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checkCompatibility="1" defaultThemeVersion="124226"/>
  <bookViews>
    <workbookView xWindow="-120" yWindow="-120" windowWidth="20730" windowHeight="11160" tabRatio="802" firstSheet="2" activeTab="16"/>
  </bookViews>
  <sheets>
    <sheet name="contoh data" sheetId="39" r:id="rId1"/>
    <sheet name="GRAFIK EKSTERNAL (2)" sheetId="41" r:id="rId2"/>
    <sheet name="GRAFIK EKSTERNAL" sheetId="40" r:id="rId3"/>
    <sheet name="Sheet1" sheetId="42" r:id="rId4"/>
    <sheet name="Pareto" sheetId="27" r:id="rId5"/>
    <sheet name="Januari" sheetId="26" r:id="rId6"/>
    <sheet name="Februari" sheetId="28" r:id="rId7"/>
    <sheet name="Maret" sheetId="29" r:id="rId8"/>
    <sheet name="April" sheetId="30" r:id="rId9"/>
    <sheet name="Mei" sheetId="31" r:id="rId10"/>
    <sheet name="Juni" sheetId="32" r:id="rId11"/>
    <sheet name="Juli" sheetId="33" r:id="rId12"/>
    <sheet name="Agustus" sheetId="34" r:id="rId13"/>
    <sheet name="September" sheetId="35" r:id="rId14"/>
    <sheet name="Oktober" sheetId="36" r:id="rId15"/>
    <sheet name="November" sheetId="37" r:id="rId16"/>
    <sheet name="Desember" sheetId="38" r:id="rId17"/>
  </sheets>
  <externalReferences>
    <externalReference r:id="rId18"/>
  </externalReferences>
  <definedNames>
    <definedName name="_xlnm._FilterDatabase" localSheetId="12" hidden="1">Agustus!$A$10:$K$1014</definedName>
    <definedName name="_xlnm._FilterDatabase" localSheetId="8" hidden="1">April!$A$10:$K$769</definedName>
    <definedName name="_xlnm._FilterDatabase" localSheetId="0" hidden="1">'contoh data'!$A$10:$K$769</definedName>
    <definedName name="_xlnm._FilterDatabase" localSheetId="16" hidden="1">Desember!$A$10:$K$1022</definedName>
    <definedName name="_xlnm._FilterDatabase" localSheetId="6" hidden="1">Februari!$A$10:$K$1013</definedName>
    <definedName name="_xlnm._FilterDatabase" localSheetId="5" hidden="1">Januari!$A$10:$K$769</definedName>
    <definedName name="_xlnm._FilterDatabase" localSheetId="11" hidden="1">Juli!$A$10:$K$933</definedName>
    <definedName name="_xlnm._FilterDatabase" localSheetId="10" hidden="1">Juni!$A$10:$K$1010</definedName>
    <definedName name="_xlnm._FilterDatabase" localSheetId="7" hidden="1">Maret!$A$10:$K$1010</definedName>
    <definedName name="_xlnm._FilterDatabase" localSheetId="9" hidden="1">Mei!$A$10:$K$769</definedName>
    <definedName name="_xlnm._FilterDatabase" localSheetId="15" hidden="1">November!$A$10:$K$1023</definedName>
    <definedName name="_xlnm._FilterDatabase" localSheetId="14" hidden="1">Oktober!$A$10:$K$1015</definedName>
    <definedName name="_xlnm._FilterDatabase" localSheetId="13" hidden="1">September!$A$10:$K$1022</definedName>
    <definedName name="_xlnm.Print_Area" localSheetId="12">Agustus!$A$1:$K$753</definedName>
    <definedName name="_xlnm.Print_Area" localSheetId="8">April!$A$1:$K$749</definedName>
    <definedName name="_xlnm.Print_Area" localSheetId="0">'contoh data'!$A$1:$K$749</definedName>
    <definedName name="_xlnm.Print_Area" localSheetId="16">Desember!$A$1:$K$761</definedName>
    <definedName name="_xlnm.Print_Area" localSheetId="6">Februari!$A$1:$K$752</definedName>
    <definedName name="_xlnm.Print_Area" localSheetId="2">'GRAFIK EKSTERNAL'!$A$1:$AH$47</definedName>
    <definedName name="_xlnm.Print_Area" localSheetId="1">'GRAFIK EKSTERNAL (2)'!#REF!</definedName>
    <definedName name="_xlnm.Print_Area" localSheetId="5">Januari!$A$1:$K$749</definedName>
    <definedName name="_xlnm.Print_Area" localSheetId="11">Juli!$A$1:$K$672</definedName>
    <definedName name="_xlnm.Print_Area" localSheetId="10">Juni!$A$1:$K$749</definedName>
    <definedName name="_xlnm.Print_Area" localSheetId="7">Maret!$A$1:$K$749</definedName>
    <definedName name="_xlnm.Print_Area" localSheetId="9">Mei!$A$1:$K$749</definedName>
    <definedName name="_xlnm.Print_Area" localSheetId="15">November!$A$1:$K$750</definedName>
    <definedName name="_xlnm.Print_Area" localSheetId="14">Oktober!$A$1:$K$754</definedName>
    <definedName name="_xlnm.Print_Area" localSheetId="4">Pareto!$A$1:$AH$45</definedName>
    <definedName name="_xlnm.Print_Area" localSheetId="13">September!$A$1:$K$761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65" i="29"/>
  <c r="G343" i="38"/>
  <c r="G344"/>
  <c r="E43" i="37"/>
  <c r="E45"/>
  <c r="E46"/>
  <c r="E47"/>
  <c r="E34"/>
  <c r="E35"/>
  <c r="E36"/>
  <c r="E37"/>
  <c r="E38"/>
  <c r="E39"/>
  <c r="E40"/>
  <c r="E27"/>
  <c r="E28"/>
  <c r="E29"/>
  <c r="E30"/>
  <c r="E31"/>
  <c r="E32"/>
  <c r="E33"/>
  <c r="E12"/>
  <c r="E13"/>
  <c r="E14"/>
  <c r="E15"/>
  <c r="E16"/>
  <c r="E17"/>
  <c r="E18"/>
  <c r="E19"/>
  <c r="E20"/>
  <c r="E21"/>
  <c r="E22"/>
  <c r="E23"/>
  <c r="E24"/>
  <c r="E25"/>
  <c r="E26"/>
  <c r="E48"/>
  <c r="E49"/>
  <c r="E50"/>
  <c r="E51"/>
  <c r="E52"/>
  <c r="E56"/>
  <c r="E58"/>
  <c r="E59"/>
  <c r="G44" i="32"/>
  <c r="G226" i="38" l="1"/>
  <c r="G453" l="1"/>
  <c r="G163" l="1"/>
  <c r="G162"/>
  <c r="G161"/>
  <c r="E1023" i="37" l="1"/>
  <c r="G1023" s="1"/>
  <c r="G590"/>
  <c r="G589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G14" l="1"/>
  <c r="G15"/>
  <c r="G16"/>
  <c r="G17"/>
  <c r="G18"/>
  <c r="G19"/>
  <c r="G20"/>
  <c r="G21"/>
  <c r="G22"/>
  <c r="G23"/>
  <c r="G25"/>
  <c r="G30"/>
  <c r="G31"/>
  <c r="G33"/>
  <c r="G41"/>
  <c r="G42"/>
  <c r="G44"/>
  <c r="G53"/>
  <c r="G54"/>
  <c r="G55"/>
  <c r="G57"/>
  <c r="G63"/>
  <c r="G64"/>
  <c r="G65"/>
  <c r="G68"/>
  <c r="G70"/>
  <c r="G71"/>
  <c r="G72"/>
  <c r="G73"/>
  <c r="G76"/>
  <c r="G77"/>
  <c r="G78"/>
  <c r="G80"/>
  <c r="G82"/>
  <c r="G83"/>
  <c r="G84"/>
  <c r="G85"/>
  <c r="G87"/>
  <c r="G88"/>
  <c r="G89"/>
  <c r="G90"/>
  <c r="G91"/>
  <c r="G92"/>
  <c r="G94"/>
  <c r="G96"/>
  <c r="G97"/>
  <c r="G98"/>
  <c r="G99"/>
  <c r="G100"/>
  <c r="G101"/>
  <c r="G102"/>
  <c r="G103"/>
  <c r="G104"/>
  <c r="G105"/>
  <c r="G106"/>
  <c r="G107"/>
  <c r="G109"/>
  <c r="G110"/>
  <c r="G111"/>
  <c r="G116"/>
  <c r="G117"/>
  <c r="G118"/>
  <c r="G120"/>
  <c r="G123"/>
  <c r="G124"/>
  <c r="G125"/>
  <c r="G126"/>
  <c r="G134"/>
  <c r="G135"/>
  <c r="G137"/>
  <c r="G138"/>
  <c r="G139"/>
  <c r="G142"/>
  <c r="G144"/>
  <c r="G150"/>
  <c r="G152"/>
  <c r="G153"/>
  <c r="G154"/>
  <c r="G155"/>
  <c r="G156"/>
  <c r="G157"/>
  <c r="G158"/>
  <c r="G159"/>
  <c r="G160"/>
  <c r="G161"/>
  <c r="G165"/>
  <c r="G167"/>
  <c r="G169"/>
  <c r="G172"/>
  <c r="G174"/>
  <c r="G178"/>
  <c r="G180"/>
  <c r="G184"/>
  <c r="G185"/>
  <c r="G188"/>
  <c r="G190"/>
  <c r="G191"/>
  <c r="G192"/>
  <c r="G194"/>
  <c r="G196"/>
  <c r="G201"/>
  <c r="G202"/>
  <c r="G205"/>
  <c r="G209"/>
  <c r="G210"/>
  <c r="G211"/>
  <c r="G213"/>
  <c r="G214"/>
  <c r="G215"/>
  <c r="G216"/>
  <c r="G217"/>
  <c r="G218"/>
  <c r="G219"/>
  <c r="G220"/>
  <c r="G221"/>
  <c r="G222"/>
  <c r="G223"/>
  <c r="G224"/>
  <c r="G226"/>
  <c r="G227"/>
  <c r="G228"/>
  <c r="G230"/>
  <c r="G233"/>
  <c r="G235"/>
  <c r="G237"/>
  <c r="G238"/>
  <c r="G239"/>
  <c r="G240"/>
  <c r="G243"/>
  <c r="G244"/>
  <c r="G245"/>
  <c r="G246"/>
  <c r="G248"/>
  <c r="G249"/>
  <c r="G250"/>
  <c r="G254"/>
  <c r="G255"/>
  <c r="G257"/>
  <c r="G258"/>
  <c r="G261"/>
  <c r="G262"/>
  <c r="G263"/>
  <c r="G264"/>
  <c r="G265"/>
  <c r="G266"/>
  <c r="G267"/>
  <c r="G271"/>
  <c r="G272"/>
  <c r="G274"/>
  <c r="G276"/>
  <c r="G278"/>
  <c r="G280"/>
  <c r="G281"/>
  <c r="G283"/>
  <c r="G286"/>
  <c r="G287"/>
  <c r="G288"/>
  <c r="G289"/>
  <c r="G290"/>
  <c r="G292"/>
  <c r="G294"/>
  <c r="G295"/>
  <c r="G299"/>
  <c r="G300"/>
  <c r="G301"/>
  <c r="G303"/>
  <c r="G304"/>
  <c r="G305"/>
  <c r="G308"/>
  <c r="G309"/>
  <c r="G310"/>
  <c r="G312"/>
  <c r="G326"/>
  <c r="G333"/>
  <c r="G348"/>
  <c r="G350"/>
  <c r="G351"/>
  <c r="G353"/>
  <c r="G354"/>
  <c r="G355"/>
  <c r="G356"/>
  <c r="G357"/>
  <c r="G358"/>
  <c r="G359"/>
  <c r="G360"/>
  <c r="G361"/>
  <c r="G363"/>
  <c r="G364"/>
  <c r="G365"/>
  <c r="G366"/>
  <c r="G367"/>
  <c r="G373"/>
  <c r="G375"/>
  <c r="G376"/>
  <c r="G377"/>
  <c r="G378"/>
  <c r="G382"/>
  <c r="G383"/>
  <c r="G384"/>
  <c r="G402"/>
  <c r="G415"/>
  <c r="G416"/>
  <c r="G421"/>
  <c r="G422"/>
  <c r="G423"/>
  <c r="G424"/>
  <c r="G433"/>
  <c r="G438"/>
  <c r="G443"/>
  <c r="G446"/>
  <c r="G458"/>
  <c r="G462"/>
  <c r="G483"/>
  <c r="G484"/>
  <c r="G487"/>
  <c r="G493"/>
  <c r="G494"/>
  <c r="G495"/>
  <c r="G527"/>
  <c r="G528"/>
  <c r="G529"/>
  <c r="G530"/>
  <c r="G531"/>
  <c r="G533"/>
  <c r="G537"/>
  <c r="G538"/>
  <c r="G540"/>
  <c r="G541"/>
  <c r="G542"/>
  <c r="G543"/>
  <c r="G549"/>
  <c r="G557"/>
  <c r="G576"/>
  <c r="G581"/>
  <c r="G583"/>
  <c r="G588"/>
  <c r="G591"/>
  <c r="G13"/>
  <c r="G24" l="1"/>
  <c r="G26"/>
  <c r="G27"/>
  <c r="G28"/>
  <c r="G29"/>
  <c r="G32"/>
  <c r="G34"/>
  <c r="G35"/>
  <c r="G36"/>
  <c r="G37"/>
  <c r="G38"/>
  <c r="G39"/>
  <c r="G40"/>
  <c r="E410" i="36" l="1"/>
  <c r="E411"/>
  <c r="G411" s="1"/>
  <c r="E412"/>
  <c r="G412" s="1"/>
  <c r="E413"/>
  <c r="E414"/>
  <c r="G414" s="1"/>
  <c r="E415"/>
  <c r="G415" s="1"/>
  <c r="E416"/>
  <c r="G416" s="1"/>
  <c r="E417"/>
  <c r="E418"/>
  <c r="G418" s="1"/>
  <c r="E419"/>
  <c r="G419" s="1"/>
  <c r="E420"/>
  <c r="E421"/>
  <c r="G413"/>
  <c r="G417"/>
  <c r="E554"/>
  <c r="E555"/>
  <c r="E556"/>
  <c r="E557"/>
  <c r="E558"/>
  <c r="E217"/>
  <c r="E77"/>
  <c r="E510" i="35" l="1"/>
  <c r="G510" s="1"/>
  <c r="E511"/>
  <c r="G511" s="1"/>
  <c r="E512"/>
  <c r="G512" s="1"/>
  <c r="E513"/>
  <c r="G513" s="1"/>
  <c r="E514"/>
  <c r="G514" s="1"/>
  <c r="E515"/>
  <c r="G515" s="1"/>
  <c r="E516"/>
  <c r="G516" s="1"/>
  <c r="E621"/>
  <c r="G621" s="1"/>
  <c r="E620"/>
  <c r="G620" s="1"/>
  <c r="E619"/>
  <c r="G619" s="1"/>
  <c r="E603"/>
  <c r="G603" s="1"/>
  <c r="E604"/>
  <c r="G604" s="1"/>
  <c r="E605"/>
  <c r="G605" s="1"/>
  <c r="E606"/>
  <c r="G606" s="1"/>
  <c r="E607"/>
  <c r="G607" s="1"/>
  <c r="E608"/>
  <c r="G608" s="1"/>
  <c r="E609"/>
  <c r="G609" s="1"/>
  <c r="E610"/>
  <c r="E611"/>
  <c r="E615"/>
  <c r="G615" s="1"/>
  <c r="E616"/>
  <c r="G616" s="1"/>
  <c r="E617"/>
  <c r="G617" s="1"/>
  <c r="E618"/>
  <c r="G618" s="1"/>
  <c r="E622"/>
  <c r="G622" s="1"/>
  <c r="E623"/>
  <c r="G623" s="1"/>
  <c r="E624"/>
  <c r="G624" s="1"/>
  <c r="E625"/>
  <c r="G625" s="1"/>
  <c r="E626"/>
  <c r="G626" s="1"/>
  <c r="E627"/>
  <c r="E614"/>
  <c r="E547" l="1"/>
  <c r="G547" s="1"/>
  <c r="E548"/>
  <c r="G548" s="1"/>
  <c r="E549"/>
  <c r="G549" s="1"/>
  <c r="E550"/>
  <c r="E526"/>
  <c r="G526" s="1"/>
  <c r="E527"/>
  <c r="G527" s="1"/>
  <c r="E528"/>
  <c r="G528" s="1"/>
  <c r="E529"/>
  <c r="G529" s="1"/>
  <c r="E530"/>
  <c r="G530" s="1"/>
  <c r="E531"/>
  <c r="G531" s="1"/>
  <c r="E532"/>
  <c r="G532" s="1"/>
  <c r="AS568" i="27"/>
  <c r="AS567"/>
  <c r="AS566"/>
  <c r="AS565"/>
  <c r="AS564"/>
  <c r="AS563"/>
  <c r="AS562"/>
  <c r="AS561"/>
  <c r="AS560"/>
  <c r="AS559"/>
  <c r="AS558"/>
  <c r="AS520"/>
  <c r="AS519"/>
  <c r="AS518"/>
  <c r="AS517"/>
  <c r="AS516"/>
  <c r="AS515"/>
  <c r="AS514"/>
  <c r="AS513"/>
  <c r="AS512"/>
  <c r="AS511"/>
  <c r="AS510"/>
  <c r="AS472"/>
  <c r="AS471"/>
  <c r="AS470"/>
  <c r="AS469"/>
  <c r="AS468"/>
  <c r="AS467"/>
  <c r="AS466"/>
  <c r="AS465"/>
  <c r="AS464"/>
  <c r="AS463"/>
  <c r="AS462"/>
  <c r="AS423"/>
  <c r="AS422"/>
  <c r="AS421"/>
  <c r="AS420"/>
  <c r="AS419"/>
  <c r="AS418"/>
  <c r="AS417"/>
  <c r="AS416"/>
  <c r="AS415"/>
  <c r="AS414"/>
  <c r="AS413"/>
  <c r="AS375" l="1"/>
  <c r="AS374"/>
  <c r="AS373"/>
  <c r="AS372"/>
  <c r="AS371"/>
  <c r="AS370"/>
  <c r="AS369"/>
  <c r="AS368"/>
  <c r="AS367"/>
  <c r="AS366"/>
  <c r="AS365"/>
  <c r="E587" i="34" l="1"/>
  <c r="G587" s="1"/>
  <c r="E588"/>
  <c r="G588" s="1"/>
  <c r="E589"/>
  <c r="G589" s="1"/>
  <c r="E590"/>
  <c r="G590" s="1"/>
  <c r="E591"/>
  <c r="G591" s="1"/>
  <c r="E592"/>
  <c r="G592" s="1"/>
  <c r="E593"/>
  <c r="G593" s="1"/>
  <c r="E594"/>
  <c r="G594" s="1"/>
  <c r="E595"/>
  <c r="G595" s="1"/>
  <c r="E596"/>
  <c r="G596" s="1"/>
  <c r="E597"/>
  <c r="G597" s="1"/>
  <c r="E108"/>
  <c r="AS327" i="27"/>
  <c r="AX327" s="1"/>
  <c r="AS326"/>
  <c r="AX326" s="1"/>
  <c r="AS325"/>
  <c r="AX325" s="1"/>
  <c r="AS324"/>
  <c r="AS323"/>
  <c r="AS322"/>
  <c r="AX322" s="1"/>
  <c r="AS321"/>
  <c r="AX321" s="1"/>
  <c r="AS320"/>
  <c r="AS319"/>
  <c r="AU319" s="1"/>
  <c r="AS318"/>
  <c r="AS317"/>
  <c r="AX318" l="1"/>
  <c r="AU318"/>
  <c r="AX323"/>
  <c r="AU323"/>
  <c r="AX320"/>
  <c r="AU320"/>
  <c r="AX324"/>
  <c r="AU324"/>
  <c r="AX317"/>
  <c r="AU317"/>
  <c r="AV16" i="40"/>
  <c r="AV17"/>
  <c r="AV20"/>
  <c r="AV14"/>
  <c r="J24" i="41"/>
  <c r="O24" s="1"/>
  <c r="J23"/>
  <c r="O23" s="1"/>
  <c r="J22"/>
  <c r="O22" s="1"/>
  <c r="J21"/>
  <c r="J20"/>
  <c r="M20" s="1"/>
  <c r="I5" s="1"/>
  <c r="I6" s="1"/>
  <c r="J19"/>
  <c r="J18"/>
  <c r="J17"/>
  <c r="J16"/>
  <c r="J15"/>
  <c r="O15" s="1"/>
  <c r="J14"/>
  <c r="M14" l="1"/>
  <c r="C5" s="1"/>
  <c r="C6" s="1"/>
  <c r="M16"/>
  <c r="E5" s="1"/>
  <c r="E6" s="1"/>
  <c r="O17"/>
  <c r="O14"/>
  <c r="O18"/>
  <c r="O19"/>
  <c r="M17"/>
  <c r="F5" s="1"/>
  <c r="F6" s="1"/>
  <c r="AS24" i="40" l="1"/>
  <c r="AS23"/>
  <c r="AS22"/>
  <c r="AS21"/>
  <c r="AS20"/>
  <c r="AS19"/>
  <c r="AS18"/>
  <c r="AS17"/>
  <c r="AS16"/>
  <c r="AS15"/>
  <c r="AS14"/>
  <c r="AN5" l="1"/>
  <c r="AN6" s="1"/>
  <c r="AX15"/>
  <c r="AX24"/>
  <c r="AX17"/>
  <c r="AO5"/>
  <c r="AO6" s="1"/>
  <c r="AX22"/>
  <c r="AX14"/>
  <c r="AX18"/>
  <c r="AX19"/>
  <c r="AR5"/>
  <c r="AR6" s="1"/>
  <c r="AX23"/>
  <c r="AL6"/>
  <c r="E288" i="33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547" l="1"/>
  <c r="E548"/>
  <c r="E549"/>
  <c r="E515"/>
  <c r="E516"/>
  <c r="E517"/>
  <c r="E518"/>
  <c r="E519"/>
  <c r="E520"/>
  <c r="E521"/>
  <c r="E522"/>
  <c r="E523"/>
  <c r="E524"/>
  <c r="E398" l="1"/>
  <c r="G398" s="1"/>
  <c r="E399"/>
  <c r="G399" s="1"/>
  <c r="E400"/>
  <c r="G400" s="1"/>
  <c r="E401"/>
  <c r="G401" s="1"/>
  <c r="E402"/>
  <c r="G402" s="1"/>
  <c r="E403"/>
  <c r="G403" s="1"/>
  <c r="E315" l="1"/>
  <c r="G315" s="1"/>
  <c r="E316"/>
  <c r="G316" s="1"/>
  <c r="E317"/>
  <c r="G317" s="1"/>
  <c r="E318"/>
  <c r="G318" s="1"/>
  <c r="E319"/>
  <c r="E311"/>
  <c r="G311" s="1"/>
  <c r="E312"/>
  <c r="G312" s="1"/>
  <c r="E313"/>
  <c r="G313" s="1"/>
  <c r="E314"/>
  <c r="G314" s="1"/>
  <c r="E115"/>
  <c r="G115" s="1"/>
  <c r="E116"/>
  <c r="G116" s="1"/>
  <c r="E117"/>
  <c r="G117" s="1"/>
  <c r="E118"/>
  <c r="G118" s="1"/>
  <c r="E119"/>
  <c r="G119" s="1"/>
  <c r="E120"/>
  <c r="G120" s="1"/>
  <c r="E121"/>
  <c r="E122"/>
  <c r="E123"/>
  <c r="E66" l="1"/>
  <c r="G66" s="1"/>
  <c r="E67"/>
  <c r="G67" s="1"/>
  <c r="E68"/>
  <c r="G68" s="1"/>
  <c r="E69"/>
  <c r="G69" s="1"/>
  <c r="E70"/>
  <c r="G70" s="1"/>
  <c r="E12"/>
  <c r="G12" s="1"/>
  <c r="E13"/>
  <c r="G13" s="1"/>
  <c r="E14"/>
  <c r="G14" s="1"/>
  <c r="E15"/>
  <c r="G15" s="1"/>
  <c r="E16"/>
  <c r="G16" s="1"/>
  <c r="E17"/>
  <c r="G17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61"/>
  <c r="G61" s="1"/>
  <c r="E62"/>
  <c r="G62" s="1"/>
  <c r="E63"/>
  <c r="G63" s="1"/>
  <c r="E64"/>
  <c r="G64" s="1"/>
  <c r="E65"/>
  <c r="G65" s="1"/>
  <c r="E71"/>
  <c r="G71" s="1"/>
  <c r="E72"/>
  <c r="G72" s="1"/>
  <c r="E73"/>
  <c r="G73" s="1"/>
  <c r="E74"/>
  <c r="G74" s="1"/>
  <c r="E75"/>
  <c r="G75" s="1"/>
  <c r="E76"/>
  <c r="G76" s="1"/>
  <c r="E77"/>
  <c r="G77" s="1"/>
  <c r="E78"/>
  <c r="G78" s="1"/>
  <c r="E79"/>
  <c r="G79" s="1"/>
  <c r="E80"/>
  <c r="G80" s="1"/>
  <c r="E81"/>
  <c r="G81" s="1"/>
  <c r="E82"/>
  <c r="G82" s="1"/>
  <c r="E83"/>
  <c r="G83" s="1"/>
  <c r="E84"/>
  <c r="G84" s="1"/>
  <c r="E85"/>
  <c r="G85" s="1"/>
  <c r="E86"/>
  <c r="G86" s="1"/>
  <c r="E87"/>
  <c r="G87" s="1"/>
  <c r="E88"/>
  <c r="G88" s="1"/>
  <c r="E89"/>
  <c r="G89" s="1"/>
  <c r="E90"/>
  <c r="G90" s="1"/>
  <c r="E91"/>
  <c r="G91" s="1"/>
  <c r="E92"/>
  <c r="G92" s="1"/>
  <c r="E93"/>
  <c r="G93" s="1"/>
  <c r="E94"/>
  <c r="G94" s="1"/>
  <c r="E95"/>
  <c r="G95" s="1"/>
  <c r="E96"/>
  <c r="G96" s="1"/>
  <c r="E97"/>
  <c r="G97" s="1"/>
  <c r="E98"/>
  <c r="G98" s="1"/>
  <c r="E99"/>
  <c r="G99" s="1"/>
  <c r="E100"/>
  <c r="G100" s="1"/>
  <c r="E101"/>
  <c r="G101" s="1"/>
  <c r="E102"/>
  <c r="G102" s="1"/>
  <c r="E103"/>
  <c r="G103" s="1"/>
  <c r="E104"/>
  <c r="G104" s="1"/>
  <c r="E105"/>
  <c r="G105" s="1"/>
  <c r="E106"/>
  <c r="G106" s="1"/>
  <c r="E107"/>
  <c r="G107" s="1"/>
  <c r="E108"/>
  <c r="G108" s="1"/>
  <c r="E109"/>
  <c r="G109" s="1"/>
  <c r="E110"/>
  <c r="G110" s="1"/>
  <c r="E111"/>
  <c r="G111" s="1"/>
  <c r="E112"/>
  <c r="G112" s="1"/>
  <c r="E113"/>
  <c r="G113" s="1"/>
  <c r="E114"/>
  <c r="G114" s="1"/>
  <c r="G121"/>
  <c r="G122"/>
  <c r="G123"/>
  <c r="E124"/>
  <c r="G124" s="1"/>
  <c r="E125"/>
  <c r="G125" s="1"/>
  <c r="E126"/>
  <c r="G126" s="1"/>
  <c r="E127"/>
  <c r="G127" s="1"/>
  <c r="E128"/>
  <c r="G128" s="1"/>
  <c r="E129"/>
  <c r="G129" s="1"/>
  <c r="E130"/>
  <c r="G130" s="1"/>
  <c r="E131"/>
  <c r="G131" s="1"/>
  <c r="E132"/>
  <c r="G132" s="1"/>
  <c r="E133"/>
  <c r="G133" s="1"/>
  <c r="E134"/>
  <c r="G134" s="1"/>
  <c r="E135"/>
  <c r="G135" s="1"/>
  <c r="E136"/>
  <c r="G136" s="1"/>
  <c r="E137"/>
  <c r="G137" s="1"/>
  <c r="E138"/>
  <c r="G138" s="1"/>
  <c r="E139"/>
  <c r="G139" s="1"/>
  <c r="E140"/>
  <c r="G140" s="1"/>
  <c r="E141"/>
  <c r="G141" s="1"/>
  <c r="E142"/>
  <c r="G142" s="1"/>
  <c r="E143"/>
  <c r="G143" s="1"/>
  <c r="E144"/>
  <c r="G144" s="1"/>
  <c r="E145"/>
  <c r="G145" s="1"/>
  <c r="E146"/>
  <c r="G146" s="1"/>
  <c r="E147"/>
  <c r="G147" s="1"/>
  <c r="E148"/>
  <c r="G148" s="1"/>
  <c r="E149"/>
  <c r="G149" s="1"/>
  <c r="E150"/>
  <c r="G150" s="1"/>
  <c r="E151"/>
  <c r="G151" s="1"/>
  <c r="E152"/>
  <c r="G152" s="1"/>
  <c r="E153"/>
  <c r="G153" s="1"/>
  <c r="E154"/>
  <c r="G154" s="1"/>
  <c r="E155"/>
  <c r="G155" s="1"/>
  <c r="E156"/>
  <c r="G156" s="1"/>
  <c r="E157"/>
  <c r="G157" s="1"/>
  <c r="E158"/>
  <c r="G158" s="1"/>
  <c r="E159"/>
  <c r="G159" s="1"/>
  <c r="E160"/>
  <c r="G160" s="1"/>
  <c r="E161"/>
  <c r="G161" s="1"/>
  <c r="E162"/>
  <c r="G162" s="1"/>
  <c r="E163"/>
  <c r="G163" s="1"/>
  <c r="E164"/>
  <c r="G164" s="1"/>
  <c r="E165"/>
  <c r="G165" s="1"/>
  <c r="E166"/>
  <c r="G166" s="1"/>
  <c r="E167"/>
  <c r="G167" s="1"/>
  <c r="E168"/>
  <c r="G168" s="1"/>
  <c r="E169"/>
  <c r="G169" s="1"/>
  <c r="E170"/>
  <c r="G170" s="1"/>
  <c r="E171"/>
  <c r="G171" s="1"/>
  <c r="E172"/>
  <c r="G172" s="1"/>
  <c r="E173"/>
  <c r="G173" s="1"/>
  <c r="E174"/>
  <c r="G174" s="1"/>
  <c r="E175"/>
  <c r="G175" s="1"/>
  <c r="E176"/>
  <c r="G176" s="1"/>
  <c r="E177"/>
  <c r="G177" s="1"/>
  <c r="E178"/>
  <c r="G178" s="1"/>
  <c r="E179"/>
  <c r="G179" s="1"/>
  <c r="E180"/>
  <c r="G180" s="1"/>
  <c r="E181"/>
  <c r="G181" s="1"/>
  <c r="E182"/>
  <c r="G182" s="1"/>
  <c r="E183"/>
  <c r="G183" s="1"/>
  <c r="E184"/>
  <c r="G184" s="1"/>
  <c r="E185"/>
  <c r="G185" s="1"/>
  <c r="E186"/>
  <c r="G186" s="1"/>
  <c r="E187"/>
  <c r="G187" s="1"/>
  <c r="E188"/>
  <c r="G188" s="1"/>
  <c r="E189"/>
  <c r="G189" s="1"/>
  <c r="E190"/>
  <c r="G190" s="1"/>
  <c r="E191"/>
  <c r="G191" s="1"/>
  <c r="E192"/>
  <c r="G192" s="1"/>
  <c r="E193"/>
  <c r="G193" s="1"/>
  <c r="E194"/>
  <c r="G194" s="1"/>
  <c r="E195"/>
  <c r="G195" s="1"/>
  <c r="E196"/>
  <c r="G196" s="1"/>
  <c r="E197"/>
  <c r="G197" s="1"/>
  <c r="E289"/>
  <c r="G289" s="1"/>
  <c r="E290"/>
  <c r="G290" s="1"/>
  <c r="E291"/>
  <c r="G291" s="1"/>
  <c r="E292"/>
  <c r="G292" s="1"/>
  <c r="E293"/>
  <c r="G293" s="1"/>
  <c r="E294"/>
  <c r="G294" s="1"/>
  <c r="E295"/>
  <c r="G295" s="1"/>
  <c r="E296"/>
  <c r="G296" s="1"/>
  <c r="E297"/>
  <c r="G297" s="1"/>
  <c r="E298"/>
  <c r="G298" s="1"/>
  <c r="E299"/>
  <c r="G299" s="1"/>
  <c r="E300"/>
  <c r="G300" s="1"/>
  <c r="E301"/>
  <c r="G301" s="1"/>
  <c r="E302"/>
  <c r="G302" s="1"/>
  <c r="E303"/>
  <c r="G303" s="1"/>
  <c r="E304"/>
  <c r="G304" s="1"/>
  <c r="E305"/>
  <c r="G305" s="1"/>
  <c r="E306"/>
  <c r="G306" s="1"/>
  <c r="E307"/>
  <c r="G307" s="1"/>
  <c r="E308"/>
  <c r="G308" s="1"/>
  <c r="E309"/>
  <c r="G309" s="1"/>
  <c r="E310"/>
  <c r="G310" s="1"/>
  <c r="G319"/>
  <c r="E320"/>
  <c r="G320" s="1"/>
  <c r="E321"/>
  <c r="G321" s="1"/>
  <c r="E322"/>
  <c r="G322" s="1"/>
  <c r="E323"/>
  <c r="G323" s="1"/>
  <c r="E324"/>
  <c r="G324" s="1"/>
  <c r="E325"/>
  <c r="G325" s="1"/>
  <c r="E326"/>
  <c r="G326" s="1"/>
  <c r="E327"/>
  <c r="G327" s="1"/>
  <c r="E328"/>
  <c r="G328" s="1"/>
  <c r="E329"/>
  <c r="G329" s="1"/>
  <c r="E330"/>
  <c r="G330" s="1"/>
  <c r="E331"/>
  <c r="G331" s="1"/>
  <c r="E332"/>
  <c r="G332" s="1"/>
  <c r="E333"/>
  <c r="G333" s="1"/>
  <c r="E334"/>
  <c r="G334" s="1"/>
  <c r="E335"/>
  <c r="G335" s="1"/>
  <c r="E336"/>
  <c r="G336" s="1"/>
  <c r="E337"/>
  <c r="G337" s="1"/>
  <c r="E338"/>
  <c r="G338" s="1"/>
  <c r="E339"/>
  <c r="G339" s="1"/>
  <c r="E340"/>
  <c r="G340" s="1"/>
  <c r="E341"/>
  <c r="G341" s="1"/>
  <c r="E342"/>
  <c r="G342" s="1"/>
  <c r="E343"/>
  <c r="G343" s="1"/>
  <c r="E344"/>
  <c r="G344" s="1"/>
  <c r="E345"/>
  <c r="G345" s="1"/>
  <c r="E346"/>
  <c r="G346" s="1"/>
  <c r="E347"/>
  <c r="G347" s="1"/>
  <c r="E348"/>
  <c r="G348" s="1"/>
  <c r="E349"/>
  <c r="G349" s="1"/>
  <c r="E350"/>
  <c r="G350" s="1"/>
  <c r="E351"/>
  <c r="G351" s="1"/>
  <c r="E352"/>
  <c r="G352" s="1"/>
  <c r="E353"/>
  <c r="G353" s="1"/>
  <c r="E354"/>
  <c r="G354" s="1"/>
  <c r="E355"/>
  <c r="G355" s="1"/>
  <c r="E356"/>
  <c r="G356" s="1"/>
  <c r="E357"/>
  <c r="G357" s="1"/>
  <c r="E358"/>
  <c r="G358" s="1"/>
  <c r="E359"/>
  <c r="G359" s="1"/>
  <c r="E360"/>
  <c r="G360" s="1"/>
  <c r="E361"/>
  <c r="G361" s="1"/>
  <c r="E362"/>
  <c r="G362" s="1"/>
  <c r="E363"/>
  <c r="G363" s="1"/>
  <c r="E364"/>
  <c r="G364" s="1"/>
  <c r="E365"/>
  <c r="G365" s="1"/>
  <c r="E366"/>
  <c r="G366" s="1"/>
  <c r="E367"/>
  <c r="G367" s="1"/>
  <c r="E368"/>
  <c r="G368" s="1"/>
  <c r="E369"/>
  <c r="G369" s="1"/>
  <c r="E370"/>
  <c r="G370" s="1"/>
  <c r="E371"/>
  <c r="G371" s="1"/>
  <c r="E372"/>
  <c r="G372" s="1"/>
  <c r="E373"/>
  <c r="G373" s="1"/>
  <c r="E374"/>
  <c r="G374" s="1"/>
  <c r="E375"/>
  <c r="G375" s="1"/>
  <c r="E376"/>
  <c r="G376" s="1"/>
  <c r="E377"/>
  <c r="G377" s="1"/>
  <c r="E378"/>
  <c r="G378" s="1"/>
  <c r="E379"/>
  <c r="G379" s="1"/>
  <c r="E380"/>
  <c r="G380" s="1"/>
  <c r="E381"/>
  <c r="G381" s="1"/>
  <c r="E382"/>
  <c r="G382" s="1"/>
  <c r="E383"/>
  <c r="G383" s="1"/>
  <c r="E384"/>
  <c r="G384" s="1"/>
  <c r="E385"/>
  <c r="G385" s="1"/>
  <c r="E386"/>
  <c r="G386" s="1"/>
  <c r="E387"/>
  <c r="G387" s="1"/>
  <c r="E388"/>
  <c r="G388" s="1"/>
  <c r="E389"/>
  <c r="G389" s="1"/>
  <c r="E390"/>
  <c r="G390" s="1"/>
  <c r="E391"/>
  <c r="G391" s="1"/>
  <c r="E392"/>
  <c r="G392" s="1"/>
  <c r="E393"/>
  <c r="G393" s="1"/>
  <c r="E394"/>
  <c r="G394" s="1"/>
  <c r="E395"/>
  <c r="G395" s="1"/>
  <c r="E396"/>
  <c r="G396" s="1"/>
  <c r="E397"/>
  <c r="G397" s="1"/>
  <c r="E404"/>
  <c r="G404" s="1"/>
  <c r="E405"/>
  <c r="G405" s="1"/>
  <c r="E406"/>
  <c r="G406" s="1"/>
  <c r="E407"/>
  <c r="G407" s="1"/>
  <c r="E408"/>
  <c r="G408" s="1"/>
  <c r="E409"/>
  <c r="G409" s="1"/>
  <c r="E410"/>
  <c r="G410" s="1"/>
  <c r="E411"/>
  <c r="G411" s="1"/>
  <c r="E412"/>
  <c r="G412" s="1"/>
  <c r="E413"/>
  <c r="G413" s="1"/>
  <c r="E414"/>
  <c r="G414" s="1"/>
  <c r="E415"/>
  <c r="G415" s="1"/>
  <c r="E416"/>
  <c r="G416" s="1"/>
  <c r="E417"/>
  <c r="G417" s="1"/>
  <c r="E418"/>
  <c r="G418" s="1"/>
  <c r="E419"/>
  <c r="G419" s="1"/>
  <c r="E420"/>
  <c r="G420" s="1"/>
  <c r="E421"/>
  <c r="G421" s="1"/>
  <c r="E422"/>
  <c r="G422" s="1"/>
  <c r="E423"/>
  <c r="G423" s="1"/>
  <c r="E424"/>
  <c r="G424" s="1"/>
  <c r="E425"/>
  <c r="G425" s="1"/>
  <c r="E426"/>
  <c r="G426" s="1"/>
  <c r="E427"/>
  <c r="G427" s="1"/>
  <c r="E428"/>
  <c r="G428" s="1"/>
  <c r="E429"/>
  <c r="G429" s="1"/>
  <c r="E430"/>
  <c r="G430" s="1"/>
  <c r="E431"/>
  <c r="G431" s="1"/>
  <c r="E432"/>
  <c r="G432" s="1"/>
  <c r="E433"/>
  <c r="G433" s="1"/>
  <c r="E434"/>
  <c r="G434" s="1"/>
  <c r="E435"/>
  <c r="G435" s="1"/>
  <c r="E436"/>
  <c r="G436" s="1"/>
  <c r="E437"/>
  <c r="G437" s="1"/>
  <c r="E438"/>
  <c r="G438" s="1"/>
  <c r="E439"/>
  <c r="G439" s="1"/>
  <c r="E440"/>
  <c r="G440" s="1"/>
  <c r="E441"/>
  <c r="G441" s="1"/>
  <c r="E442"/>
  <c r="G442" s="1"/>
  <c r="E443"/>
  <c r="G443" s="1"/>
  <c r="E444"/>
  <c r="G444" s="1"/>
  <c r="E445"/>
  <c r="G445" s="1"/>
  <c r="E446"/>
  <c r="G446" s="1"/>
  <c r="E447"/>
  <c r="G447" s="1"/>
  <c r="E448"/>
  <c r="G448" s="1"/>
  <c r="E449"/>
  <c r="G449" s="1"/>
  <c r="E450"/>
  <c r="G450" s="1"/>
  <c r="E451"/>
  <c r="G451" s="1"/>
  <c r="E452"/>
  <c r="G452" s="1"/>
  <c r="E453"/>
  <c r="G453" s="1"/>
  <c r="E454"/>
  <c r="G454" s="1"/>
  <c r="E455"/>
  <c r="G455" s="1"/>
  <c r="E456"/>
  <c r="G456" s="1"/>
  <c r="E457"/>
  <c r="G457" s="1"/>
  <c r="E458"/>
  <c r="G458" s="1"/>
  <c r="E459"/>
  <c r="G459" s="1"/>
  <c r="E460"/>
  <c r="G460" s="1"/>
  <c r="E461"/>
  <c r="G461" s="1"/>
  <c r="E462"/>
  <c r="G462" s="1"/>
  <c r="E463"/>
  <c r="G463" s="1"/>
  <c r="E464"/>
  <c r="G464" s="1"/>
  <c r="E465"/>
  <c r="G465" s="1"/>
  <c r="E466"/>
  <c r="G466" s="1"/>
  <c r="E467"/>
  <c r="G467" s="1"/>
  <c r="E468"/>
  <c r="G468" s="1"/>
  <c r="E469"/>
  <c r="G469" s="1"/>
  <c r="E470"/>
  <c r="G470" s="1"/>
  <c r="E471"/>
  <c r="G471" s="1"/>
  <c r="E472"/>
  <c r="G472" s="1"/>
  <c r="E473"/>
  <c r="G473" s="1"/>
  <c r="E474"/>
  <c r="G474" s="1"/>
  <c r="E475"/>
  <c r="G475" s="1"/>
  <c r="E476"/>
  <c r="G476" s="1"/>
  <c r="E477"/>
  <c r="G477" s="1"/>
  <c r="E478"/>
  <c r="G478" s="1"/>
  <c r="E479"/>
  <c r="G479" s="1"/>
  <c r="E480"/>
  <c r="G480" s="1"/>
  <c r="E481"/>
  <c r="G481" s="1"/>
  <c r="E482"/>
  <c r="G482" s="1"/>
  <c r="E483"/>
  <c r="G483" s="1"/>
  <c r="E484"/>
  <c r="G484" s="1"/>
  <c r="E485"/>
  <c r="G485" s="1"/>
  <c r="E486"/>
  <c r="G486" s="1"/>
  <c r="E487"/>
  <c r="G487" s="1"/>
  <c r="E488"/>
  <c r="G488" s="1"/>
  <c r="E489"/>
  <c r="G489" s="1"/>
  <c r="E490"/>
  <c r="G490" s="1"/>
  <c r="E491"/>
  <c r="G491" s="1"/>
  <c r="E492"/>
  <c r="G492" s="1"/>
  <c r="E493"/>
  <c r="G493" s="1"/>
  <c r="E494"/>
  <c r="G494" s="1"/>
  <c r="E495"/>
  <c r="G495" s="1"/>
  <c r="E496"/>
  <c r="G496" s="1"/>
  <c r="E497"/>
  <c r="G497" s="1"/>
  <c r="E498"/>
  <c r="G498" s="1"/>
  <c r="E499"/>
  <c r="G499" s="1"/>
  <c r="E500"/>
  <c r="G500" s="1"/>
  <c r="E501"/>
  <c r="G501" s="1"/>
  <c r="E502"/>
  <c r="G502" s="1"/>
  <c r="E503"/>
  <c r="G503" s="1"/>
  <c r="E504"/>
  <c r="G504" s="1"/>
  <c r="E505"/>
  <c r="G505" s="1"/>
  <c r="E506"/>
  <c r="G506" s="1"/>
  <c r="E507"/>
  <c r="G507" s="1"/>
  <c r="E508"/>
  <c r="G508" s="1"/>
  <c r="E509"/>
  <c r="G509" s="1"/>
  <c r="E510"/>
  <c r="G510" s="1"/>
  <c r="E511"/>
  <c r="G511" s="1"/>
  <c r="E512"/>
  <c r="G512" s="1"/>
  <c r="E513"/>
  <c r="G513" s="1"/>
  <c r="E514"/>
  <c r="G514" s="1"/>
  <c r="G515"/>
  <c r="G516"/>
  <c r="G517"/>
  <c r="G518"/>
  <c r="G519"/>
  <c r="G520"/>
  <c r="G521"/>
  <c r="G522"/>
  <c r="G523"/>
  <c r="G524"/>
  <c r="E525"/>
  <c r="G525" s="1"/>
  <c r="E526"/>
  <c r="G526" s="1"/>
  <c r="E527"/>
  <c r="G527" s="1"/>
  <c r="E528"/>
  <c r="G528" s="1"/>
  <c r="E529"/>
  <c r="G529" s="1"/>
  <c r="E530"/>
  <c r="G530" s="1"/>
  <c r="E531"/>
  <c r="G531" s="1"/>
  <c r="E532"/>
  <c r="G532" s="1"/>
  <c r="E533"/>
  <c r="G533" s="1"/>
  <c r="E534"/>
  <c r="G534" s="1"/>
  <c r="E535"/>
  <c r="G535" s="1"/>
  <c r="E536"/>
  <c r="G536" s="1"/>
  <c r="E537"/>
  <c r="G537" s="1"/>
  <c r="E538"/>
  <c r="G538" s="1"/>
  <c r="E539"/>
  <c r="G539" s="1"/>
  <c r="E540"/>
  <c r="G540" s="1"/>
  <c r="E541"/>
  <c r="G541" s="1"/>
  <c r="E542"/>
  <c r="G542" s="1"/>
  <c r="E543"/>
  <c r="G543" s="1"/>
  <c r="E544"/>
  <c r="G544" s="1"/>
  <c r="E545"/>
  <c r="G545" s="1"/>
  <c r="E546"/>
  <c r="G546" s="1"/>
  <c r="G547"/>
  <c r="G548"/>
  <c r="G549"/>
  <c r="E550"/>
  <c r="G550" s="1"/>
  <c r="E551"/>
  <c r="G551" s="1"/>
  <c r="E552"/>
  <c r="G552" s="1"/>
  <c r="E553"/>
  <c r="G553" s="1"/>
  <c r="E554"/>
  <c r="G554" s="1"/>
  <c r="E555"/>
  <c r="G555" s="1"/>
  <c r="E556"/>
  <c r="G556" s="1"/>
  <c r="E557"/>
  <c r="G557" s="1"/>
  <c r="E558"/>
  <c r="G558" s="1"/>
  <c r="E559"/>
  <c r="G559" s="1"/>
  <c r="E560"/>
  <c r="G560" s="1"/>
  <c r="E561"/>
  <c r="G561" s="1"/>
  <c r="E562"/>
  <c r="G562" s="1"/>
  <c r="E563"/>
  <c r="G563" s="1"/>
  <c r="E564"/>
  <c r="G564" s="1"/>
  <c r="E565"/>
  <c r="G565" s="1"/>
  <c r="E566"/>
  <c r="G566" s="1"/>
  <c r="E567"/>
  <c r="G567" s="1"/>
  <c r="E568"/>
  <c r="G568" s="1"/>
  <c r="E569"/>
  <c r="G569" s="1"/>
  <c r="E570"/>
  <c r="G570" s="1"/>
  <c r="E571"/>
  <c r="G571" s="1"/>
  <c r="E572"/>
  <c r="G572" s="1"/>
  <c r="E573"/>
  <c r="G573" s="1"/>
  <c r="E574"/>
  <c r="G574" s="1"/>
  <c r="E575"/>
  <c r="G575" s="1"/>
  <c r="E576"/>
  <c r="G576" s="1"/>
  <c r="E577"/>
  <c r="G577" s="1"/>
  <c r="E578"/>
  <c r="G578" s="1"/>
  <c r="E579"/>
  <c r="G579" s="1"/>
  <c r="E580"/>
  <c r="G580" s="1"/>
  <c r="E581"/>
  <c r="G581" s="1"/>
  <c r="E582"/>
  <c r="G582" s="1"/>
  <c r="E583"/>
  <c r="G583" s="1"/>
  <c r="E584"/>
  <c r="G584" s="1"/>
  <c r="E585"/>
  <c r="G585" s="1"/>
  <c r="E586"/>
  <c r="G586" s="1"/>
  <c r="E587"/>
  <c r="G587" s="1"/>
  <c r="E588"/>
  <c r="G588" s="1"/>
  <c r="E589"/>
  <c r="G589" s="1"/>
  <c r="E590"/>
  <c r="G590" s="1"/>
  <c r="E591"/>
  <c r="G591" s="1"/>
  <c r="E592"/>
  <c r="G592" s="1"/>
  <c r="E593"/>
  <c r="G593" s="1"/>
  <c r="E594"/>
  <c r="G594" s="1"/>
  <c r="E595"/>
  <c r="G595" s="1"/>
  <c r="E596"/>
  <c r="G596" s="1"/>
  <c r="E597"/>
  <c r="G597" s="1"/>
  <c r="E598"/>
  <c r="G598" s="1"/>
  <c r="E599"/>
  <c r="G599" s="1"/>
  <c r="E600"/>
  <c r="G600" s="1"/>
  <c r="E601"/>
  <c r="G601" s="1"/>
  <c r="E602"/>
  <c r="G602" s="1"/>
  <c r="E603"/>
  <c r="G603" s="1"/>
  <c r="E604"/>
  <c r="G604" s="1"/>
  <c r="E605"/>
  <c r="G605" s="1"/>
  <c r="E606"/>
  <c r="G606" s="1"/>
  <c r="E607"/>
  <c r="G607" s="1"/>
  <c r="E608"/>
  <c r="G608" s="1"/>
  <c r="E609"/>
  <c r="G609" s="1"/>
  <c r="E610"/>
  <c r="G610" s="1"/>
  <c r="E611"/>
  <c r="G611" s="1"/>
  <c r="E612"/>
  <c r="G612" s="1"/>
  <c r="E613"/>
  <c r="G613" s="1"/>
  <c r="E614"/>
  <c r="G614" s="1"/>
  <c r="E615"/>
  <c r="G615" s="1"/>
  <c r="E616"/>
  <c r="G616" s="1"/>
  <c r="E617"/>
  <c r="G617" s="1"/>
  <c r="E618"/>
  <c r="G618" s="1"/>
  <c r="E619"/>
  <c r="G619" s="1"/>
  <c r="E620"/>
  <c r="G620" s="1"/>
  <c r="E621"/>
  <c r="G621" s="1"/>
  <c r="E622"/>
  <c r="G622" s="1"/>
  <c r="E623"/>
  <c r="G623" s="1"/>
  <c r="E624"/>
  <c r="G624" s="1"/>
  <c r="E625"/>
  <c r="G625" s="1"/>
  <c r="E626"/>
  <c r="G626" s="1"/>
  <c r="E627"/>
  <c r="G627" s="1"/>
  <c r="E628"/>
  <c r="G628" s="1"/>
  <c r="E629"/>
  <c r="G629" s="1"/>
  <c r="E630"/>
  <c r="G630" s="1"/>
  <c r="E631"/>
  <c r="G631" s="1"/>
  <c r="E632"/>
  <c r="G632" s="1"/>
  <c r="E633"/>
  <c r="G633" s="1"/>
  <c r="E634"/>
  <c r="G634" s="1"/>
  <c r="E635"/>
  <c r="G635" s="1"/>
  <c r="E636"/>
  <c r="G636" s="1"/>
  <c r="E637"/>
  <c r="G637" s="1"/>
  <c r="E638"/>
  <c r="G638" s="1"/>
  <c r="E639"/>
  <c r="G639" s="1"/>
  <c r="E640"/>
  <c r="G640" s="1"/>
  <c r="E641"/>
  <c r="G641" s="1"/>
  <c r="E642"/>
  <c r="G642" s="1"/>
  <c r="E643"/>
  <c r="G643" s="1"/>
  <c r="E644"/>
  <c r="G644" s="1"/>
  <c r="E645"/>
  <c r="G645" s="1"/>
  <c r="E646"/>
  <c r="G646" s="1"/>
  <c r="E647"/>
  <c r="G647" s="1"/>
  <c r="E648"/>
  <c r="G648" s="1"/>
  <c r="E649"/>
  <c r="G649" s="1"/>
  <c r="E650"/>
  <c r="G650" s="1"/>
  <c r="E651"/>
  <c r="G651" s="1"/>
  <c r="E652"/>
  <c r="G652" s="1"/>
  <c r="E653"/>
  <c r="G653" s="1"/>
  <c r="E654"/>
  <c r="G654" s="1"/>
  <c r="E655"/>
  <c r="G655" s="1"/>
  <c r="E656"/>
  <c r="G656" s="1"/>
  <c r="E657"/>
  <c r="G657" s="1"/>
  <c r="E658"/>
  <c r="G658" s="1"/>
  <c r="E659"/>
  <c r="G659" s="1"/>
  <c r="E660"/>
  <c r="G660" s="1"/>
  <c r="E661"/>
  <c r="G661" s="1"/>
  <c r="E662"/>
  <c r="G662" s="1"/>
  <c r="E663"/>
  <c r="G663" s="1"/>
  <c r="E664"/>
  <c r="G664" s="1"/>
  <c r="E665"/>
  <c r="G665" s="1"/>
  <c r="E666"/>
  <c r="G666" s="1"/>
  <c r="E667"/>
  <c r="G667" s="1"/>
  <c r="E668"/>
  <c r="G668" s="1"/>
  <c r="E669"/>
  <c r="G669" s="1"/>
  <c r="E670"/>
  <c r="G670" s="1"/>
  <c r="E671"/>
  <c r="G671" s="1"/>
  <c r="E672"/>
  <c r="G672" s="1"/>
  <c r="E673"/>
  <c r="G673" s="1"/>
  <c r="E674"/>
  <c r="G674" s="1"/>
  <c r="E675"/>
  <c r="G675" s="1"/>
  <c r="E676"/>
  <c r="G676" s="1"/>
  <c r="E677"/>
  <c r="G677" s="1"/>
  <c r="E678"/>
  <c r="G678" s="1"/>
  <c r="E679"/>
  <c r="G679" s="1"/>
  <c r="E680"/>
  <c r="G680" s="1"/>
  <c r="E681"/>
  <c r="G681" s="1"/>
  <c r="E682"/>
  <c r="G682" s="1"/>
  <c r="E683"/>
  <c r="G683" s="1"/>
  <c r="E684"/>
  <c r="G684" s="1"/>
  <c r="E685"/>
  <c r="G685" s="1"/>
  <c r="E686"/>
  <c r="G686" s="1"/>
  <c r="E687"/>
  <c r="G687" s="1"/>
  <c r="E688"/>
  <c r="G688" s="1"/>
  <c r="E689"/>
  <c r="G689" s="1"/>
  <c r="E690"/>
  <c r="G690" s="1"/>
  <c r="E691"/>
  <c r="G691" s="1"/>
  <c r="E692"/>
  <c r="G692" s="1"/>
  <c r="E693"/>
  <c r="G693" s="1"/>
  <c r="E694"/>
  <c r="G694" s="1"/>
  <c r="E695"/>
  <c r="G695" s="1"/>
  <c r="E696"/>
  <c r="G696" s="1"/>
  <c r="E697"/>
  <c r="G697" s="1"/>
  <c r="E698"/>
  <c r="G698" s="1"/>
  <c r="E699"/>
  <c r="G699" s="1"/>
  <c r="E700"/>
  <c r="G700" s="1"/>
  <c r="E701"/>
  <c r="G701" s="1"/>
  <c r="E702"/>
  <c r="G702" s="1"/>
  <c r="E703"/>
  <c r="G703" s="1"/>
  <c r="E704"/>
  <c r="G704" s="1"/>
  <c r="E705"/>
  <c r="G705" s="1"/>
  <c r="E706"/>
  <c r="G706" s="1"/>
  <c r="E707"/>
  <c r="G707" s="1"/>
  <c r="E708"/>
  <c r="G708" s="1"/>
  <c r="E709"/>
  <c r="G709" s="1"/>
  <c r="E710"/>
  <c r="G710" s="1"/>
  <c r="E711"/>
  <c r="G711" s="1"/>
  <c r="E712"/>
  <c r="G712" s="1"/>
  <c r="E713"/>
  <c r="G713" s="1"/>
  <c r="E714"/>
  <c r="G714" s="1"/>
  <c r="E715"/>
  <c r="G715" s="1"/>
  <c r="E716"/>
  <c r="G716" s="1"/>
  <c r="E717"/>
  <c r="G717" s="1"/>
  <c r="E718"/>
  <c r="G718" s="1"/>
  <c r="E719"/>
  <c r="G719" s="1"/>
  <c r="E720"/>
  <c r="G720" s="1"/>
  <c r="E721"/>
  <c r="G721" s="1"/>
  <c r="E722"/>
  <c r="G722" s="1"/>
  <c r="E723"/>
  <c r="G723" s="1"/>
  <c r="E724"/>
  <c r="G724" s="1"/>
  <c r="E725"/>
  <c r="G725" s="1"/>
  <c r="E726"/>
  <c r="G726" s="1"/>
  <c r="E727"/>
  <c r="G727" s="1"/>
  <c r="E728"/>
  <c r="G728" s="1"/>
  <c r="E729"/>
  <c r="G729" s="1"/>
  <c r="E730"/>
  <c r="G730" s="1"/>
  <c r="E731"/>
  <c r="G731" s="1"/>
  <c r="E732"/>
  <c r="G732" s="1"/>
  <c r="E733"/>
  <c r="G733" s="1"/>
  <c r="E734"/>
  <c r="G734" s="1"/>
  <c r="E735"/>
  <c r="G735" s="1"/>
  <c r="E736"/>
  <c r="G736" s="1"/>
  <c r="E737"/>
  <c r="G737" s="1"/>
  <c r="E738"/>
  <c r="G738" s="1"/>
  <c r="E739"/>
  <c r="G739" s="1"/>
  <c r="E740"/>
  <c r="G740" s="1"/>
  <c r="E741"/>
  <c r="G741" s="1"/>
  <c r="E742"/>
  <c r="G742" s="1"/>
  <c r="E743"/>
  <c r="G743" s="1"/>
  <c r="E744"/>
  <c r="G744" s="1"/>
  <c r="E745"/>
  <c r="G745" s="1"/>
  <c r="E746"/>
  <c r="G746" s="1"/>
  <c r="E747"/>
  <c r="G747" s="1"/>
  <c r="E748"/>
  <c r="G748" s="1"/>
  <c r="E749"/>
  <c r="G749" s="1"/>
  <c r="E750"/>
  <c r="G750" s="1"/>
  <c r="E751"/>
  <c r="G751" s="1"/>
  <c r="E752"/>
  <c r="G752" s="1"/>
  <c r="E753"/>
  <c r="G753" s="1"/>
  <c r="E754"/>
  <c r="G754" s="1"/>
  <c r="E755"/>
  <c r="G755" s="1"/>
  <c r="E756"/>
  <c r="G756" s="1"/>
  <c r="E757"/>
  <c r="G757" s="1"/>
  <c r="E758"/>
  <c r="G758" s="1"/>
  <c r="E759"/>
  <c r="G759" s="1"/>
  <c r="E760"/>
  <c r="G760" s="1"/>
  <c r="E761"/>
  <c r="G761" s="1"/>
  <c r="E762"/>
  <c r="G762" s="1"/>
  <c r="E763"/>
  <c r="G763" s="1"/>
  <c r="E764"/>
  <c r="G764" s="1"/>
  <c r="E765"/>
  <c r="G765" s="1"/>
  <c r="E766"/>
  <c r="G766" s="1"/>
  <c r="E767"/>
  <c r="G767" s="1"/>
  <c r="E768"/>
  <c r="G768" s="1"/>
  <c r="E769"/>
  <c r="G769" s="1"/>
  <c r="E770"/>
  <c r="G770" s="1"/>
  <c r="E771"/>
  <c r="G771" s="1"/>
  <c r="E772"/>
  <c r="G772" s="1"/>
  <c r="E773"/>
  <c r="G773" s="1"/>
  <c r="E774"/>
  <c r="G774" s="1"/>
  <c r="E775"/>
  <c r="G775" s="1"/>
  <c r="E776"/>
  <c r="G776" s="1"/>
  <c r="E777"/>
  <c r="G777" s="1"/>
  <c r="E778"/>
  <c r="G778" s="1"/>
  <c r="E779"/>
  <c r="G779" s="1"/>
  <c r="E780"/>
  <c r="G780" s="1"/>
  <c r="E781"/>
  <c r="G781" s="1"/>
  <c r="E782"/>
  <c r="G782" s="1"/>
  <c r="E783"/>
  <c r="G783" s="1"/>
  <c r="E784"/>
  <c r="G784" s="1"/>
  <c r="E785"/>
  <c r="G785" s="1"/>
  <c r="E786"/>
  <c r="G786" s="1"/>
  <c r="E787"/>
  <c r="G787" s="1"/>
  <c r="E788"/>
  <c r="G788" s="1"/>
  <c r="E789"/>
  <c r="G789" s="1"/>
  <c r="E790"/>
  <c r="G790" s="1"/>
  <c r="E791"/>
  <c r="G791" s="1"/>
  <c r="E792"/>
  <c r="G792" s="1"/>
  <c r="E793"/>
  <c r="G793" s="1"/>
  <c r="E794"/>
  <c r="G794" s="1"/>
  <c r="E795"/>
  <c r="G795" s="1"/>
  <c r="E796"/>
  <c r="G796" s="1"/>
  <c r="E797"/>
  <c r="G797" s="1"/>
  <c r="E798"/>
  <c r="G798" s="1"/>
  <c r="E799"/>
  <c r="G799" s="1"/>
  <c r="E800"/>
  <c r="G800" s="1"/>
  <c r="E801"/>
  <c r="G801" s="1"/>
  <c r="E802"/>
  <c r="G802" s="1"/>
  <c r="E803"/>
  <c r="G803" s="1"/>
  <c r="E804"/>
  <c r="G804" s="1"/>
  <c r="E805"/>
  <c r="G805" s="1"/>
  <c r="E806"/>
  <c r="G806" s="1"/>
  <c r="E807"/>
  <c r="G807" s="1"/>
  <c r="E808"/>
  <c r="G808" s="1"/>
  <c r="E809"/>
  <c r="G809" s="1"/>
  <c r="E810"/>
  <c r="G810" s="1"/>
  <c r="E811"/>
  <c r="G811" s="1"/>
  <c r="E812"/>
  <c r="G812" s="1"/>
  <c r="E813"/>
  <c r="G813" s="1"/>
  <c r="E814"/>
  <c r="G814" s="1"/>
  <c r="E815"/>
  <c r="G815" s="1"/>
  <c r="E816"/>
  <c r="G816" s="1"/>
  <c r="E817"/>
  <c r="G817" s="1"/>
  <c r="E818"/>
  <c r="G818" s="1"/>
  <c r="E819"/>
  <c r="G819" s="1"/>
  <c r="E820"/>
  <c r="G820" s="1"/>
  <c r="E821"/>
  <c r="G821" s="1"/>
  <c r="E822"/>
  <c r="G822" s="1"/>
  <c r="E823"/>
  <c r="G823" s="1"/>
  <c r="E824"/>
  <c r="G824" s="1"/>
  <c r="E825"/>
  <c r="G825" s="1"/>
  <c r="E826"/>
  <c r="G826" s="1"/>
  <c r="E827"/>
  <c r="G827" s="1"/>
  <c r="E828"/>
  <c r="G828" s="1"/>
  <c r="E829"/>
  <c r="G829" s="1"/>
  <c r="E830"/>
  <c r="G830" s="1"/>
  <c r="E831"/>
  <c r="G831" s="1"/>
  <c r="E832"/>
  <c r="G832" s="1"/>
  <c r="E833"/>
  <c r="G833" s="1"/>
  <c r="E834"/>
  <c r="G834" s="1"/>
  <c r="E835"/>
  <c r="G835" s="1"/>
  <c r="E836"/>
  <c r="G836" s="1"/>
  <c r="E837"/>
  <c r="G837" s="1"/>
  <c r="E838"/>
  <c r="G838" s="1"/>
  <c r="E839"/>
  <c r="G839" s="1"/>
  <c r="E840"/>
  <c r="G840" s="1"/>
  <c r="E841"/>
  <c r="G841" s="1"/>
  <c r="E842"/>
  <c r="G842" s="1"/>
  <c r="E843"/>
  <c r="G843" s="1"/>
  <c r="E844"/>
  <c r="G844" s="1"/>
  <c r="E845"/>
  <c r="G845" s="1"/>
  <c r="E846"/>
  <c r="G846" s="1"/>
  <c r="E847"/>
  <c r="G847" s="1"/>
  <c r="E848"/>
  <c r="G848" s="1"/>
  <c r="E849"/>
  <c r="G849" s="1"/>
  <c r="E850"/>
  <c r="G850" s="1"/>
  <c r="E851"/>
  <c r="G851" s="1"/>
  <c r="E852"/>
  <c r="G852" s="1"/>
  <c r="E853"/>
  <c r="G853" s="1"/>
  <c r="E854"/>
  <c r="G854" s="1"/>
  <c r="E855"/>
  <c r="G855" s="1"/>
  <c r="E856"/>
  <c r="G856" s="1"/>
  <c r="E857"/>
  <c r="G857" s="1"/>
  <c r="E858"/>
  <c r="G858" s="1"/>
  <c r="E859"/>
  <c r="G859" s="1"/>
  <c r="E860"/>
  <c r="G860" s="1"/>
  <c r="E861"/>
  <c r="G861" s="1"/>
  <c r="E862"/>
  <c r="G862" s="1"/>
  <c r="E863"/>
  <c r="G863" s="1"/>
  <c r="E864"/>
  <c r="G864" s="1"/>
  <c r="E865"/>
  <c r="G865" s="1"/>
  <c r="E866"/>
  <c r="G866" s="1"/>
  <c r="E867"/>
  <c r="G867" s="1"/>
  <c r="E868"/>
  <c r="G868" s="1"/>
  <c r="E869"/>
  <c r="G869" s="1"/>
  <c r="E870"/>
  <c r="G870" s="1"/>
  <c r="E871"/>
  <c r="G871" s="1"/>
  <c r="E872"/>
  <c r="G872" s="1"/>
  <c r="E873"/>
  <c r="G873" s="1"/>
  <c r="E874"/>
  <c r="G874" s="1"/>
  <c r="E875"/>
  <c r="G875" s="1"/>
  <c r="E876"/>
  <c r="G876" s="1"/>
  <c r="E877"/>
  <c r="G877" s="1"/>
  <c r="E878"/>
  <c r="G878" s="1"/>
  <c r="E879"/>
  <c r="G879" s="1"/>
  <c r="E880"/>
  <c r="G880" s="1"/>
  <c r="E881"/>
  <c r="G881" s="1"/>
  <c r="E882"/>
  <c r="G882" s="1"/>
  <c r="E883"/>
  <c r="G883" s="1"/>
  <c r="E884"/>
  <c r="G884" s="1"/>
  <c r="E885"/>
  <c r="G885" s="1"/>
  <c r="E886"/>
  <c r="G886" s="1"/>
  <c r="E887"/>
  <c r="G887" s="1"/>
  <c r="E888"/>
  <c r="G888" s="1"/>
  <c r="E889"/>
  <c r="G889" s="1"/>
  <c r="E890"/>
  <c r="G890" s="1"/>
  <c r="E891"/>
  <c r="G891" s="1"/>
  <c r="E892"/>
  <c r="G892" s="1"/>
  <c r="E893"/>
  <c r="G893" s="1"/>
  <c r="E894"/>
  <c r="G894" s="1"/>
  <c r="E895"/>
  <c r="G895" s="1"/>
  <c r="E896"/>
  <c r="G896" s="1"/>
  <c r="E897"/>
  <c r="G897" s="1"/>
  <c r="E898"/>
  <c r="G898" s="1"/>
  <c r="E899"/>
  <c r="G899" s="1"/>
  <c r="E900"/>
  <c r="G900" s="1"/>
  <c r="E901"/>
  <c r="G901" s="1"/>
  <c r="E902"/>
  <c r="G902" s="1"/>
  <c r="E903"/>
  <c r="G903" s="1"/>
  <c r="E904"/>
  <c r="G904" s="1"/>
  <c r="E905"/>
  <c r="G905" s="1"/>
  <c r="E906"/>
  <c r="G906" s="1"/>
  <c r="E907"/>
  <c r="G907" s="1"/>
  <c r="E908"/>
  <c r="G908" s="1"/>
  <c r="E909"/>
  <c r="G909" s="1"/>
  <c r="E910"/>
  <c r="G910" s="1"/>
  <c r="E911"/>
  <c r="G911" s="1"/>
  <c r="E912"/>
  <c r="G912" s="1"/>
  <c r="E913"/>
  <c r="G913" s="1"/>
  <c r="E914"/>
  <c r="G914" s="1"/>
  <c r="E915"/>
  <c r="G915" s="1"/>
  <c r="E916"/>
  <c r="G916" s="1"/>
  <c r="E917"/>
  <c r="G917" s="1"/>
  <c r="E918"/>
  <c r="G918" s="1"/>
  <c r="E919"/>
  <c r="G919" s="1"/>
  <c r="E920"/>
  <c r="G920" s="1"/>
  <c r="E921"/>
  <c r="G921" s="1"/>
  <c r="E922"/>
  <c r="G922" s="1"/>
  <c r="E923"/>
  <c r="G923" s="1"/>
  <c r="E924"/>
  <c r="G924" s="1"/>
  <c r="E925"/>
  <c r="G925" s="1"/>
  <c r="E926"/>
  <c r="G926" s="1"/>
  <c r="E927"/>
  <c r="G927" s="1"/>
  <c r="E928"/>
  <c r="G928" s="1"/>
  <c r="E929"/>
  <c r="G929" s="1"/>
  <c r="E930"/>
  <c r="G930" s="1"/>
  <c r="E931"/>
  <c r="G931" s="1"/>
  <c r="E932"/>
  <c r="G932" s="1"/>
  <c r="E933"/>
  <c r="G933" s="1"/>
  <c r="G404" i="28" l="1"/>
  <c r="E396"/>
  <c r="G396" s="1"/>
  <c r="E397"/>
  <c r="G397" s="1"/>
  <c r="E398"/>
  <c r="G398" s="1"/>
  <c r="E399"/>
  <c r="G399" s="1"/>
  <c r="E400"/>
  <c r="G400" s="1"/>
  <c r="E401"/>
  <c r="G401" s="1"/>
  <c r="E402"/>
  <c r="G402" s="1"/>
  <c r="E403"/>
  <c r="G403" s="1"/>
  <c r="E404"/>
  <c r="E405"/>
  <c r="G405" s="1"/>
  <c r="E406"/>
  <c r="G406" s="1"/>
  <c r="E407"/>
  <c r="G407" s="1"/>
  <c r="E11" l="1"/>
  <c r="G11" s="1"/>
  <c r="E12"/>
  <c r="G12" s="1"/>
  <c r="E13"/>
  <c r="G13" s="1"/>
  <c r="E14"/>
  <c r="G14" s="1"/>
  <c r="E15"/>
  <c r="G15" s="1"/>
  <c r="E16"/>
  <c r="G16" s="1"/>
  <c r="E17"/>
  <c r="G17" s="1"/>
  <c r="E18"/>
  <c r="G18" s="1"/>
  <c r="E19"/>
  <c r="G19" s="1"/>
  <c r="E20"/>
  <c r="G20" s="1"/>
  <c r="E21"/>
  <c r="G21" s="1"/>
  <c r="E22"/>
  <c r="G22" s="1"/>
  <c r="E23"/>
  <c r="G23" s="1"/>
  <c r="E24"/>
  <c r="G24" s="1"/>
  <c r="E25"/>
  <c r="G25" s="1"/>
  <c r="E26"/>
  <c r="G26" s="1"/>
  <c r="E27"/>
  <c r="G27" s="1"/>
  <c r="E28"/>
  <c r="G28" s="1"/>
  <c r="E29"/>
  <c r="G29" s="1"/>
  <c r="E30"/>
  <c r="G30" s="1"/>
  <c r="E31"/>
  <c r="G31" s="1"/>
  <c r="E32"/>
  <c r="G32" s="1"/>
  <c r="E33"/>
  <c r="G33" s="1"/>
  <c r="E34"/>
  <c r="G34" s="1"/>
  <c r="E35"/>
  <c r="G35" s="1"/>
  <c r="E36"/>
  <c r="G36" s="1"/>
  <c r="E37"/>
  <c r="G37" s="1"/>
  <c r="E38"/>
  <c r="G38" s="1"/>
  <c r="E39"/>
  <c r="G39" s="1"/>
  <c r="E40"/>
  <c r="G40" s="1"/>
  <c r="E41"/>
  <c r="G41" s="1"/>
  <c r="E42"/>
  <c r="G42" s="1"/>
  <c r="E43"/>
  <c r="G43" s="1"/>
  <c r="E44"/>
  <c r="G44" s="1"/>
  <c r="E45"/>
  <c r="G45" s="1"/>
  <c r="E46"/>
  <c r="G46" s="1"/>
  <c r="E47"/>
  <c r="G47" s="1"/>
  <c r="E48"/>
  <c r="G48" s="1"/>
  <c r="E49"/>
  <c r="G49" s="1"/>
  <c r="E50"/>
  <c r="G50" s="1"/>
  <c r="E51"/>
  <c r="G51" s="1"/>
  <c r="E52"/>
  <c r="G52" s="1"/>
  <c r="E53"/>
  <c r="G53" s="1"/>
  <c r="E54"/>
  <c r="G54" s="1"/>
  <c r="E55"/>
  <c r="G55" s="1"/>
  <c r="E56"/>
  <c r="G56" s="1"/>
  <c r="E57"/>
  <c r="G57" s="1"/>
  <c r="E58"/>
  <c r="G58" s="1"/>
  <c r="E59"/>
  <c r="G59" s="1"/>
  <c r="E60"/>
  <c r="G60" s="1"/>
  <c r="E119" i="26" l="1"/>
  <c r="E120"/>
  <c r="E121"/>
  <c r="G121" s="1"/>
  <c r="E122"/>
  <c r="E123"/>
  <c r="E124"/>
  <c r="G124" s="1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1013" i="28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1010" i="29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G465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0" i="3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0" i="31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0" i="32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4" i="3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G108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22" i="35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G627"/>
  <c r="G614"/>
  <c r="E613"/>
  <c r="G613" s="1"/>
  <c r="E612"/>
  <c r="G612" s="1"/>
  <c r="G611"/>
  <c r="G610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G550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G79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5" i="36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G558"/>
  <c r="G557"/>
  <c r="G556"/>
  <c r="G554"/>
  <c r="E553"/>
  <c r="G553" s="1"/>
  <c r="E552"/>
  <c r="G552" s="1"/>
  <c r="G551"/>
  <c r="G550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G44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G421"/>
  <c r="G420"/>
  <c r="G410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G267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G204"/>
  <c r="E203"/>
  <c r="G203" s="1"/>
  <c r="E202"/>
  <c r="G202" s="1"/>
  <c r="G20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G191"/>
  <c r="G190"/>
  <c r="G189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G173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G161"/>
  <c r="G160"/>
  <c r="E159"/>
  <c r="G159" s="1"/>
  <c r="G158"/>
  <c r="E157"/>
  <c r="G157" s="1"/>
  <c r="G156"/>
  <c r="G155"/>
  <c r="E154"/>
  <c r="G154" s="1"/>
  <c r="G153"/>
  <c r="E152"/>
  <c r="G152" s="1"/>
  <c r="G15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G136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G124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G115"/>
  <c r="E114"/>
  <c r="G114" s="1"/>
  <c r="G113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G102"/>
  <c r="E101"/>
  <c r="G101" s="1"/>
  <c r="E100"/>
  <c r="G100" s="1"/>
  <c r="G99"/>
  <c r="E98"/>
  <c r="G98" s="1"/>
  <c r="G97"/>
  <c r="E96"/>
  <c r="G96" s="1"/>
  <c r="G95"/>
  <c r="E94"/>
  <c r="G94" s="1"/>
  <c r="E93"/>
  <c r="G93" s="1"/>
  <c r="E92"/>
  <c r="G92" s="1"/>
  <c r="E91"/>
  <c r="G91" s="1"/>
  <c r="G90"/>
  <c r="E89"/>
  <c r="G89" s="1"/>
  <c r="E88"/>
  <c r="G88" s="1"/>
  <c r="E87"/>
  <c r="G87" s="1"/>
  <c r="E86"/>
  <c r="G86" s="1"/>
  <c r="E85"/>
  <c r="G85" s="1"/>
  <c r="G84"/>
  <c r="E83"/>
  <c r="G83" s="1"/>
  <c r="G82"/>
  <c r="G81"/>
  <c r="E80"/>
  <c r="G80" s="1"/>
  <c r="G79"/>
  <c r="E78"/>
  <c r="G78" s="1"/>
  <c r="G77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011" i="37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G636"/>
  <c r="G635"/>
  <c r="E634"/>
  <c r="G634" s="1"/>
  <c r="E633"/>
  <c r="G633" s="1"/>
  <c r="E632"/>
  <c r="G632" s="1"/>
  <c r="E631"/>
  <c r="G631" s="1"/>
  <c r="E630"/>
  <c r="G630" s="1"/>
  <c r="G629"/>
  <c r="E628"/>
  <c r="G628" s="1"/>
  <c r="E627"/>
  <c r="G627" s="1"/>
  <c r="E626"/>
  <c r="G626" s="1"/>
  <c r="E625"/>
  <c r="G625" s="1"/>
  <c r="E624"/>
  <c r="G624" s="1"/>
  <c r="E623"/>
  <c r="G623" s="1"/>
  <c r="G622"/>
  <c r="E621"/>
  <c r="G621" s="1"/>
  <c r="E620"/>
  <c r="G620" s="1"/>
  <c r="G619"/>
  <c r="E618"/>
  <c r="G618" s="1"/>
  <c r="E617"/>
  <c r="G617" s="1"/>
  <c r="E616"/>
  <c r="G616" s="1"/>
  <c r="E615"/>
  <c r="G615" s="1"/>
  <c r="G614"/>
  <c r="E613"/>
  <c r="G613" s="1"/>
  <c r="G612"/>
  <c r="G61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G594"/>
  <c r="E593"/>
  <c r="G593" s="1"/>
  <c r="E592"/>
  <c r="G592" s="1"/>
  <c r="E587"/>
  <c r="G587" s="1"/>
  <c r="E586"/>
  <c r="G586" s="1"/>
  <c r="E585"/>
  <c r="G585" s="1"/>
  <c r="E584"/>
  <c r="G584" s="1"/>
  <c r="E582"/>
  <c r="G582" s="1"/>
  <c r="E580"/>
  <c r="G580" s="1"/>
  <c r="E579"/>
  <c r="G579" s="1"/>
  <c r="E578"/>
  <c r="G578" s="1"/>
  <c r="E577"/>
  <c r="G577" s="1"/>
  <c r="E575"/>
  <c r="G575" s="1"/>
  <c r="E574"/>
  <c r="G574" s="1"/>
  <c r="E573"/>
  <c r="G573" s="1"/>
  <c r="G572"/>
  <c r="G57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6"/>
  <c r="G556" s="1"/>
  <c r="E555"/>
  <c r="G555" s="1"/>
  <c r="E554"/>
  <c r="G554" s="1"/>
  <c r="G553"/>
  <c r="E552"/>
  <c r="G552" s="1"/>
  <c r="E551"/>
  <c r="G551" s="1"/>
  <c r="E550"/>
  <c r="G550" s="1"/>
  <c r="E548"/>
  <c r="G548" s="1"/>
  <c r="E547"/>
  <c r="G547" s="1"/>
  <c r="E546"/>
  <c r="G546" s="1"/>
  <c r="G545"/>
  <c r="G544"/>
  <c r="E539"/>
  <c r="G539" s="1"/>
  <c r="G536"/>
  <c r="E535"/>
  <c r="G535" s="1"/>
  <c r="E534"/>
  <c r="G534" s="1"/>
  <c r="E532"/>
  <c r="G532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2"/>
  <c r="G492" s="1"/>
  <c r="E491"/>
  <c r="G491" s="1"/>
  <c r="E490"/>
  <c r="G490" s="1"/>
  <c r="E489"/>
  <c r="G489" s="1"/>
  <c r="E488"/>
  <c r="G488" s="1"/>
  <c r="E486"/>
  <c r="G486" s="1"/>
  <c r="E485"/>
  <c r="G485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1"/>
  <c r="G461" s="1"/>
  <c r="E460"/>
  <c r="G460" s="1"/>
  <c r="E459"/>
  <c r="G459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5"/>
  <c r="G445" s="1"/>
  <c r="E444"/>
  <c r="G444" s="1"/>
  <c r="E442"/>
  <c r="G442" s="1"/>
  <c r="E441"/>
  <c r="G441" s="1"/>
  <c r="E440"/>
  <c r="G440" s="1"/>
  <c r="E439"/>
  <c r="G439" s="1"/>
  <c r="E437"/>
  <c r="G437" s="1"/>
  <c r="E436"/>
  <c r="G436" s="1"/>
  <c r="E435"/>
  <c r="G435" s="1"/>
  <c r="E434"/>
  <c r="G434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0"/>
  <c r="G420" s="1"/>
  <c r="E419"/>
  <c r="G419" s="1"/>
  <c r="E418"/>
  <c r="G418" s="1"/>
  <c r="E417"/>
  <c r="G417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1"/>
  <c r="G381" s="1"/>
  <c r="E380"/>
  <c r="G380" s="1"/>
  <c r="E379"/>
  <c r="G379" s="1"/>
  <c r="E374"/>
  <c r="G374" s="1"/>
  <c r="E372"/>
  <c r="G372" s="1"/>
  <c r="E371"/>
  <c r="G371" s="1"/>
  <c r="E370"/>
  <c r="G370" s="1"/>
  <c r="E369"/>
  <c r="G369" s="1"/>
  <c r="E368"/>
  <c r="G368" s="1"/>
  <c r="E362"/>
  <c r="G362" s="1"/>
  <c r="E352"/>
  <c r="G352" s="1"/>
  <c r="E349"/>
  <c r="G349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2"/>
  <c r="G332" s="1"/>
  <c r="E331"/>
  <c r="G331" s="1"/>
  <c r="E330"/>
  <c r="G330" s="1"/>
  <c r="E329"/>
  <c r="G329" s="1"/>
  <c r="E328"/>
  <c r="G328" s="1"/>
  <c r="E327"/>
  <c r="G327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1"/>
  <c r="G311" s="1"/>
  <c r="E307"/>
  <c r="G307" s="1"/>
  <c r="E306"/>
  <c r="G306" s="1"/>
  <c r="E302"/>
  <c r="G302" s="1"/>
  <c r="E298"/>
  <c r="G298" s="1"/>
  <c r="E297"/>
  <c r="G297" s="1"/>
  <c r="E296"/>
  <c r="G296" s="1"/>
  <c r="E293"/>
  <c r="G293" s="1"/>
  <c r="E291"/>
  <c r="G291" s="1"/>
  <c r="E285"/>
  <c r="G285" s="1"/>
  <c r="E284"/>
  <c r="G284" s="1"/>
  <c r="E282"/>
  <c r="G282" s="1"/>
  <c r="E279"/>
  <c r="G279" s="1"/>
  <c r="E277"/>
  <c r="G277" s="1"/>
  <c r="E275"/>
  <c r="G275" s="1"/>
  <c r="E273"/>
  <c r="G273" s="1"/>
  <c r="E270"/>
  <c r="G270" s="1"/>
  <c r="E269"/>
  <c r="G269" s="1"/>
  <c r="E268"/>
  <c r="G268" s="1"/>
  <c r="E260"/>
  <c r="G260" s="1"/>
  <c r="E259"/>
  <c r="G259" s="1"/>
  <c r="E256"/>
  <c r="G256" s="1"/>
  <c r="E253"/>
  <c r="G253" s="1"/>
  <c r="E252"/>
  <c r="G252" s="1"/>
  <c r="E251"/>
  <c r="G251" s="1"/>
  <c r="E247"/>
  <c r="G247" s="1"/>
  <c r="E242"/>
  <c r="G242" s="1"/>
  <c r="E241"/>
  <c r="G241" s="1"/>
  <c r="E236"/>
  <c r="G236" s="1"/>
  <c r="E234"/>
  <c r="G234" s="1"/>
  <c r="E232"/>
  <c r="G232" s="1"/>
  <c r="E231"/>
  <c r="G231" s="1"/>
  <c r="E229"/>
  <c r="G229" s="1"/>
  <c r="E225"/>
  <c r="G225" s="1"/>
  <c r="E212"/>
  <c r="G212" s="1"/>
  <c r="E208"/>
  <c r="G208" s="1"/>
  <c r="E207"/>
  <c r="G207" s="1"/>
  <c r="E206"/>
  <c r="G206" s="1"/>
  <c r="E204"/>
  <c r="G204" s="1"/>
  <c r="E203"/>
  <c r="G203" s="1"/>
  <c r="E200"/>
  <c r="G200" s="1"/>
  <c r="E199"/>
  <c r="G199" s="1"/>
  <c r="E198"/>
  <c r="G198" s="1"/>
  <c r="E197"/>
  <c r="G197" s="1"/>
  <c r="E195"/>
  <c r="G195" s="1"/>
  <c r="E193"/>
  <c r="G193" s="1"/>
  <c r="E189"/>
  <c r="G189" s="1"/>
  <c r="E187"/>
  <c r="G187" s="1"/>
  <c r="E186"/>
  <c r="G186" s="1"/>
  <c r="E183"/>
  <c r="G183" s="1"/>
  <c r="E182"/>
  <c r="G182" s="1"/>
  <c r="E181"/>
  <c r="G181" s="1"/>
  <c r="E179"/>
  <c r="G179" s="1"/>
  <c r="E177"/>
  <c r="G177" s="1"/>
  <c r="E176"/>
  <c r="G176" s="1"/>
  <c r="E175"/>
  <c r="G175" s="1"/>
  <c r="E173"/>
  <c r="G173" s="1"/>
  <c r="E171"/>
  <c r="G171" s="1"/>
  <c r="E170"/>
  <c r="G170" s="1"/>
  <c r="E168"/>
  <c r="G168" s="1"/>
  <c r="E166"/>
  <c r="G166" s="1"/>
  <c r="E164"/>
  <c r="G164" s="1"/>
  <c r="E163"/>
  <c r="G163" s="1"/>
  <c r="E162"/>
  <c r="G162" s="1"/>
  <c r="E151"/>
  <c r="G151" s="1"/>
  <c r="E149"/>
  <c r="G149" s="1"/>
  <c r="E148"/>
  <c r="G148" s="1"/>
  <c r="E147"/>
  <c r="G147" s="1"/>
  <c r="E146"/>
  <c r="G146" s="1"/>
  <c r="E145"/>
  <c r="G145" s="1"/>
  <c r="E143"/>
  <c r="G143" s="1"/>
  <c r="E141"/>
  <c r="G141" s="1"/>
  <c r="E140"/>
  <c r="G140" s="1"/>
  <c r="E136"/>
  <c r="G136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2"/>
  <c r="G122" s="1"/>
  <c r="E121"/>
  <c r="G121" s="1"/>
  <c r="E119"/>
  <c r="G119" s="1"/>
  <c r="E115"/>
  <c r="G115" s="1"/>
  <c r="E114"/>
  <c r="G114" s="1"/>
  <c r="E113"/>
  <c r="G113" s="1"/>
  <c r="E112"/>
  <c r="G112" s="1"/>
  <c r="E108"/>
  <c r="G108" s="1"/>
  <c r="E95"/>
  <c r="G95" s="1"/>
  <c r="E93"/>
  <c r="G93" s="1"/>
  <c r="E86"/>
  <c r="G86" s="1"/>
  <c r="E81"/>
  <c r="G81" s="1"/>
  <c r="E75"/>
  <c r="G75" s="1"/>
  <c r="E74"/>
  <c r="G74" s="1"/>
  <c r="E69"/>
  <c r="G69" s="1"/>
  <c r="E67"/>
  <c r="G67" s="1"/>
  <c r="E66"/>
  <c r="G66" s="1"/>
  <c r="E62"/>
  <c r="G62" s="1"/>
  <c r="E61"/>
  <c r="G61" s="1"/>
  <c r="E60"/>
  <c r="G60" s="1"/>
  <c r="G59"/>
  <c r="G58"/>
  <c r="G56"/>
  <c r="G52"/>
  <c r="G51"/>
  <c r="G50"/>
  <c r="G49"/>
  <c r="G48"/>
  <c r="G47"/>
  <c r="G46"/>
  <c r="G45"/>
  <c r="G43"/>
  <c r="E1022" i="38"/>
  <c r="G1022" s="1"/>
  <c r="E1021"/>
  <c r="G1021" s="1"/>
  <c r="E1020"/>
  <c r="G1020" s="1"/>
  <c r="E1019"/>
  <c r="G1019" s="1"/>
  <c r="E1018"/>
  <c r="G1018" s="1"/>
  <c r="E1017"/>
  <c r="G1017" s="1"/>
  <c r="E1016"/>
  <c r="G1016" s="1"/>
  <c r="E1015"/>
  <c r="G1015" s="1"/>
  <c r="E1014"/>
  <c r="G1014" s="1"/>
  <c r="E1013"/>
  <c r="G1013" s="1"/>
  <c r="E1012"/>
  <c r="G1012" s="1"/>
  <c r="E1011"/>
  <c r="G1011" s="1"/>
  <c r="E1010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G623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G608"/>
  <c r="E607"/>
  <c r="G607" s="1"/>
  <c r="G606"/>
  <c r="G605"/>
  <c r="E604"/>
  <c r="G604" s="1"/>
  <c r="E603"/>
  <c r="G603" s="1"/>
  <c r="E602"/>
  <c r="G602" s="1"/>
  <c r="G601"/>
  <c r="E600"/>
  <c r="G600" s="1"/>
  <c r="G599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G589"/>
  <c r="E588"/>
  <c r="G588" s="1"/>
  <c r="G587"/>
  <c r="E586"/>
  <c r="G586" s="1"/>
  <c r="E585"/>
  <c r="G585" s="1"/>
  <c r="E584"/>
  <c r="G584" s="1"/>
  <c r="G583"/>
  <c r="G582"/>
  <c r="E581"/>
  <c r="G581" s="1"/>
  <c r="G580"/>
  <c r="E579"/>
  <c r="G579" s="1"/>
  <c r="E578"/>
  <c r="G578" s="1"/>
  <c r="G577"/>
  <c r="E576"/>
  <c r="G576" s="1"/>
  <c r="G575"/>
  <c r="G574"/>
  <c r="E573"/>
  <c r="G573" s="1"/>
  <c r="E572"/>
  <c r="G572" s="1"/>
  <c r="E571"/>
  <c r="G571" s="1"/>
  <c r="E570"/>
  <c r="G570" s="1"/>
  <c r="G569"/>
  <c r="G568"/>
  <c r="E567"/>
  <c r="G567" s="1"/>
  <c r="E566"/>
  <c r="G566" s="1"/>
  <c r="E565"/>
  <c r="G565" s="1"/>
  <c r="G564"/>
  <c r="E563"/>
  <c r="G563" s="1"/>
  <c r="E562"/>
  <c r="G562" s="1"/>
  <c r="G561"/>
  <c r="G560"/>
  <c r="E559"/>
  <c r="G559" s="1"/>
  <c r="G558"/>
  <c r="G557"/>
  <c r="E556"/>
  <c r="G556" s="1"/>
  <c r="E555"/>
  <c r="G555" s="1"/>
  <c r="G554"/>
  <c r="G553"/>
  <c r="G552"/>
  <c r="G551"/>
  <c r="E550"/>
  <c r="G550" s="1"/>
  <c r="G549"/>
  <c r="G548"/>
  <c r="E547"/>
  <c r="G547" s="1"/>
  <c r="E546"/>
  <c r="G546" s="1"/>
  <c r="E545"/>
  <c r="G545" s="1"/>
  <c r="G544"/>
  <c r="E543"/>
  <c r="G543" s="1"/>
  <c r="E542"/>
  <c r="G542" s="1"/>
  <c r="G541"/>
  <c r="G540"/>
  <c r="E539"/>
  <c r="G539" s="1"/>
  <c r="E538"/>
  <c r="G538" s="1"/>
  <c r="E537"/>
  <c r="G537" s="1"/>
  <c r="E536"/>
  <c r="G536" s="1"/>
  <c r="G535"/>
  <c r="G534"/>
  <c r="G533"/>
  <c r="G532"/>
  <c r="G531"/>
  <c r="G530"/>
  <c r="E529"/>
  <c r="G529" s="1"/>
  <c r="G528"/>
  <c r="G527"/>
  <c r="G526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G502"/>
  <c r="E501"/>
  <c r="G501" s="1"/>
  <c r="E500"/>
  <c r="G500" s="1"/>
  <c r="G499"/>
  <c r="E498"/>
  <c r="G498" s="1"/>
  <c r="E497"/>
  <c r="G497" s="1"/>
  <c r="G496"/>
  <c r="G495"/>
  <c r="G494"/>
  <c r="E493"/>
  <c r="G493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G469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G452"/>
  <c r="E451"/>
  <c r="G451" s="1"/>
  <c r="E450"/>
  <c r="G450" s="1"/>
  <c r="E449"/>
  <c r="G449" s="1"/>
  <c r="E448"/>
  <c r="G448" s="1"/>
  <c r="E447"/>
  <c r="G447" s="1"/>
  <c r="E444"/>
  <c r="G444" s="1"/>
  <c r="G443"/>
  <c r="E442"/>
  <c r="G442" s="1"/>
  <c r="E441"/>
  <c r="G441" s="1"/>
  <c r="G440"/>
  <c r="E439"/>
  <c r="G439" s="1"/>
  <c r="E438"/>
  <c r="G438" s="1"/>
  <c r="E437"/>
  <c r="G437" s="1"/>
  <c r="E436"/>
  <c r="G436" s="1"/>
  <c r="E435"/>
  <c r="G435" s="1"/>
  <c r="E434"/>
  <c r="G434" s="1"/>
  <c r="E433"/>
  <c r="G433" s="1"/>
  <c r="G432"/>
  <c r="E431"/>
  <c r="G431" s="1"/>
  <c r="E430"/>
  <c r="G430" s="1"/>
  <c r="G429"/>
  <c r="E428"/>
  <c r="G428" s="1"/>
  <c r="G427"/>
  <c r="G426"/>
  <c r="E425"/>
  <c r="G425" s="1"/>
  <c r="E424"/>
  <c r="G424" s="1"/>
  <c r="E423"/>
  <c r="G423" s="1"/>
  <c r="E422"/>
  <c r="G422" s="1"/>
  <c r="G421"/>
  <c r="G420"/>
  <c r="E419"/>
  <c r="G419" s="1"/>
  <c r="E418"/>
  <c r="G418" s="1"/>
  <c r="E417"/>
  <c r="G417" s="1"/>
  <c r="E416"/>
  <c r="G416" s="1"/>
  <c r="E415"/>
  <c r="G415" s="1"/>
  <c r="G414"/>
  <c r="E413"/>
  <c r="G413" s="1"/>
  <c r="E412"/>
  <c r="G412" s="1"/>
  <c r="E411"/>
  <c r="G411" s="1"/>
  <c r="E410"/>
  <c r="G410" s="1"/>
  <c r="E409"/>
  <c r="G409" s="1"/>
  <c r="E408"/>
  <c r="G408" s="1"/>
  <c r="G407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G395"/>
  <c r="E393"/>
  <c r="G393" s="1"/>
  <c r="E392"/>
  <c r="G392" s="1"/>
  <c r="E391"/>
  <c r="G391" s="1"/>
  <c r="E390"/>
  <c r="G390" s="1"/>
  <c r="G389"/>
  <c r="G387"/>
  <c r="G386"/>
  <c r="G385"/>
  <c r="E384"/>
  <c r="G384" s="1"/>
  <c r="G383"/>
  <c r="G382"/>
  <c r="G381"/>
  <c r="E380"/>
  <c r="G380" s="1"/>
  <c r="G379"/>
  <c r="G378"/>
  <c r="E377"/>
  <c r="G377" s="1"/>
  <c r="E376"/>
  <c r="G376" s="1"/>
  <c r="E375"/>
  <c r="G375" s="1"/>
  <c r="G374"/>
  <c r="E373"/>
  <c r="G373" s="1"/>
  <c r="E372"/>
  <c r="G372" s="1"/>
  <c r="E371"/>
  <c r="G371" s="1"/>
  <c r="G370"/>
  <c r="G369"/>
  <c r="E368"/>
  <c r="G368" s="1"/>
  <c r="G367"/>
  <c r="G366"/>
  <c r="E365"/>
  <c r="G365" s="1"/>
  <c r="G364"/>
  <c r="G363"/>
  <c r="G362"/>
  <c r="G361"/>
  <c r="G360"/>
  <c r="G359"/>
  <c r="G358"/>
  <c r="G357"/>
  <c r="G356"/>
  <c r="E355"/>
  <c r="G355" s="1"/>
  <c r="G354"/>
  <c r="G353"/>
  <c r="E352"/>
  <c r="G352" s="1"/>
  <c r="G351"/>
  <c r="E350"/>
  <c r="G350" s="1"/>
  <c r="E349"/>
  <c r="G349" s="1"/>
  <c r="E348"/>
  <c r="G348" s="1"/>
  <c r="E347"/>
  <c r="G347" s="1"/>
  <c r="E346"/>
  <c r="G346" s="1"/>
  <c r="E345"/>
  <c r="G345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G329"/>
  <c r="G328"/>
  <c r="G327"/>
  <c r="E326"/>
  <c r="G326" s="1"/>
  <c r="G325"/>
  <c r="E324"/>
  <c r="G324" s="1"/>
  <c r="E323"/>
  <c r="G323" s="1"/>
  <c r="G322"/>
  <c r="G321"/>
  <c r="E320"/>
  <c r="G320" s="1"/>
  <c r="E319"/>
  <c r="G319" s="1"/>
  <c r="E318"/>
  <c r="G318" s="1"/>
  <c r="E317"/>
  <c r="G317" s="1"/>
  <c r="E316"/>
  <c r="G316" s="1"/>
  <c r="E315"/>
  <c r="G315" s="1"/>
  <c r="E314"/>
  <c r="G314" s="1"/>
  <c r="G313"/>
  <c r="G312"/>
  <c r="G311"/>
  <c r="E310"/>
  <c r="G310" s="1"/>
  <c r="E309"/>
  <c r="G309" s="1"/>
  <c r="G308"/>
  <c r="E307"/>
  <c r="G307" s="1"/>
  <c r="G306"/>
  <c r="E305"/>
  <c r="G305" s="1"/>
  <c r="G304"/>
  <c r="G303"/>
  <c r="G302"/>
  <c r="G301"/>
  <c r="G300"/>
  <c r="E299"/>
  <c r="G299" s="1"/>
  <c r="G298"/>
  <c r="G297"/>
  <c r="E296"/>
  <c r="G296" s="1"/>
  <c r="E295"/>
  <c r="G295" s="1"/>
  <c r="E294"/>
  <c r="G294" s="1"/>
  <c r="G293"/>
  <c r="G292"/>
  <c r="G291"/>
  <c r="G290"/>
  <c r="G289"/>
  <c r="E288"/>
  <c r="G288" s="1"/>
  <c r="E287"/>
  <c r="G287" s="1"/>
  <c r="G286"/>
  <c r="E285"/>
  <c r="G285" s="1"/>
  <c r="G284"/>
  <c r="G283"/>
  <c r="E282"/>
  <c r="G282" s="1"/>
  <c r="G281"/>
  <c r="G280"/>
  <c r="G279"/>
  <c r="E278"/>
  <c r="G278" s="1"/>
  <c r="G277"/>
  <c r="G276"/>
  <c r="G275"/>
  <c r="G274"/>
  <c r="E273"/>
  <c r="G273" s="1"/>
  <c r="E272"/>
  <c r="G272" s="1"/>
  <c r="E271"/>
  <c r="G271" s="1"/>
  <c r="G270"/>
  <c r="G269"/>
  <c r="E268"/>
  <c r="G268" s="1"/>
  <c r="G267"/>
  <c r="G266"/>
  <c r="G265"/>
  <c r="G264"/>
  <c r="E263"/>
  <c r="G263" s="1"/>
  <c r="E262"/>
  <c r="G262" s="1"/>
  <c r="G261"/>
  <c r="G260"/>
  <c r="G259"/>
  <c r="G258"/>
  <c r="G257"/>
  <c r="E256"/>
  <c r="G256" s="1"/>
  <c r="E255"/>
  <c r="G255" s="1"/>
  <c r="G254"/>
  <c r="E253"/>
  <c r="G253" s="1"/>
  <c r="G252"/>
  <c r="E251"/>
  <c r="G251" s="1"/>
  <c r="G250"/>
  <c r="G249"/>
  <c r="G248"/>
  <c r="G247"/>
  <c r="G246"/>
  <c r="E245"/>
  <c r="G245" s="1"/>
  <c r="E244"/>
  <c r="G244" s="1"/>
  <c r="G243"/>
  <c r="G242"/>
  <c r="G241"/>
  <c r="G240"/>
  <c r="E239"/>
  <c r="G239" s="1"/>
  <c r="G238"/>
  <c r="E237"/>
  <c r="G237" s="1"/>
  <c r="G236"/>
  <c r="E235"/>
  <c r="G235" s="1"/>
  <c r="E234"/>
  <c r="G234" s="1"/>
  <c r="G233"/>
  <c r="E232"/>
  <c r="G232" s="1"/>
  <c r="G231"/>
  <c r="G230"/>
  <c r="G229"/>
  <c r="E228"/>
  <c r="G228" s="1"/>
  <c r="G227"/>
  <c r="G225"/>
  <c r="G224"/>
  <c r="G223"/>
  <c r="G222"/>
  <c r="G221"/>
  <c r="G220"/>
  <c r="G219"/>
  <c r="G218"/>
  <c r="G217"/>
  <c r="G216"/>
  <c r="G215"/>
  <c r="E214"/>
  <c r="G214" s="1"/>
  <c r="G213"/>
  <c r="G212"/>
  <c r="G211"/>
  <c r="G210"/>
  <c r="E209"/>
  <c r="G209" s="1"/>
  <c r="G208"/>
  <c r="G207"/>
  <c r="E206"/>
  <c r="G206" s="1"/>
  <c r="E205"/>
  <c r="G205" s="1"/>
  <c r="G204"/>
  <c r="G203"/>
  <c r="E202"/>
  <c r="G202" s="1"/>
  <c r="E201"/>
  <c r="G201" s="1"/>
  <c r="E200"/>
  <c r="G200" s="1"/>
  <c r="G199"/>
  <c r="G198"/>
  <c r="E197"/>
  <c r="G197" s="1"/>
  <c r="G196"/>
  <c r="G195"/>
  <c r="G194"/>
  <c r="G193"/>
  <c r="G192"/>
  <c r="E191"/>
  <c r="G191" s="1"/>
  <c r="E190"/>
  <c r="G190" s="1"/>
  <c r="E189"/>
  <c r="G189" s="1"/>
  <c r="G188"/>
  <c r="G187"/>
  <c r="G186"/>
  <c r="E185"/>
  <c r="G185" s="1"/>
  <c r="E184"/>
  <c r="G184" s="1"/>
  <c r="E183"/>
  <c r="G183" s="1"/>
  <c r="G182"/>
  <c r="E181"/>
  <c r="G181" s="1"/>
  <c r="G180"/>
  <c r="E179"/>
  <c r="G179" s="1"/>
  <c r="E178"/>
  <c r="G178" s="1"/>
  <c r="E177"/>
  <c r="G177" s="1"/>
  <c r="G176"/>
  <c r="E175"/>
  <c r="G175" s="1"/>
  <c r="G174"/>
  <c r="E173"/>
  <c r="G173" s="1"/>
  <c r="E172"/>
  <c r="G172" s="1"/>
  <c r="G171"/>
  <c r="E170"/>
  <c r="G170" s="1"/>
  <c r="G169"/>
  <c r="E168"/>
  <c r="G168" s="1"/>
  <c r="G167"/>
  <c r="E166"/>
  <c r="G166" s="1"/>
  <c r="E165"/>
  <c r="G165" s="1"/>
  <c r="E164"/>
  <c r="G164" s="1"/>
  <c r="G160"/>
  <c r="G159"/>
  <c r="G158"/>
  <c r="G157"/>
  <c r="G156"/>
  <c r="G155"/>
  <c r="G154"/>
  <c r="G153"/>
  <c r="G152"/>
  <c r="G151"/>
  <c r="E150"/>
  <c r="G150" s="1"/>
  <c r="G149"/>
  <c r="G148"/>
  <c r="E147"/>
  <c r="G147" s="1"/>
  <c r="E146"/>
  <c r="G146" s="1"/>
  <c r="E145"/>
  <c r="G145" s="1"/>
  <c r="E144"/>
  <c r="G144" s="1"/>
  <c r="G143"/>
  <c r="E142"/>
  <c r="G142" s="1"/>
  <c r="E141"/>
  <c r="G141" s="1"/>
  <c r="E140"/>
  <c r="G140" s="1"/>
  <c r="E139"/>
  <c r="G139" s="1"/>
  <c r="E138"/>
  <c r="G138" s="1"/>
  <c r="G137"/>
  <c r="G136"/>
  <c r="E135"/>
  <c r="G135" s="1"/>
  <c r="G134"/>
  <c r="G133"/>
  <c r="G132"/>
  <c r="E131"/>
  <c r="G131" s="1"/>
  <c r="E130"/>
  <c r="G130" s="1"/>
  <c r="E129"/>
  <c r="G129" s="1"/>
  <c r="E128"/>
  <c r="G128" s="1"/>
  <c r="E127"/>
  <c r="G127" s="1"/>
  <c r="E126"/>
  <c r="G126" s="1"/>
  <c r="G125"/>
  <c r="G124"/>
  <c r="G123"/>
  <c r="E122"/>
  <c r="G122" s="1"/>
  <c r="E121"/>
  <c r="G121" s="1"/>
  <c r="E120"/>
  <c r="G120" s="1"/>
  <c r="G119"/>
  <c r="E118"/>
  <c r="G118" s="1"/>
  <c r="E117"/>
  <c r="G117" s="1"/>
  <c r="G116"/>
  <c r="G115"/>
  <c r="E114"/>
  <c r="G114" s="1"/>
  <c r="G113"/>
  <c r="E112"/>
  <c r="G112" s="1"/>
  <c r="E111"/>
  <c r="G111" s="1"/>
  <c r="G110"/>
  <c r="G109"/>
  <c r="G108"/>
  <c r="E107"/>
  <c r="G107" s="1"/>
  <c r="G106"/>
  <c r="G105"/>
  <c r="E104"/>
  <c r="G104" s="1"/>
  <c r="G103"/>
  <c r="G102"/>
  <c r="G101"/>
  <c r="G100"/>
  <c r="G99"/>
  <c r="G98"/>
  <c r="G97"/>
  <c r="G96"/>
  <c r="G95"/>
  <c r="E94"/>
  <c r="G94" s="1"/>
  <c r="G93"/>
  <c r="E92"/>
  <c r="G92" s="1"/>
  <c r="G91"/>
  <c r="G90"/>
  <c r="G89"/>
  <c r="G88"/>
  <c r="G87"/>
  <c r="G86"/>
  <c r="E85"/>
  <c r="G85" s="1"/>
  <c r="G84"/>
  <c r="G83"/>
  <c r="G82"/>
  <c r="G81"/>
  <c r="G80"/>
  <c r="G79"/>
  <c r="E78"/>
  <c r="G78" s="1"/>
  <c r="E77"/>
  <c r="G77" s="1"/>
  <c r="G76"/>
  <c r="E75"/>
  <c r="G75" s="1"/>
  <c r="E74"/>
  <c r="G74" s="1"/>
  <c r="E73"/>
  <c r="G73" s="1"/>
  <c r="E72"/>
  <c r="G72" s="1"/>
  <c r="E71"/>
  <c r="G71" s="1"/>
  <c r="E69"/>
  <c r="G69" s="1"/>
  <c r="E68"/>
  <c r="G68" s="1"/>
  <c r="E67"/>
  <c r="G67" s="1"/>
  <c r="G66"/>
  <c r="E65"/>
  <c r="G65" s="1"/>
  <c r="G64"/>
  <c r="G63"/>
  <c r="E62"/>
  <c r="G62" s="1"/>
  <c r="E61"/>
  <c r="G61" s="1"/>
  <c r="E60"/>
  <c r="G60" s="1"/>
  <c r="E59"/>
  <c r="G59" s="1"/>
  <c r="E58"/>
  <c r="G58" s="1"/>
  <c r="G57"/>
  <c r="E56"/>
  <c r="G56" s="1"/>
  <c r="E55"/>
  <c r="G55" s="1"/>
  <c r="G54"/>
  <c r="E53"/>
  <c r="G53" s="1"/>
  <c r="G52"/>
  <c r="E51"/>
  <c r="G51" s="1"/>
  <c r="E50"/>
  <c r="G50" s="1"/>
  <c r="E49"/>
  <c r="G49" s="1"/>
  <c r="E48"/>
  <c r="G48" s="1"/>
  <c r="E47"/>
  <c r="G47" s="1"/>
  <c r="E46"/>
  <c r="G46" s="1"/>
  <c r="E45"/>
  <c r="G45" s="1"/>
  <c r="G44"/>
  <c r="G43"/>
  <c r="E42"/>
  <c r="G42" s="1"/>
  <c r="G41"/>
  <c r="E40"/>
  <c r="G40" s="1"/>
  <c r="G39"/>
  <c r="G38"/>
  <c r="G37"/>
  <c r="E36"/>
  <c r="G36" s="1"/>
  <c r="G35"/>
  <c r="E34"/>
  <c r="G34" s="1"/>
  <c r="G33"/>
  <c r="E32"/>
  <c r="G32" s="1"/>
  <c r="G31"/>
  <c r="G30"/>
  <c r="E29"/>
  <c r="G29" s="1"/>
  <c r="E28"/>
  <c r="G28" s="1"/>
  <c r="E27"/>
  <c r="G27" s="1"/>
  <c r="E26"/>
  <c r="G26" s="1"/>
  <c r="G25"/>
  <c r="E24"/>
  <c r="G24" s="1"/>
  <c r="G23"/>
  <c r="G22"/>
  <c r="G21"/>
  <c r="G20"/>
  <c r="G19"/>
  <c r="G18"/>
  <c r="G17"/>
  <c r="G16"/>
  <c r="G15"/>
  <c r="G14"/>
  <c r="G13"/>
  <c r="E1010" i="26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G123"/>
  <c r="G122"/>
  <c r="G120"/>
  <c r="G119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E12" i="29"/>
  <c r="G12" s="1"/>
  <c r="E12" i="30"/>
  <c r="G12" s="1"/>
  <c r="E12" i="31"/>
  <c r="G12" s="1"/>
  <c r="E12" i="32"/>
  <c r="G12" s="1"/>
  <c r="E12" i="34"/>
  <c r="G12" s="1"/>
  <c r="E12" i="35"/>
  <c r="G12" s="1"/>
  <c r="E12" i="36"/>
  <c r="G12" s="1"/>
  <c r="G12" i="37"/>
  <c r="E12" i="38"/>
  <c r="G12" s="1"/>
  <c r="G12" i="26"/>
  <c r="E11" i="29"/>
  <c r="G11" s="1"/>
  <c r="E11" i="30"/>
  <c r="G11" s="1"/>
  <c r="E11" i="31"/>
  <c r="G11" s="1"/>
  <c r="E11" i="32"/>
  <c r="G11" s="1"/>
  <c r="E11" i="33"/>
  <c r="G11" s="1"/>
  <c r="E11" i="34"/>
  <c r="G11" s="1"/>
  <c r="E11" i="35"/>
  <c r="G11" s="1"/>
  <c r="E11" i="36"/>
  <c r="G11" s="1"/>
  <c r="E11" i="37"/>
  <c r="G11" s="1"/>
  <c r="E11" i="38"/>
  <c r="G11" s="1"/>
  <c r="G11" i="26"/>
  <c r="E1010" i="39"/>
  <c r="G1010" s="1"/>
  <c r="E1009"/>
  <c r="G1009" s="1"/>
  <c r="E1008"/>
  <c r="G1008" s="1"/>
  <c r="E1007"/>
  <c r="G1007" s="1"/>
  <c r="E1006"/>
  <c r="G1006" s="1"/>
  <c r="E1005"/>
  <c r="G1005" s="1"/>
  <c r="E1004"/>
  <c r="G1004" s="1"/>
  <c r="E1003"/>
  <c r="G1003" s="1"/>
  <c r="E1002"/>
  <c r="G1002" s="1"/>
  <c r="E1001"/>
  <c r="G1001" s="1"/>
  <c r="E1000"/>
  <c r="G1000" s="1"/>
  <c r="E999"/>
  <c r="G999" s="1"/>
  <c r="E998"/>
  <c r="G998" s="1"/>
  <c r="E997"/>
  <c r="G997" s="1"/>
  <c r="E996"/>
  <c r="G996" s="1"/>
  <c r="E995"/>
  <c r="G995" s="1"/>
  <c r="E994"/>
  <c r="G994" s="1"/>
  <c r="E993"/>
  <c r="G993" s="1"/>
  <c r="E992"/>
  <c r="G992" s="1"/>
  <c r="E991"/>
  <c r="G991" s="1"/>
  <c r="E990"/>
  <c r="G990" s="1"/>
  <c r="E989"/>
  <c r="G989" s="1"/>
  <c r="E988"/>
  <c r="G988" s="1"/>
  <c r="E987"/>
  <c r="G987" s="1"/>
  <c r="E986"/>
  <c r="G986" s="1"/>
  <c r="E985"/>
  <c r="G985" s="1"/>
  <c r="E984"/>
  <c r="G984" s="1"/>
  <c r="E983"/>
  <c r="G983" s="1"/>
  <c r="E982"/>
  <c r="G982" s="1"/>
  <c r="E981"/>
  <c r="G981" s="1"/>
  <c r="E980"/>
  <c r="G980" s="1"/>
  <c r="E979"/>
  <c r="G979" s="1"/>
  <c r="E978"/>
  <c r="G978" s="1"/>
  <c r="E977"/>
  <c r="G977" s="1"/>
  <c r="E976"/>
  <c r="G976" s="1"/>
  <c r="E975"/>
  <c r="G975" s="1"/>
  <c r="E974"/>
  <c r="G974" s="1"/>
  <c r="E973"/>
  <c r="G973" s="1"/>
  <c r="E972"/>
  <c r="G972" s="1"/>
  <c r="E971"/>
  <c r="G971" s="1"/>
  <c r="E970"/>
  <c r="G970" s="1"/>
  <c r="E969"/>
  <c r="G969" s="1"/>
  <c r="E968"/>
  <c r="G968" s="1"/>
  <c r="E967"/>
  <c r="G967" s="1"/>
  <c r="E966"/>
  <c r="G966" s="1"/>
  <c r="E965"/>
  <c r="G965" s="1"/>
  <c r="E964"/>
  <c r="G964" s="1"/>
  <c r="E963"/>
  <c r="G963" s="1"/>
  <c r="E962"/>
  <c r="G962" s="1"/>
  <c r="E961"/>
  <c r="G961" s="1"/>
  <c r="E960"/>
  <c r="G960" s="1"/>
  <c r="E959"/>
  <c r="G959" s="1"/>
  <c r="E958"/>
  <c r="G958" s="1"/>
  <c r="E957"/>
  <c r="G957" s="1"/>
  <c r="E956"/>
  <c r="G956" s="1"/>
  <c r="E955"/>
  <c r="G955" s="1"/>
  <c r="E954"/>
  <c r="G954" s="1"/>
  <c r="E953"/>
  <c r="G953" s="1"/>
  <c r="E952"/>
  <c r="G952" s="1"/>
  <c r="E951"/>
  <c r="G951" s="1"/>
  <c r="E950"/>
  <c r="G950" s="1"/>
  <c r="E949"/>
  <c r="G949" s="1"/>
  <c r="E948"/>
  <c r="G948" s="1"/>
  <c r="E947"/>
  <c r="G947" s="1"/>
  <c r="E946"/>
  <c r="G946" s="1"/>
  <c r="E945"/>
  <c r="G945" s="1"/>
  <c r="E944"/>
  <c r="G944" s="1"/>
  <c r="E943"/>
  <c r="G943" s="1"/>
  <c r="E942"/>
  <c r="G942" s="1"/>
  <c r="E941"/>
  <c r="G941" s="1"/>
  <c r="E940"/>
  <c r="G940" s="1"/>
  <c r="E939"/>
  <c r="G939" s="1"/>
  <c r="E938"/>
  <c r="G938" s="1"/>
  <c r="E937"/>
  <c r="G937" s="1"/>
  <c r="E936"/>
  <c r="G936" s="1"/>
  <c r="E935"/>
  <c r="G935" s="1"/>
  <c r="E934"/>
  <c r="G934" s="1"/>
  <c r="E933"/>
  <c r="G933" s="1"/>
  <c r="E932"/>
  <c r="G932" s="1"/>
  <c r="E931"/>
  <c r="G931" s="1"/>
  <c r="E930"/>
  <c r="G930" s="1"/>
  <c r="E929"/>
  <c r="G929" s="1"/>
  <c r="E928"/>
  <c r="G928" s="1"/>
  <c r="E927"/>
  <c r="G927" s="1"/>
  <c r="E926"/>
  <c r="G926" s="1"/>
  <c r="E925"/>
  <c r="G925" s="1"/>
  <c r="E924"/>
  <c r="G924" s="1"/>
  <c r="E923"/>
  <c r="G923" s="1"/>
  <c r="E922"/>
  <c r="G922" s="1"/>
  <c r="E921"/>
  <c r="G921" s="1"/>
  <c r="E920"/>
  <c r="G920" s="1"/>
  <c r="E919"/>
  <c r="G919" s="1"/>
  <c r="E918"/>
  <c r="G918" s="1"/>
  <c r="E917"/>
  <c r="G917" s="1"/>
  <c r="E916"/>
  <c r="G916" s="1"/>
  <c r="E915"/>
  <c r="G915" s="1"/>
  <c r="E914"/>
  <c r="G914" s="1"/>
  <c r="E913"/>
  <c r="G913" s="1"/>
  <c r="E912"/>
  <c r="G912" s="1"/>
  <c r="E911"/>
  <c r="G911" s="1"/>
  <c r="E910"/>
  <c r="G910" s="1"/>
  <c r="E909"/>
  <c r="G909" s="1"/>
  <c r="E908"/>
  <c r="G908" s="1"/>
  <c r="E907"/>
  <c r="G907" s="1"/>
  <c r="E906"/>
  <c r="G906" s="1"/>
  <c r="E905"/>
  <c r="G905" s="1"/>
  <c r="E904"/>
  <c r="G904" s="1"/>
  <c r="E903"/>
  <c r="G903" s="1"/>
  <c r="E902"/>
  <c r="G902" s="1"/>
  <c r="E901"/>
  <c r="G901" s="1"/>
  <c r="E900"/>
  <c r="G900" s="1"/>
  <c r="E899"/>
  <c r="G899" s="1"/>
  <c r="E898"/>
  <c r="G898" s="1"/>
  <c r="E897"/>
  <c r="G897" s="1"/>
  <c r="E896"/>
  <c r="G896" s="1"/>
  <c r="E895"/>
  <c r="G895" s="1"/>
  <c r="E894"/>
  <c r="G894" s="1"/>
  <c r="E893"/>
  <c r="G893" s="1"/>
  <c r="E892"/>
  <c r="G892" s="1"/>
  <c r="E891"/>
  <c r="G891" s="1"/>
  <c r="E890"/>
  <c r="G890" s="1"/>
  <c r="E889"/>
  <c r="G889" s="1"/>
  <c r="E888"/>
  <c r="G888" s="1"/>
  <c r="E887"/>
  <c r="G887" s="1"/>
  <c r="E886"/>
  <c r="G886" s="1"/>
  <c r="E885"/>
  <c r="G885" s="1"/>
  <c r="E884"/>
  <c r="G884" s="1"/>
  <c r="E883"/>
  <c r="G883" s="1"/>
  <c r="E882"/>
  <c r="G882" s="1"/>
  <c r="E881"/>
  <c r="G881" s="1"/>
  <c r="E880"/>
  <c r="G880" s="1"/>
  <c r="E879"/>
  <c r="G879" s="1"/>
  <c r="E878"/>
  <c r="G878" s="1"/>
  <c r="E877"/>
  <c r="G877" s="1"/>
  <c r="E876"/>
  <c r="G876" s="1"/>
  <c r="E875"/>
  <c r="G875" s="1"/>
  <c r="E874"/>
  <c r="G874" s="1"/>
  <c r="E873"/>
  <c r="G873" s="1"/>
  <c r="E872"/>
  <c r="G872" s="1"/>
  <c r="E871"/>
  <c r="G871" s="1"/>
  <c r="E870"/>
  <c r="G870" s="1"/>
  <c r="E869"/>
  <c r="G869" s="1"/>
  <c r="E868"/>
  <c r="G868" s="1"/>
  <c r="E867"/>
  <c r="G867" s="1"/>
  <c r="E866"/>
  <c r="G866" s="1"/>
  <c r="E865"/>
  <c r="G865" s="1"/>
  <c r="E864"/>
  <c r="G864" s="1"/>
  <c r="E863"/>
  <c r="G863" s="1"/>
  <c r="E862"/>
  <c r="G862" s="1"/>
  <c r="E861"/>
  <c r="G861" s="1"/>
  <c r="E860"/>
  <c r="G860" s="1"/>
  <c r="E859"/>
  <c r="G859" s="1"/>
  <c r="E858"/>
  <c r="G858" s="1"/>
  <c r="E857"/>
  <c r="G857" s="1"/>
  <c r="E856"/>
  <c r="G856" s="1"/>
  <c r="E855"/>
  <c r="G855" s="1"/>
  <c r="E854"/>
  <c r="G854" s="1"/>
  <c r="E853"/>
  <c r="G853" s="1"/>
  <c r="E852"/>
  <c r="G852" s="1"/>
  <c r="E851"/>
  <c r="G851" s="1"/>
  <c r="E850"/>
  <c r="G850" s="1"/>
  <c r="E849"/>
  <c r="G849" s="1"/>
  <c r="E848"/>
  <c r="G848" s="1"/>
  <c r="E847"/>
  <c r="G847" s="1"/>
  <c r="E846"/>
  <c r="G846" s="1"/>
  <c r="E845"/>
  <c r="G845" s="1"/>
  <c r="E844"/>
  <c r="G844" s="1"/>
  <c r="E843"/>
  <c r="G843" s="1"/>
  <c r="E842"/>
  <c r="G842" s="1"/>
  <c r="E841"/>
  <c r="G841" s="1"/>
  <c r="E840"/>
  <c r="G840" s="1"/>
  <c r="E839"/>
  <c r="G839" s="1"/>
  <c r="E838"/>
  <c r="G838" s="1"/>
  <c r="E837"/>
  <c r="G837" s="1"/>
  <c r="E836"/>
  <c r="G836" s="1"/>
  <c r="E835"/>
  <c r="G835" s="1"/>
  <c r="E834"/>
  <c r="G834" s="1"/>
  <c r="E833"/>
  <c r="G833" s="1"/>
  <c r="E832"/>
  <c r="G832" s="1"/>
  <c r="E831"/>
  <c r="G831" s="1"/>
  <c r="E830"/>
  <c r="G830" s="1"/>
  <c r="E829"/>
  <c r="G829" s="1"/>
  <c r="E828"/>
  <c r="G828" s="1"/>
  <c r="E827"/>
  <c r="G827" s="1"/>
  <c r="E826"/>
  <c r="G826" s="1"/>
  <c r="E825"/>
  <c r="G825" s="1"/>
  <c r="E824"/>
  <c r="G824" s="1"/>
  <c r="E823"/>
  <c r="G823" s="1"/>
  <c r="E822"/>
  <c r="G822" s="1"/>
  <c r="E821"/>
  <c r="G821" s="1"/>
  <c r="E820"/>
  <c r="G820" s="1"/>
  <c r="E819"/>
  <c r="G819" s="1"/>
  <c r="E818"/>
  <c r="G818" s="1"/>
  <c r="E817"/>
  <c r="G817" s="1"/>
  <c r="E816"/>
  <c r="G816" s="1"/>
  <c r="E815"/>
  <c r="G815" s="1"/>
  <c r="E814"/>
  <c r="G814" s="1"/>
  <c r="E813"/>
  <c r="G813" s="1"/>
  <c r="E812"/>
  <c r="G812" s="1"/>
  <c r="E811"/>
  <c r="G811" s="1"/>
  <c r="E810"/>
  <c r="G810" s="1"/>
  <c r="E809"/>
  <c r="G809" s="1"/>
  <c r="E808"/>
  <c r="G808" s="1"/>
  <c r="E807"/>
  <c r="G807" s="1"/>
  <c r="E806"/>
  <c r="G806" s="1"/>
  <c r="E805"/>
  <c r="G805" s="1"/>
  <c r="E804"/>
  <c r="G804" s="1"/>
  <c r="E803"/>
  <c r="G803" s="1"/>
  <c r="E802"/>
  <c r="G802" s="1"/>
  <c r="E801"/>
  <c r="G801" s="1"/>
  <c r="E800"/>
  <c r="G800" s="1"/>
  <c r="E799"/>
  <c r="G799" s="1"/>
  <c r="E798"/>
  <c r="G798" s="1"/>
  <c r="E797"/>
  <c r="G797" s="1"/>
  <c r="E796"/>
  <c r="G796" s="1"/>
  <c r="E795"/>
  <c r="G795" s="1"/>
  <c r="E794"/>
  <c r="G794" s="1"/>
  <c r="E793"/>
  <c r="G793" s="1"/>
  <c r="E792"/>
  <c r="G792" s="1"/>
  <c r="E791"/>
  <c r="G791" s="1"/>
  <c r="E790"/>
  <c r="G790" s="1"/>
  <c r="E789"/>
  <c r="G789" s="1"/>
  <c r="E788"/>
  <c r="G788" s="1"/>
  <c r="E787"/>
  <c r="G787" s="1"/>
  <c r="E786"/>
  <c r="G786" s="1"/>
  <c r="E785"/>
  <c r="G785" s="1"/>
  <c r="E784"/>
  <c r="G784" s="1"/>
  <c r="E783"/>
  <c r="G783" s="1"/>
  <c r="E782"/>
  <c r="G782" s="1"/>
  <c r="E781"/>
  <c r="G781" s="1"/>
  <c r="E780"/>
  <c r="G780" s="1"/>
  <c r="E779"/>
  <c r="G779" s="1"/>
  <c r="E778"/>
  <c r="G778" s="1"/>
  <c r="E777"/>
  <c r="G777" s="1"/>
  <c r="E776"/>
  <c r="G776" s="1"/>
  <c r="E775"/>
  <c r="G775" s="1"/>
  <c r="E774"/>
  <c r="G774" s="1"/>
  <c r="E773"/>
  <c r="G773" s="1"/>
  <c r="E772"/>
  <c r="G772" s="1"/>
  <c r="E771"/>
  <c r="G771" s="1"/>
  <c r="E770"/>
  <c r="G770" s="1"/>
  <c r="E769"/>
  <c r="G769" s="1"/>
  <c r="E768"/>
  <c r="G768" s="1"/>
  <c r="E767"/>
  <c r="G767" s="1"/>
  <c r="E766"/>
  <c r="G766" s="1"/>
  <c r="E765"/>
  <c r="G765" s="1"/>
  <c r="E764"/>
  <c r="G764" s="1"/>
  <c r="E763"/>
  <c r="G763" s="1"/>
  <c r="E762"/>
  <c r="G762" s="1"/>
  <c r="E761"/>
  <c r="G761" s="1"/>
  <c r="E760"/>
  <c r="G760" s="1"/>
  <c r="E759"/>
  <c r="G759" s="1"/>
  <c r="E758"/>
  <c r="G758" s="1"/>
  <c r="E757"/>
  <c r="G757" s="1"/>
  <c r="E756"/>
  <c r="G756" s="1"/>
  <c r="E755"/>
  <c r="G755" s="1"/>
  <c r="E754"/>
  <c r="G754" s="1"/>
  <c r="E753"/>
  <c r="G753" s="1"/>
  <c r="E752"/>
  <c r="G752" s="1"/>
  <c r="E751"/>
  <c r="G751" s="1"/>
  <c r="E750"/>
  <c r="G750" s="1"/>
  <c r="E749"/>
  <c r="G749" s="1"/>
  <c r="E748"/>
  <c r="G748" s="1"/>
  <c r="E747"/>
  <c r="G747" s="1"/>
  <c r="E746"/>
  <c r="G746" s="1"/>
  <c r="E745"/>
  <c r="G745" s="1"/>
  <c r="E744"/>
  <c r="G744" s="1"/>
  <c r="E743"/>
  <c r="G743" s="1"/>
  <c r="E742"/>
  <c r="G742" s="1"/>
  <c r="E741"/>
  <c r="G741" s="1"/>
  <c r="E740"/>
  <c r="G740" s="1"/>
  <c r="E739"/>
  <c r="G739" s="1"/>
  <c r="E738"/>
  <c r="G738" s="1"/>
  <c r="E737"/>
  <c r="G737" s="1"/>
  <c r="E736"/>
  <c r="G736" s="1"/>
  <c r="E735"/>
  <c r="G735" s="1"/>
  <c r="E734"/>
  <c r="G734" s="1"/>
  <c r="E733"/>
  <c r="G733" s="1"/>
  <c r="E732"/>
  <c r="G732" s="1"/>
  <c r="E731"/>
  <c r="G731" s="1"/>
  <c r="E730"/>
  <c r="G730" s="1"/>
  <c r="E729"/>
  <c r="G729" s="1"/>
  <c r="E728"/>
  <c r="G728" s="1"/>
  <c r="E727"/>
  <c r="G727" s="1"/>
  <c r="E726"/>
  <c r="G726" s="1"/>
  <c r="E725"/>
  <c r="G725" s="1"/>
  <c r="E724"/>
  <c r="G724" s="1"/>
  <c r="E723"/>
  <c r="G723" s="1"/>
  <c r="E722"/>
  <c r="G722" s="1"/>
  <c r="E721"/>
  <c r="G721" s="1"/>
  <c r="E720"/>
  <c r="G720" s="1"/>
  <c r="E719"/>
  <c r="G719" s="1"/>
  <c r="E718"/>
  <c r="G718" s="1"/>
  <c r="E717"/>
  <c r="G717" s="1"/>
  <c r="E716"/>
  <c r="G716" s="1"/>
  <c r="E715"/>
  <c r="G715" s="1"/>
  <c r="E714"/>
  <c r="G714" s="1"/>
  <c r="E713"/>
  <c r="G713" s="1"/>
  <c r="E712"/>
  <c r="G712" s="1"/>
  <c r="E711"/>
  <c r="G711" s="1"/>
  <c r="E710"/>
  <c r="G710" s="1"/>
  <c r="E709"/>
  <c r="G709" s="1"/>
  <c r="E708"/>
  <c r="G708" s="1"/>
  <c r="E707"/>
  <c r="G707" s="1"/>
  <c r="E706"/>
  <c r="G706" s="1"/>
  <c r="E705"/>
  <c r="G705" s="1"/>
  <c r="E704"/>
  <c r="G704" s="1"/>
  <c r="E703"/>
  <c r="G703" s="1"/>
  <c r="E702"/>
  <c r="G702" s="1"/>
  <c r="E701"/>
  <c r="G701" s="1"/>
  <c r="E700"/>
  <c r="G700" s="1"/>
  <c r="E699"/>
  <c r="G699" s="1"/>
  <c r="E698"/>
  <c r="G698" s="1"/>
  <c r="E697"/>
  <c r="G697" s="1"/>
  <c r="E696"/>
  <c r="G696" s="1"/>
  <c r="E695"/>
  <c r="G695" s="1"/>
  <c r="E694"/>
  <c r="G694" s="1"/>
  <c r="E693"/>
  <c r="G693" s="1"/>
  <c r="E692"/>
  <c r="G692" s="1"/>
  <c r="E691"/>
  <c r="G691" s="1"/>
  <c r="E690"/>
  <c r="G690" s="1"/>
  <c r="E689"/>
  <c r="G689" s="1"/>
  <c r="E688"/>
  <c r="G688" s="1"/>
  <c r="E687"/>
  <c r="G687" s="1"/>
  <c r="E686"/>
  <c r="G686" s="1"/>
  <c r="E685"/>
  <c r="G685" s="1"/>
  <c r="E684"/>
  <c r="G684" s="1"/>
  <c r="E683"/>
  <c r="G683" s="1"/>
  <c r="E682"/>
  <c r="G682" s="1"/>
  <c r="E681"/>
  <c r="G681" s="1"/>
  <c r="E680"/>
  <c r="G680" s="1"/>
  <c r="E679"/>
  <c r="G679" s="1"/>
  <c r="E678"/>
  <c r="G678" s="1"/>
  <c r="E677"/>
  <c r="G677" s="1"/>
  <c r="E676"/>
  <c r="G676" s="1"/>
  <c r="E675"/>
  <c r="G675" s="1"/>
  <c r="E674"/>
  <c r="G674" s="1"/>
  <c r="E673"/>
  <c r="G673" s="1"/>
  <c r="E672"/>
  <c r="G672" s="1"/>
  <c r="E671"/>
  <c r="G671" s="1"/>
  <c r="E670"/>
  <c r="G670" s="1"/>
  <c r="E669"/>
  <c r="G669" s="1"/>
  <c r="E668"/>
  <c r="G668" s="1"/>
  <c r="E667"/>
  <c r="G667" s="1"/>
  <c r="E666"/>
  <c r="G666" s="1"/>
  <c r="E665"/>
  <c r="G665" s="1"/>
  <c r="E664"/>
  <c r="G664" s="1"/>
  <c r="E663"/>
  <c r="G663" s="1"/>
  <c r="E662"/>
  <c r="G662" s="1"/>
  <c r="E661"/>
  <c r="G661" s="1"/>
  <c r="E660"/>
  <c r="G660" s="1"/>
  <c r="E659"/>
  <c r="G659" s="1"/>
  <c r="E658"/>
  <c r="G658" s="1"/>
  <c r="E657"/>
  <c r="G657" s="1"/>
  <c r="E656"/>
  <c r="G656" s="1"/>
  <c r="E655"/>
  <c r="G655" s="1"/>
  <c r="E654"/>
  <c r="G654" s="1"/>
  <c r="E653"/>
  <c r="G653" s="1"/>
  <c r="E652"/>
  <c r="G652" s="1"/>
  <c r="E651"/>
  <c r="G651" s="1"/>
  <c r="E650"/>
  <c r="G650" s="1"/>
  <c r="E649"/>
  <c r="G649" s="1"/>
  <c r="E648"/>
  <c r="G648" s="1"/>
  <c r="E647"/>
  <c r="G647" s="1"/>
  <c r="E646"/>
  <c r="G646" s="1"/>
  <c r="E645"/>
  <c r="G645" s="1"/>
  <c r="E644"/>
  <c r="G644" s="1"/>
  <c r="E643"/>
  <c r="G643" s="1"/>
  <c r="E642"/>
  <c r="G642" s="1"/>
  <c r="E641"/>
  <c r="G641" s="1"/>
  <c r="E640"/>
  <c r="G640" s="1"/>
  <c r="E639"/>
  <c r="G639" s="1"/>
  <c r="E638"/>
  <c r="G638" s="1"/>
  <c r="E637"/>
  <c r="G637" s="1"/>
  <c r="E636"/>
  <c r="G636" s="1"/>
  <c r="E635"/>
  <c r="G635" s="1"/>
  <c r="E634"/>
  <c r="G634" s="1"/>
  <c r="E633"/>
  <c r="G633" s="1"/>
  <c r="E632"/>
  <c r="G632" s="1"/>
  <c r="E631"/>
  <c r="G631" s="1"/>
  <c r="E630"/>
  <c r="G630" s="1"/>
  <c r="E629"/>
  <c r="G629" s="1"/>
  <c r="E628"/>
  <c r="G628" s="1"/>
  <c r="E627"/>
  <c r="G627" s="1"/>
  <c r="E626"/>
  <c r="G626" s="1"/>
  <c r="E625"/>
  <c r="G625" s="1"/>
  <c r="E624"/>
  <c r="G624" s="1"/>
  <c r="E623"/>
  <c r="G623" s="1"/>
  <c r="E622"/>
  <c r="G622" s="1"/>
  <c r="E621"/>
  <c r="G621" s="1"/>
  <c r="E620"/>
  <c r="G620" s="1"/>
  <c r="E619"/>
  <c r="G619" s="1"/>
  <c r="E618"/>
  <c r="G618" s="1"/>
  <c r="E617"/>
  <c r="G617" s="1"/>
  <c r="E616"/>
  <c r="G616" s="1"/>
  <c r="E615"/>
  <c r="G615" s="1"/>
  <c r="E614"/>
  <c r="G614" s="1"/>
  <c r="E613"/>
  <c r="G613" s="1"/>
  <c r="E612"/>
  <c r="G612" s="1"/>
  <c r="E611"/>
  <c r="G611" s="1"/>
  <c r="E610"/>
  <c r="G610" s="1"/>
  <c r="E609"/>
  <c r="G609" s="1"/>
  <c r="E608"/>
  <c r="G608" s="1"/>
  <c r="E607"/>
  <c r="G607" s="1"/>
  <c r="E606"/>
  <c r="G606" s="1"/>
  <c r="E605"/>
  <c r="G605" s="1"/>
  <c r="E604"/>
  <c r="G604" s="1"/>
  <c r="E603"/>
  <c r="G603" s="1"/>
  <c r="E602"/>
  <c r="G602" s="1"/>
  <c r="E601"/>
  <c r="G601" s="1"/>
  <c r="E600"/>
  <c r="G600" s="1"/>
  <c r="E599"/>
  <c r="G599" s="1"/>
  <c r="E598"/>
  <c r="G598" s="1"/>
  <c r="E597"/>
  <c r="G597" s="1"/>
  <c r="E596"/>
  <c r="G596" s="1"/>
  <c r="E595"/>
  <c r="G595" s="1"/>
  <c r="E594"/>
  <c r="G594" s="1"/>
  <c r="E593"/>
  <c r="G593" s="1"/>
  <c r="E592"/>
  <c r="G592" s="1"/>
  <c r="E591"/>
  <c r="G591" s="1"/>
  <c r="E590"/>
  <c r="G590" s="1"/>
  <c r="E589"/>
  <c r="G589" s="1"/>
  <c r="E588"/>
  <c r="G588" s="1"/>
  <c r="E587"/>
  <c r="G587" s="1"/>
  <c r="E586"/>
  <c r="G586" s="1"/>
  <c r="E585"/>
  <c r="G585" s="1"/>
  <c r="E584"/>
  <c r="G584" s="1"/>
  <c r="E583"/>
  <c r="G583" s="1"/>
  <c r="E582"/>
  <c r="G582" s="1"/>
  <c r="E581"/>
  <c r="G581" s="1"/>
  <c r="E580"/>
  <c r="G580" s="1"/>
  <c r="E579"/>
  <c r="G579" s="1"/>
  <c r="E578"/>
  <c r="G578" s="1"/>
  <c r="E577"/>
  <c r="G577" s="1"/>
  <c r="E576"/>
  <c r="G576" s="1"/>
  <c r="E575"/>
  <c r="G575" s="1"/>
  <c r="E574"/>
  <c r="G574" s="1"/>
  <c r="E573"/>
  <c r="G573" s="1"/>
  <c r="E572"/>
  <c r="G572" s="1"/>
  <c r="E571"/>
  <c r="G571" s="1"/>
  <c r="E570"/>
  <c r="G570" s="1"/>
  <c r="E569"/>
  <c r="G569" s="1"/>
  <c r="E568"/>
  <c r="G568" s="1"/>
  <c r="E567"/>
  <c r="G567" s="1"/>
  <c r="E566"/>
  <c r="G566" s="1"/>
  <c r="E565"/>
  <c r="G565" s="1"/>
  <c r="E564"/>
  <c r="G564" s="1"/>
  <c r="E563"/>
  <c r="G563" s="1"/>
  <c r="E562"/>
  <c r="G562" s="1"/>
  <c r="E561"/>
  <c r="G561" s="1"/>
  <c r="E560"/>
  <c r="G560" s="1"/>
  <c r="E559"/>
  <c r="G559" s="1"/>
  <c r="E558"/>
  <c r="G558" s="1"/>
  <c r="E557"/>
  <c r="G557" s="1"/>
  <c r="E556"/>
  <c r="G556" s="1"/>
  <c r="E555"/>
  <c r="G555" s="1"/>
  <c r="E554"/>
  <c r="G554" s="1"/>
  <c r="E553"/>
  <c r="G553" s="1"/>
  <c r="E552"/>
  <c r="G552" s="1"/>
  <c r="E551"/>
  <c r="G551" s="1"/>
  <c r="E550"/>
  <c r="G550" s="1"/>
  <c r="E549"/>
  <c r="G549" s="1"/>
  <c r="E548"/>
  <c r="G548" s="1"/>
  <c r="E547"/>
  <c r="G547" s="1"/>
  <c r="E546"/>
  <c r="G546" s="1"/>
  <c r="E545"/>
  <c r="G545" s="1"/>
  <c r="E544"/>
  <c r="G544" s="1"/>
  <c r="E543"/>
  <c r="G543" s="1"/>
  <c r="E542"/>
  <c r="G542" s="1"/>
  <c r="E541"/>
  <c r="G541" s="1"/>
  <c r="E540"/>
  <c r="G540" s="1"/>
  <c r="E539"/>
  <c r="G539" s="1"/>
  <c r="E538"/>
  <c r="G538" s="1"/>
  <c r="E537"/>
  <c r="G537" s="1"/>
  <c r="E536"/>
  <c r="G536" s="1"/>
  <c r="E535"/>
  <c r="G535" s="1"/>
  <c r="E534"/>
  <c r="G534" s="1"/>
  <c r="E533"/>
  <c r="G533" s="1"/>
  <c r="E532"/>
  <c r="G532" s="1"/>
  <c r="E531"/>
  <c r="G531" s="1"/>
  <c r="E530"/>
  <c r="G530" s="1"/>
  <c r="E529"/>
  <c r="G529" s="1"/>
  <c r="E528"/>
  <c r="G528" s="1"/>
  <c r="E527"/>
  <c r="G527" s="1"/>
  <c r="E526"/>
  <c r="G526" s="1"/>
  <c r="E525"/>
  <c r="G525" s="1"/>
  <c r="E524"/>
  <c r="G524" s="1"/>
  <c r="E523"/>
  <c r="G523" s="1"/>
  <c r="E522"/>
  <c r="G522" s="1"/>
  <c r="E521"/>
  <c r="G521" s="1"/>
  <c r="E520"/>
  <c r="G520" s="1"/>
  <c r="E519"/>
  <c r="G519" s="1"/>
  <c r="E518"/>
  <c r="G518" s="1"/>
  <c r="E517"/>
  <c r="G517" s="1"/>
  <c r="E516"/>
  <c r="G516" s="1"/>
  <c r="E515"/>
  <c r="G515" s="1"/>
  <c r="E514"/>
  <c r="G514" s="1"/>
  <c r="E513"/>
  <c r="G513" s="1"/>
  <c r="E512"/>
  <c r="G512" s="1"/>
  <c r="E511"/>
  <c r="G511" s="1"/>
  <c r="E510"/>
  <c r="G510" s="1"/>
  <c r="E509"/>
  <c r="G509" s="1"/>
  <c r="E508"/>
  <c r="G508" s="1"/>
  <c r="E507"/>
  <c r="G507" s="1"/>
  <c r="E506"/>
  <c r="G506" s="1"/>
  <c r="E505"/>
  <c r="G505" s="1"/>
  <c r="E504"/>
  <c r="G504" s="1"/>
  <c r="E503"/>
  <c r="G503" s="1"/>
  <c r="E502"/>
  <c r="G502" s="1"/>
  <c r="E501"/>
  <c r="G501" s="1"/>
  <c r="E500"/>
  <c r="G500" s="1"/>
  <c r="E499"/>
  <c r="G499" s="1"/>
  <c r="E498"/>
  <c r="G498" s="1"/>
  <c r="E497"/>
  <c r="G497" s="1"/>
  <c r="E496"/>
  <c r="G496" s="1"/>
  <c r="E495"/>
  <c r="G495" s="1"/>
  <c r="E494"/>
  <c r="G494" s="1"/>
  <c r="E493"/>
  <c r="G493" s="1"/>
  <c r="E492"/>
  <c r="G492" s="1"/>
  <c r="E491"/>
  <c r="G491" s="1"/>
  <c r="E490"/>
  <c r="G490" s="1"/>
  <c r="E489"/>
  <c r="G489" s="1"/>
  <c r="E488"/>
  <c r="G488" s="1"/>
  <c r="E487"/>
  <c r="G487" s="1"/>
  <c r="E486"/>
  <c r="G486" s="1"/>
  <c r="E485"/>
  <c r="G485" s="1"/>
  <c r="E484"/>
  <c r="G484" s="1"/>
  <c r="E483"/>
  <c r="G483" s="1"/>
  <c r="E482"/>
  <c r="G482" s="1"/>
  <c r="E481"/>
  <c r="G481" s="1"/>
  <c r="E480"/>
  <c r="G480" s="1"/>
  <c r="E479"/>
  <c r="G479" s="1"/>
  <c r="E478"/>
  <c r="G478" s="1"/>
  <c r="E477"/>
  <c r="G477" s="1"/>
  <c r="E476"/>
  <c r="G476" s="1"/>
  <c r="E475"/>
  <c r="G475" s="1"/>
  <c r="E474"/>
  <c r="G474" s="1"/>
  <c r="E473"/>
  <c r="G473" s="1"/>
  <c r="E472"/>
  <c r="G472" s="1"/>
  <c r="E471"/>
  <c r="G471" s="1"/>
  <c r="E470"/>
  <c r="G470" s="1"/>
  <c r="E469"/>
  <c r="G469" s="1"/>
  <c r="E468"/>
  <c r="G468" s="1"/>
  <c r="E467"/>
  <c r="G467" s="1"/>
  <c r="E466"/>
  <c r="G466" s="1"/>
  <c r="E465"/>
  <c r="G465" s="1"/>
  <c r="E464"/>
  <c r="G464" s="1"/>
  <c r="E463"/>
  <c r="G463" s="1"/>
  <c r="E462"/>
  <c r="G462" s="1"/>
  <c r="E461"/>
  <c r="G461" s="1"/>
  <c r="E460"/>
  <c r="G460" s="1"/>
  <c r="E459"/>
  <c r="G459" s="1"/>
  <c r="E458"/>
  <c r="G458" s="1"/>
  <c r="E457"/>
  <c r="G457" s="1"/>
  <c r="E456"/>
  <c r="G456" s="1"/>
  <c r="E455"/>
  <c r="G455" s="1"/>
  <c r="E454"/>
  <c r="G454" s="1"/>
  <c r="E453"/>
  <c r="G453" s="1"/>
  <c r="E452"/>
  <c r="G452" s="1"/>
  <c r="E451"/>
  <c r="G451" s="1"/>
  <c r="E450"/>
  <c r="G450" s="1"/>
  <c r="E449"/>
  <c r="G449" s="1"/>
  <c r="E448"/>
  <c r="G448" s="1"/>
  <c r="E447"/>
  <c r="G447" s="1"/>
  <c r="E446"/>
  <c r="G446" s="1"/>
  <c r="E445"/>
  <c r="G445" s="1"/>
  <c r="E444"/>
  <c r="G444" s="1"/>
  <c r="E443"/>
  <c r="G443" s="1"/>
  <c r="E442"/>
  <c r="G442" s="1"/>
  <c r="E441"/>
  <c r="G441" s="1"/>
  <c r="E440"/>
  <c r="G440" s="1"/>
  <c r="E439"/>
  <c r="G439" s="1"/>
  <c r="E438"/>
  <c r="G438" s="1"/>
  <c r="E437"/>
  <c r="G437" s="1"/>
  <c r="E436"/>
  <c r="G436" s="1"/>
  <c r="E435"/>
  <c r="G435" s="1"/>
  <c r="E434"/>
  <c r="G434" s="1"/>
  <c r="E433"/>
  <c r="G433" s="1"/>
  <c r="E432"/>
  <c r="G432" s="1"/>
  <c r="E431"/>
  <c r="G431" s="1"/>
  <c r="E430"/>
  <c r="G430" s="1"/>
  <c r="E429"/>
  <c r="G429" s="1"/>
  <c r="E428"/>
  <c r="G428" s="1"/>
  <c r="E427"/>
  <c r="G427" s="1"/>
  <c r="E426"/>
  <c r="G426" s="1"/>
  <c r="E425"/>
  <c r="G425" s="1"/>
  <c r="E424"/>
  <c r="G424" s="1"/>
  <c r="E423"/>
  <c r="G423" s="1"/>
  <c r="E422"/>
  <c r="G422" s="1"/>
  <c r="E421"/>
  <c r="G421" s="1"/>
  <c r="E420"/>
  <c r="G420" s="1"/>
  <c r="E419"/>
  <c r="G419" s="1"/>
  <c r="E418"/>
  <c r="G418" s="1"/>
  <c r="E417"/>
  <c r="G417" s="1"/>
  <c r="E416"/>
  <c r="G416" s="1"/>
  <c r="E415"/>
  <c r="G415" s="1"/>
  <c r="E414"/>
  <c r="G414" s="1"/>
  <c r="E413"/>
  <c r="G413" s="1"/>
  <c r="E412"/>
  <c r="G412" s="1"/>
  <c r="E411"/>
  <c r="G411" s="1"/>
  <c r="E410"/>
  <c r="G410" s="1"/>
  <c r="E409"/>
  <c r="G409" s="1"/>
  <c r="E408"/>
  <c r="G408" s="1"/>
  <c r="E407"/>
  <c r="G407" s="1"/>
  <c r="E406"/>
  <c r="G406" s="1"/>
  <c r="E405"/>
  <c r="G405" s="1"/>
  <c r="E404"/>
  <c r="G404" s="1"/>
  <c r="E403"/>
  <c r="G403" s="1"/>
  <c r="E402"/>
  <c r="G402" s="1"/>
  <c r="E401"/>
  <c r="G401" s="1"/>
  <c r="E400"/>
  <c r="G400" s="1"/>
  <c r="E399"/>
  <c r="G399" s="1"/>
  <c r="E398"/>
  <c r="G398" s="1"/>
  <c r="E397"/>
  <c r="G397" s="1"/>
  <c r="E396"/>
  <c r="G396" s="1"/>
  <c r="E395"/>
  <c r="G395" s="1"/>
  <c r="E394"/>
  <c r="G394" s="1"/>
  <c r="E393"/>
  <c r="G393" s="1"/>
  <c r="E392"/>
  <c r="G392" s="1"/>
  <c r="E391"/>
  <c r="G391" s="1"/>
  <c r="E390"/>
  <c r="G390" s="1"/>
  <c r="E389"/>
  <c r="G389" s="1"/>
  <c r="E388"/>
  <c r="G388" s="1"/>
  <c r="E387"/>
  <c r="G387" s="1"/>
  <c r="E386"/>
  <c r="G386" s="1"/>
  <c r="E385"/>
  <c r="G385" s="1"/>
  <c r="E384"/>
  <c r="G384" s="1"/>
  <c r="E383"/>
  <c r="G383" s="1"/>
  <c r="E382"/>
  <c r="G382" s="1"/>
  <c r="E381"/>
  <c r="G381" s="1"/>
  <c r="E380"/>
  <c r="G380" s="1"/>
  <c r="E379"/>
  <c r="G379" s="1"/>
  <c r="E378"/>
  <c r="G378" s="1"/>
  <c r="E377"/>
  <c r="G377" s="1"/>
  <c r="E376"/>
  <c r="G376" s="1"/>
  <c r="E375"/>
  <c r="G375" s="1"/>
  <c r="E374"/>
  <c r="G374" s="1"/>
  <c r="E373"/>
  <c r="G373" s="1"/>
  <c r="E372"/>
  <c r="G372" s="1"/>
  <c r="E371"/>
  <c r="G371" s="1"/>
  <c r="E370"/>
  <c r="G370" s="1"/>
  <c r="E369"/>
  <c r="G369" s="1"/>
  <c r="E368"/>
  <c r="G368" s="1"/>
  <c r="E367"/>
  <c r="G367" s="1"/>
  <c r="E366"/>
  <c r="G366" s="1"/>
  <c r="E365"/>
  <c r="G365" s="1"/>
  <c r="E364"/>
  <c r="G364" s="1"/>
  <c r="E363"/>
  <c r="G363" s="1"/>
  <c r="E362"/>
  <c r="G362" s="1"/>
  <c r="E361"/>
  <c r="G361" s="1"/>
  <c r="E360"/>
  <c r="G360" s="1"/>
  <c r="E359"/>
  <c r="G359" s="1"/>
  <c r="E358"/>
  <c r="G358" s="1"/>
  <c r="E357"/>
  <c r="G357" s="1"/>
  <c r="E356"/>
  <c r="G356" s="1"/>
  <c r="E355"/>
  <c r="G355" s="1"/>
  <c r="E354"/>
  <c r="G354" s="1"/>
  <c r="E353"/>
  <c r="G353" s="1"/>
  <c r="E352"/>
  <c r="G352" s="1"/>
  <c r="E351"/>
  <c r="G351" s="1"/>
  <c r="E350"/>
  <c r="G350" s="1"/>
  <c r="E349"/>
  <c r="G349" s="1"/>
  <c r="E348"/>
  <c r="G348" s="1"/>
  <c r="E347"/>
  <c r="G347" s="1"/>
  <c r="E346"/>
  <c r="G346" s="1"/>
  <c r="E345"/>
  <c r="G345" s="1"/>
  <c r="E344"/>
  <c r="G344" s="1"/>
  <c r="E343"/>
  <c r="G343" s="1"/>
  <c r="E342"/>
  <c r="G342" s="1"/>
  <c r="E341"/>
  <c r="G341" s="1"/>
  <c r="E340"/>
  <c r="G340" s="1"/>
  <c r="E339"/>
  <c r="G339" s="1"/>
  <c r="E338"/>
  <c r="G338" s="1"/>
  <c r="E337"/>
  <c r="G337" s="1"/>
  <c r="E336"/>
  <c r="G336" s="1"/>
  <c r="E335"/>
  <c r="G335" s="1"/>
  <c r="E334"/>
  <c r="G334" s="1"/>
  <c r="E333"/>
  <c r="G333" s="1"/>
  <c r="E332"/>
  <c r="G332" s="1"/>
  <c r="E331"/>
  <c r="G331" s="1"/>
  <c r="E330"/>
  <c r="G330" s="1"/>
  <c r="E329"/>
  <c r="G329" s="1"/>
  <c r="E328"/>
  <c r="G328" s="1"/>
  <c r="E327"/>
  <c r="G327" s="1"/>
  <c r="E326"/>
  <c r="G326" s="1"/>
  <c r="E325"/>
  <c r="G325" s="1"/>
  <c r="E324"/>
  <c r="G324" s="1"/>
  <c r="E323"/>
  <c r="G323" s="1"/>
  <c r="E322"/>
  <c r="G322" s="1"/>
  <c r="E321"/>
  <c r="G321" s="1"/>
  <c r="E320"/>
  <c r="G320" s="1"/>
  <c r="E319"/>
  <c r="G319" s="1"/>
  <c r="E318"/>
  <c r="G318" s="1"/>
  <c r="E317"/>
  <c r="G317" s="1"/>
  <c r="E316"/>
  <c r="G316" s="1"/>
  <c r="E315"/>
  <c r="G315" s="1"/>
  <c r="E314"/>
  <c r="G314" s="1"/>
  <c r="E313"/>
  <c r="G313" s="1"/>
  <c r="E312"/>
  <c r="G312" s="1"/>
  <c r="E311"/>
  <c r="G311" s="1"/>
  <c r="E310"/>
  <c r="G310" s="1"/>
  <c r="E309"/>
  <c r="G309" s="1"/>
  <c r="E308"/>
  <c r="G308" s="1"/>
  <c r="E307"/>
  <c r="G307" s="1"/>
  <c r="E306"/>
  <c r="G306" s="1"/>
  <c r="E305"/>
  <c r="G305" s="1"/>
  <c r="E304"/>
  <c r="G304" s="1"/>
  <c r="E303"/>
  <c r="G303" s="1"/>
  <c r="E302"/>
  <c r="G302" s="1"/>
  <c r="E301"/>
  <c r="G301" s="1"/>
  <c r="E300"/>
  <c r="G300" s="1"/>
  <c r="E299"/>
  <c r="G299" s="1"/>
  <c r="E298"/>
  <c r="G298" s="1"/>
  <c r="E297"/>
  <c r="G297" s="1"/>
  <c r="E296"/>
  <c r="G296" s="1"/>
  <c r="E295"/>
  <c r="G295" s="1"/>
  <c r="E294"/>
  <c r="G294" s="1"/>
  <c r="E293"/>
  <c r="G293" s="1"/>
  <c r="E292"/>
  <c r="G292" s="1"/>
  <c r="E291"/>
  <c r="G291" s="1"/>
  <c r="E290"/>
  <c r="G290" s="1"/>
  <c r="E289"/>
  <c r="G289" s="1"/>
  <c r="E288"/>
  <c r="G288" s="1"/>
  <c r="E287"/>
  <c r="G287" s="1"/>
  <c r="E286"/>
  <c r="G286" s="1"/>
  <c r="E285"/>
  <c r="G285" s="1"/>
  <c r="E284"/>
  <c r="G284" s="1"/>
  <c r="E283"/>
  <c r="G283" s="1"/>
  <c r="E282"/>
  <c r="G282" s="1"/>
  <c r="E281"/>
  <c r="G281" s="1"/>
  <c r="E280"/>
  <c r="G280" s="1"/>
  <c r="E279"/>
  <c r="G279" s="1"/>
  <c r="E278"/>
  <c r="G278" s="1"/>
  <c r="E277"/>
  <c r="G277" s="1"/>
  <c r="E276"/>
  <c r="G276" s="1"/>
  <c r="E275"/>
  <c r="G275" s="1"/>
  <c r="E274"/>
  <c r="G274" s="1"/>
  <c r="E273"/>
  <c r="G273" s="1"/>
  <c r="E272"/>
  <c r="G272" s="1"/>
  <c r="E271"/>
  <c r="G271" s="1"/>
  <c r="E270"/>
  <c r="G270" s="1"/>
  <c r="E269"/>
  <c r="G269" s="1"/>
  <c r="E268"/>
  <c r="G268" s="1"/>
  <c r="E267"/>
  <c r="G267" s="1"/>
  <c r="E266"/>
  <c r="G266" s="1"/>
  <c r="E265"/>
  <c r="G265" s="1"/>
  <c r="E264"/>
  <c r="G264" s="1"/>
  <c r="E263"/>
  <c r="G263" s="1"/>
  <c r="E262"/>
  <c r="G262" s="1"/>
  <c r="E261"/>
  <c r="G261" s="1"/>
  <c r="E260"/>
  <c r="G260" s="1"/>
  <c r="E259"/>
  <c r="G259" s="1"/>
  <c r="E258"/>
  <c r="G258" s="1"/>
  <c r="E257"/>
  <c r="G257" s="1"/>
  <c r="E256"/>
  <c r="G256" s="1"/>
  <c r="E255"/>
  <c r="G255" s="1"/>
  <c r="E254"/>
  <c r="G254" s="1"/>
  <c r="E253"/>
  <c r="G253" s="1"/>
  <c r="E252"/>
  <c r="G252" s="1"/>
  <c r="E251"/>
  <c r="G251" s="1"/>
  <c r="E250"/>
  <c r="G250" s="1"/>
  <c r="E249"/>
  <c r="G249" s="1"/>
  <c r="E248"/>
  <c r="G248" s="1"/>
  <c r="E247"/>
  <c r="G247" s="1"/>
  <c r="E246"/>
  <c r="G246" s="1"/>
  <c r="E245"/>
  <c r="G245" s="1"/>
  <c r="E244"/>
  <c r="G244" s="1"/>
  <c r="E243"/>
  <c r="G243" s="1"/>
  <c r="E242"/>
  <c r="G242" s="1"/>
  <c r="E241"/>
  <c r="G241" s="1"/>
  <c r="E240"/>
  <c r="G240" s="1"/>
  <c r="E239"/>
  <c r="G239" s="1"/>
  <c r="E238"/>
  <c r="G238" s="1"/>
  <c r="E237"/>
  <c r="G237" s="1"/>
  <c r="E236"/>
  <c r="G236" s="1"/>
  <c r="E235"/>
  <c r="G235" s="1"/>
  <c r="E234"/>
  <c r="G234" s="1"/>
  <c r="E233"/>
  <c r="G233" s="1"/>
  <c r="E232"/>
  <c r="G232" s="1"/>
  <c r="E231"/>
  <c r="G231" s="1"/>
  <c r="E230"/>
  <c r="G230" s="1"/>
  <c r="E229"/>
  <c r="G229" s="1"/>
  <c r="E228"/>
  <c r="G228" s="1"/>
  <c r="E227"/>
  <c r="G227" s="1"/>
  <c r="E226"/>
  <c r="G226" s="1"/>
  <c r="E225"/>
  <c r="G225" s="1"/>
  <c r="E224"/>
  <c r="G224" s="1"/>
  <c r="E223"/>
  <c r="G223" s="1"/>
  <c r="E222"/>
  <c r="G222" s="1"/>
  <c r="E221"/>
  <c r="G221" s="1"/>
  <c r="E220"/>
  <c r="G220" s="1"/>
  <c r="E219"/>
  <c r="G219" s="1"/>
  <c r="E218"/>
  <c r="G218" s="1"/>
  <c r="E217"/>
  <c r="G217" s="1"/>
  <c r="E216"/>
  <c r="G216" s="1"/>
  <c r="E215"/>
  <c r="G215" s="1"/>
  <c r="E214"/>
  <c r="G214" s="1"/>
  <c r="E213"/>
  <c r="G213" s="1"/>
  <c r="E212"/>
  <c r="G212" s="1"/>
  <c r="E211"/>
  <c r="G211" s="1"/>
  <c r="E210"/>
  <c r="G210" s="1"/>
  <c r="E209"/>
  <c r="G209" s="1"/>
  <c r="E208"/>
  <c r="G208" s="1"/>
  <c r="E207"/>
  <c r="G207" s="1"/>
  <c r="E206"/>
  <c r="G206" s="1"/>
  <c r="E205"/>
  <c r="G205" s="1"/>
  <c r="E204"/>
  <c r="G204" s="1"/>
  <c r="E203"/>
  <c r="G203" s="1"/>
  <c r="E202"/>
  <c r="G202" s="1"/>
  <c r="E201"/>
  <c r="G201" s="1"/>
  <c r="E200"/>
  <c r="G200" s="1"/>
  <c r="E199"/>
  <c r="G199" s="1"/>
  <c r="E198"/>
  <c r="G198" s="1"/>
  <c r="E197"/>
  <c r="G197" s="1"/>
  <c r="E196"/>
  <c r="G196" s="1"/>
  <c r="E195"/>
  <c r="G195" s="1"/>
  <c r="E194"/>
  <c r="G194" s="1"/>
  <c r="E193"/>
  <c r="G193" s="1"/>
  <c r="E192"/>
  <c r="G192" s="1"/>
  <c r="E191"/>
  <c r="G191" s="1"/>
  <c r="E190"/>
  <c r="G190" s="1"/>
  <c r="E189"/>
  <c r="G189" s="1"/>
  <c r="E188"/>
  <c r="G188" s="1"/>
  <c r="E187"/>
  <c r="G187" s="1"/>
  <c r="E186"/>
  <c r="G186" s="1"/>
  <c r="E185"/>
  <c r="G185" s="1"/>
  <c r="E184"/>
  <c r="G184" s="1"/>
  <c r="E183"/>
  <c r="G183" s="1"/>
  <c r="E182"/>
  <c r="G182" s="1"/>
  <c r="E181"/>
  <c r="G181" s="1"/>
  <c r="E180"/>
  <c r="G180" s="1"/>
  <c r="E179"/>
  <c r="G179" s="1"/>
  <c r="E178"/>
  <c r="G178" s="1"/>
  <c r="E177"/>
  <c r="G177" s="1"/>
  <c r="E176"/>
  <c r="G176" s="1"/>
  <c r="E175"/>
  <c r="G175" s="1"/>
  <c r="E174"/>
  <c r="G174" s="1"/>
  <c r="E173"/>
  <c r="G173" s="1"/>
  <c r="E172"/>
  <c r="G172" s="1"/>
  <c r="E171"/>
  <c r="G171" s="1"/>
  <c r="E170"/>
  <c r="G170" s="1"/>
  <c r="E169"/>
  <c r="G169" s="1"/>
  <c r="E168"/>
  <c r="G168" s="1"/>
  <c r="E167"/>
  <c r="G167" s="1"/>
  <c r="E166"/>
  <c r="G166" s="1"/>
  <c r="E165"/>
  <c r="G165" s="1"/>
  <c r="E164"/>
  <c r="G164" s="1"/>
  <c r="E163"/>
  <c r="G163" s="1"/>
  <c r="E162"/>
  <c r="G162" s="1"/>
  <c r="E161"/>
  <c r="G161" s="1"/>
  <c r="E160"/>
  <c r="G160" s="1"/>
  <c r="E159"/>
  <c r="G159" s="1"/>
  <c r="E158"/>
  <c r="G158" s="1"/>
  <c r="E157"/>
  <c r="G157" s="1"/>
  <c r="E156"/>
  <c r="G156" s="1"/>
  <c r="E155"/>
  <c r="G155" s="1"/>
  <c r="E154"/>
  <c r="G154" s="1"/>
  <c r="E153"/>
  <c r="G153" s="1"/>
  <c r="E152"/>
  <c r="G152" s="1"/>
  <c r="E151"/>
  <c r="G151" s="1"/>
  <c r="E150"/>
  <c r="G150" s="1"/>
  <c r="E149"/>
  <c r="G149" s="1"/>
  <c r="E148"/>
  <c r="G148" s="1"/>
  <c r="E147"/>
  <c r="G147" s="1"/>
  <c r="E146"/>
  <c r="G146" s="1"/>
  <c r="E145"/>
  <c r="G145" s="1"/>
  <c r="E144"/>
  <c r="G144" s="1"/>
  <c r="E143"/>
  <c r="G143" s="1"/>
  <c r="E142"/>
  <c r="G142" s="1"/>
  <c r="E141"/>
  <c r="G141" s="1"/>
  <c r="E140"/>
  <c r="G140" s="1"/>
  <c r="E139"/>
  <c r="G139" s="1"/>
  <c r="E138"/>
  <c r="G138" s="1"/>
  <c r="E137"/>
  <c r="G137" s="1"/>
  <c r="E136"/>
  <c r="G136" s="1"/>
  <c r="E135"/>
  <c r="G135" s="1"/>
  <c r="E134"/>
  <c r="G134" s="1"/>
  <c r="E133"/>
  <c r="G133" s="1"/>
  <c r="E132"/>
  <c r="G132" s="1"/>
  <c r="E131"/>
  <c r="G131" s="1"/>
  <c r="E130"/>
  <c r="G130" s="1"/>
  <c r="E129"/>
  <c r="G129" s="1"/>
  <c r="E128"/>
  <c r="G128" s="1"/>
  <c r="E127"/>
  <c r="G127" s="1"/>
  <c r="E126"/>
  <c r="G126" s="1"/>
  <c r="E125"/>
  <c r="G125" s="1"/>
  <c r="E124"/>
  <c r="G124" s="1"/>
  <c r="E123"/>
  <c r="G123" s="1"/>
  <c r="E122"/>
  <c r="G122" s="1"/>
  <c r="E121"/>
  <c r="G121" s="1"/>
  <c r="E120"/>
  <c r="G120" s="1"/>
  <c r="E119"/>
  <c r="G119" s="1"/>
  <c r="E118"/>
  <c r="G118" s="1"/>
  <c r="E117"/>
  <c r="G117" s="1"/>
  <c r="E116"/>
  <c r="G116" s="1"/>
  <c r="E115"/>
  <c r="G115" s="1"/>
  <c r="E114"/>
  <c r="G114" s="1"/>
  <c r="E113"/>
  <c r="G113" s="1"/>
  <c r="E112"/>
  <c r="G112" s="1"/>
  <c r="E111"/>
  <c r="G111" s="1"/>
  <c r="E110"/>
  <c r="G110" s="1"/>
  <c r="E109"/>
  <c r="G109" s="1"/>
  <c r="E108"/>
  <c r="G108" s="1"/>
  <c r="E107"/>
  <c r="G107" s="1"/>
  <c r="E106"/>
  <c r="G106" s="1"/>
  <c r="E105"/>
  <c r="G105" s="1"/>
  <c r="E104"/>
  <c r="G104" s="1"/>
  <c r="E103"/>
  <c r="G103" s="1"/>
  <c r="E102"/>
  <c r="G102" s="1"/>
  <c r="E101"/>
  <c r="G101" s="1"/>
  <c r="E100"/>
  <c r="G100" s="1"/>
  <c r="E99"/>
  <c r="G99" s="1"/>
  <c r="E98"/>
  <c r="G98" s="1"/>
  <c r="E97"/>
  <c r="G97" s="1"/>
  <c r="E96"/>
  <c r="G96" s="1"/>
  <c r="E95"/>
  <c r="G95" s="1"/>
  <c r="E94"/>
  <c r="G94" s="1"/>
  <c r="E93"/>
  <c r="G93" s="1"/>
  <c r="E92"/>
  <c r="G92" s="1"/>
  <c r="E91"/>
  <c r="G91" s="1"/>
  <c r="E90"/>
  <c r="G90" s="1"/>
  <c r="E89"/>
  <c r="G89" s="1"/>
  <c r="E88"/>
  <c r="G88" s="1"/>
  <c r="E87"/>
  <c r="G87" s="1"/>
  <c r="E86"/>
  <c r="G86" s="1"/>
  <c r="E85"/>
  <c r="G85" s="1"/>
  <c r="E84"/>
  <c r="G84" s="1"/>
  <c r="E83"/>
  <c r="G83" s="1"/>
  <c r="E82"/>
  <c r="G82" s="1"/>
  <c r="E81"/>
  <c r="G81" s="1"/>
  <c r="E80"/>
  <c r="G80" s="1"/>
  <c r="E79"/>
  <c r="G79" s="1"/>
  <c r="E78"/>
  <c r="G78" s="1"/>
  <c r="E77"/>
  <c r="G77" s="1"/>
  <c r="E76"/>
  <c r="G76" s="1"/>
  <c r="E75"/>
  <c r="G75" s="1"/>
  <c r="E74"/>
  <c r="G74" s="1"/>
  <c r="E73"/>
  <c r="G73" s="1"/>
  <c r="E72"/>
  <c r="G72" s="1"/>
  <c r="E71"/>
  <c r="G71" s="1"/>
  <c r="E70"/>
  <c r="G70" s="1"/>
  <c r="E69"/>
  <c r="G69" s="1"/>
  <c r="E68"/>
  <c r="G68" s="1"/>
  <c r="E67"/>
  <c r="G67" s="1"/>
  <c r="E66"/>
  <c r="G66" s="1"/>
  <c r="E65"/>
  <c r="G65" s="1"/>
  <c r="E64"/>
  <c r="G64" s="1"/>
  <c r="E63"/>
  <c r="G63" s="1"/>
  <c r="E62"/>
  <c r="G62" s="1"/>
  <c r="E61"/>
  <c r="G61" s="1"/>
  <c r="E60"/>
  <c r="G60" s="1"/>
  <c r="E59"/>
  <c r="G59" s="1"/>
  <c r="E58"/>
  <c r="G58" s="1"/>
  <c r="E57"/>
  <c r="G57" s="1"/>
  <c r="E56"/>
  <c r="G56" s="1"/>
  <c r="E55"/>
  <c r="G55" s="1"/>
  <c r="E54"/>
  <c r="G54" s="1"/>
  <c r="E53"/>
  <c r="G53" s="1"/>
  <c r="E52"/>
  <c r="G52" s="1"/>
  <c r="E51"/>
  <c r="G51" s="1"/>
  <c r="E50"/>
  <c r="G50" s="1"/>
  <c r="E49"/>
  <c r="G49" s="1"/>
  <c r="E48"/>
  <c r="G48" s="1"/>
  <c r="E47"/>
  <c r="G47" s="1"/>
  <c r="E46"/>
  <c r="G46" s="1"/>
  <c r="E45"/>
  <c r="G45" s="1"/>
  <c r="E44"/>
  <c r="G44" s="1"/>
  <c r="E43"/>
  <c r="G43" s="1"/>
  <c r="E42"/>
  <c r="G42" s="1"/>
  <c r="E41"/>
  <c r="G41" s="1"/>
  <c r="E40"/>
  <c r="G40" s="1"/>
  <c r="E39"/>
  <c r="G39" s="1"/>
  <c r="E38"/>
  <c r="G38" s="1"/>
  <c r="E37"/>
  <c r="G37" s="1"/>
  <c r="E36"/>
  <c r="G36" s="1"/>
  <c r="E35"/>
  <c r="G35" s="1"/>
  <c r="E34"/>
  <c r="G34" s="1"/>
  <c r="E33"/>
  <c r="G33" s="1"/>
  <c r="E32"/>
  <c r="G32" s="1"/>
  <c r="E31"/>
  <c r="G31" s="1"/>
  <c r="E30"/>
  <c r="G30" s="1"/>
  <c r="E29"/>
  <c r="G29" s="1"/>
  <c r="E28"/>
  <c r="G28" s="1"/>
  <c r="E27"/>
  <c r="G27" s="1"/>
  <c r="E26"/>
  <c r="G26" s="1"/>
  <c r="E25"/>
  <c r="G25" s="1"/>
  <c r="E24"/>
  <c r="G24" s="1"/>
  <c r="E23"/>
  <c r="G23" s="1"/>
  <c r="E22"/>
  <c r="G22" s="1"/>
  <c r="E21"/>
  <c r="G21" s="1"/>
  <c r="E20"/>
  <c r="G20" s="1"/>
  <c r="E19"/>
  <c r="G19" s="1"/>
  <c r="E18"/>
  <c r="G18" s="1"/>
  <c r="E17"/>
  <c r="G17" s="1"/>
  <c r="E16"/>
  <c r="G16" s="1"/>
  <c r="E15"/>
  <c r="G15" s="1"/>
  <c r="E14"/>
  <c r="G14" s="1"/>
  <c r="E13"/>
  <c r="G13" s="1"/>
  <c r="E12"/>
  <c r="G12" s="1"/>
  <c r="M11" a="1"/>
  <c r="M11" s="1"/>
  <c r="E11"/>
  <c r="G11" s="1"/>
  <c r="J8"/>
  <c r="H8"/>
  <c r="F8"/>
  <c r="D8"/>
  <c r="C8"/>
  <c r="J7"/>
  <c r="H7"/>
  <c r="F7"/>
  <c r="D7"/>
  <c r="C7"/>
  <c r="M11" i="26" a="1"/>
  <c r="M11" s="1"/>
  <c r="J8" i="28"/>
  <c r="J8" i="29"/>
  <c r="J8" i="30"/>
  <c r="J8" i="31"/>
  <c r="J8" i="32"/>
  <c r="J8" i="33"/>
  <c r="J8" i="34"/>
  <c r="J8" i="35"/>
  <c r="J8" i="36"/>
  <c r="J8" i="37"/>
  <c r="J8" i="38"/>
  <c r="J8" i="26"/>
  <c r="H8" i="28"/>
  <c r="H8" i="29"/>
  <c r="H8" i="30"/>
  <c r="H8" i="31"/>
  <c r="H8" i="32"/>
  <c r="H8" i="33"/>
  <c r="H8" i="34"/>
  <c r="H8" i="35"/>
  <c r="H8" i="36"/>
  <c r="H8" i="37"/>
  <c r="H8" i="38"/>
  <c r="H8" i="26"/>
  <c r="F8" i="28"/>
  <c r="F8" i="29"/>
  <c r="F8" i="30"/>
  <c r="F8" i="31"/>
  <c r="F8" i="32"/>
  <c r="F8" i="33"/>
  <c r="F8" i="34"/>
  <c r="F8" i="35"/>
  <c r="F8" i="36"/>
  <c r="F8" i="37"/>
  <c r="F8" i="38"/>
  <c r="F8" i="26"/>
  <c r="D8" i="28"/>
  <c r="D8" i="29"/>
  <c r="D8" i="30"/>
  <c r="D8" i="31"/>
  <c r="D8" i="32"/>
  <c r="D8" i="33"/>
  <c r="D8" i="34"/>
  <c r="D8" i="35"/>
  <c r="D8" i="36"/>
  <c r="D8" i="37"/>
  <c r="D8" i="38"/>
  <c r="D8" i="26"/>
  <c r="C8" i="28"/>
  <c r="C8" i="29"/>
  <c r="C8" i="30"/>
  <c r="C8" i="31"/>
  <c r="C8" i="32"/>
  <c r="C8" i="33"/>
  <c r="C8" i="34"/>
  <c r="C8" i="35"/>
  <c r="C8" i="36"/>
  <c r="C8" i="37"/>
  <c r="C8" i="38"/>
  <c r="C8" i="26"/>
  <c r="E7" i="39" l="1"/>
  <c r="G8"/>
  <c r="G7"/>
  <c r="M12" a="1"/>
  <c r="M12" s="1"/>
  <c r="E8"/>
  <c r="M12" i="26" a="1"/>
  <c r="M12" s="1"/>
  <c r="M13" s="1" a="1"/>
  <c r="M13" s="1"/>
  <c r="E8"/>
  <c r="E8" i="28"/>
  <c r="E8" i="29"/>
  <c r="E8" i="30"/>
  <c r="E8" i="31"/>
  <c r="E8" i="32"/>
  <c r="E8" i="33"/>
  <c r="E8" i="34"/>
  <c r="E8" i="35"/>
  <c r="E8" i="38"/>
  <c r="G8"/>
  <c r="J7"/>
  <c r="H7"/>
  <c r="F7"/>
  <c r="D7"/>
  <c r="C7"/>
  <c r="J7" i="37"/>
  <c r="H7"/>
  <c r="F7"/>
  <c r="D7"/>
  <c r="C7"/>
  <c r="J7" i="36"/>
  <c r="H7"/>
  <c r="F7"/>
  <c r="D7"/>
  <c r="C7"/>
  <c r="G8" i="35"/>
  <c r="J7"/>
  <c r="H7"/>
  <c r="F7"/>
  <c r="D7"/>
  <c r="C7"/>
  <c r="G8" i="34"/>
  <c r="J7"/>
  <c r="H7"/>
  <c r="F7"/>
  <c r="D7"/>
  <c r="C7"/>
  <c r="G8" i="33"/>
  <c r="J7"/>
  <c r="H7"/>
  <c r="F7"/>
  <c r="D7"/>
  <c r="C7"/>
  <c r="G8" i="32"/>
  <c r="J7"/>
  <c r="H7"/>
  <c r="F7"/>
  <c r="D7"/>
  <c r="C7"/>
  <c r="G8" i="31"/>
  <c r="J7"/>
  <c r="H7"/>
  <c r="F7"/>
  <c r="D7"/>
  <c r="C7"/>
  <c r="G8" i="30"/>
  <c r="J7"/>
  <c r="H7"/>
  <c r="F7"/>
  <c r="D7"/>
  <c r="C7"/>
  <c r="G8" i="29"/>
  <c r="J7"/>
  <c r="H7"/>
  <c r="F7"/>
  <c r="D7"/>
  <c r="C7"/>
  <c r="G8" i="28"/>
  <c r="J7"/>
  <c r="H7"/>
  <c r="F7"/>
  <c r="D7"/>
  <c r="C7"/>
  <c r="J7" i="26"/>
  <c r="H7"/>
  <c r="D7"/>
  <c r="F7"/>
  <c r="C7"/>
  <c r="AQ541" i="27" l="1"/>
  <c r="AQ396"/>
  <c r="AQ493"/>
  <c r="AQ445"/>
  <c r="AU494"/>
  <c r="AU446"/>
  <c r="AU542"/>
  <c r="AU397"/>
  <c r="AU205"/>
  <c r="AU111"/>
  <c r="AU158"/>
  <c r="AU253"/>
  <c r="AQ497"/>
  <c r="AQ545"/>
  <c r="AQ400"/>
  <c r="AQ449"/>
  <c r="AQ114"/>
  <c r="AQ256"/>
  <c r="AQ208"/>
  <c r="AQ161"/>
  <c r="AU353"/>
  <c r="AU401"/>
  <c r="AU498"/>
  <c r="AU450"/>
  <c r="AU546"/>
  <c r="AU162"/>
  <c r="AU115"/>
  <c r="AU257"/>
  <c r="AU209"/>
  <c r="AT501"/>
  <c r="AT453"/>
  <c r="AT549"/>
  <c r="AT472"/>
  <c r="AT423"/>
  <c r="AT568"/>
  <c r="AT520"/>
  <c r="AT404"/>
  <c r="AT118"/>
  <c r="AT260"/>
  <c r="AT212"/>
  <c r="AT165"/>
  <c r="AQ424"/>
  <c r="AQ405"/>
  <c r="AQ569"/>
  <c r="AQ521"/>
  <c r="AQ502"/>
  <c r="AQ454"/>
  <c r="AQ550"/>
  <c r="AQ473"/>
  <c r="AQ166"/>
  <c r="AQ261"/>
  <c r="AQ213"/>
  <c r="AQ119"/>
  <c r="AT539"/>
  <c r="AT394"/>
  <c r="AT491"/>
  <c r="AT443"/>
  <c r="AT250"/>
  <c r="AT202"/>
  <c r="AT155"/>
  <c r="AT108"/>
  <c r="AV560"/>
  <c r="AX560" s="1"/>
  <c r="AU396"/>
  <c r="AU493"/>
  <c r="AV464"/>
  <c r="AX464" s="1"/>
  <c r="AU445"/>
  <c r="AV415"/>
  <c r="AU541"/>
  <c r="AV512"/>
  <c r="AU110"/>
  <c r="AU252"/>
  <c r="AU204"/>
  <c r="AU157"/>
  <c r="AU398"/>
  <c r="AU495"/>
  <c r="AU447"/>
  <c r="AU543"/>
  <c r="AU159"/>
  <c r="AU254"/>
  <c r="AU206"/>
  <c r="AU112"/>
  <c r="AQ491"/>
  <c r="AQ539"/>
  <c r="AQ394"/>
  <c r="AQ443"/>
  <c r="AQ155"/>
  <c r="AQ108"/>
  <c r="AQ250"/>
  <c r="AQ202"/>
  <c r="AU492"/>
  <c r="AU444"/>
  <c r="AU540"/>
  <c r="AU395"/>
  <c r="AU109"/>
  <c r="AU251"/>
  <c r="AU203"/>
  <c r="AU156"/>
  <c r="AQ495"/>
  <c r="AQ543"/>
  <c r="AQ398"/>
  <c r="AQ447"/>
  <c r="AQ254"/>
  <c r="AQ206"/>
  <c r="AQ159"/>
  <c r="AQ112"/>
  <c r="AU399"/>
  <c r="AU496"/>
  <c r="AU448"/>
  <c r="AU544"/>
  <c r="AU160"/>
  <c r="AU113"/>
  <c r="AU255"/>
  <c r="AU207"/>
  <c r="AU548"/>
  <c r="AU403"/>
  <c r="AU500"/>
  <c r="AU452"/>
  <c r="AU259"/>
  <c r="AU211"/>
  <c r="AU164"/>
  <c r="AU117"/>
  <c r="AT541"/>
  <c r="AT493"/>
  <c r="AT445"/>
  <c r="AT396"/>
  <c r="AT252"/>
  <c r="AT204"/>
  <c r="AT157"/>
  <c r="AT110"/>
  <c r="AT562"/>
  <c r="AT543"/>
  <c r="AT514"/>
  <c r="AT398"/>
  <c r="AT495"/>
  <c r="AT466"/>
  <c r="AT447"/>
  <c r="AT417"/>
  <c r="AT254"/>
  <c r="AT206"/>
  <c r="AT159"/>
  <c r="AT112"/>
  <c r="AT545"/>
  <c r="AT400"/>
  <c r="AT497"/>
  <c r="AT449"/>
  <c r="AT256"/>
  <c r="AT208"/>
  <c r="AT161"/>
  <c r="AT114"/>
  <c r="AU549"/>
  <c r="AU404"/>
  <c r="AU501"/>
  <c r="AU453"/>
  <c r="AU260"/>
  <c r="AU212"/>
  <c r="AU165"/>
  <c r="AU118"/>
  <c r="AT569"/>
  <c r="AT521"/>
  <c r="AT502"/>
  <c r="AT550"/>
  <c r="AT473"/>
  <c r="AT424"/>
  <c r="AT405"/>
  <c r="AT454"/>
  <c r="AT261"/>
  <c r="AT213"/>
  <c r="AT166"/>
  <c r="AT119"/>
  <c r="AQ492"/>
  <c r="AQ540"/>
  <c r="AQ395"/>
  <c r="AQ444"/>
  <c r="AQ156"/>
  <c r="AQ251"/>
  <c r="AQ203"/>
  <c r="AQ109"/>
  <c r="AQ494"/>
  <c r="AQ446"/>
  <c r="AQ542"/>
  <c r="AQ397"/>
  <c r="AQ253"/>
  <c r="AQ205"/>
  <c r="AQ158"/>
  <c r="AQ111"/>
  <c r="AQ496"/>
  <c r="AQ448"/>
  <c r="AQ544"/>
  <c r="AQ399"/>
  <c r="AQ255"/>
  <c r="AQ207"/>
  <c r="AQ160"/>
  <c r="AQ113"/>
  <c r="AU497"/>
  <c r="AU449"/>
  <c r="AU545"/>
  <c r="AU400"/>
  <c r="AU208"/>
  <c r="AU114"/>
  <c r="AU161"/>
  <c r="AU256"/>
  <c r="AQ353"/>
  <c r="AQ498"/>
  <c r="AQ450"/>
  <c r="AQ546"/>
  <c r="AQ401"/>
  <c r="AQ257"/>
  <c r="AQ209"/>
  <c r="AQ162"/>
  <c r="AQ115"/>
  <c r="AQ403"/>
  <c r="AQ500"/>
  <c r="AQ452"/>
  <c r="AQ548"/>
  <c r="AQ259"/>
  <c r="AQ211"/>
  <c r="AQ164"/>
  <c r="AQ117"/>
  <c r="AU550"/>
  <c r="AV473"/>
  <c r="AX473" s="1"/>
  <c r="AV424"/>
  <c r="AU405"/>
  <c r="AV569"/>
  <c r="AX569" s="1"/>
  <c r="AV521"/>
  <c r="AX521" s="1"/>
  <c r="AU502"/>
  <c r="AU454"/>
  <c r="AU261"/>
  <c r="AU213"/>
  <c r="AU166"/>
  <c r="AU119"/>
  <c r="AU394"/>
  <c r="AU491"/>
  <c r="AU443"/>
  <c r="AU539"/>
  <c r="AU250"/>
  <c r="AU202"/>
  <c r="AU155"/>
  <c r="AU108"/>
  <c r="AT540"/>
  <c r="AT395"/>
  <c r="AT492"/>
  <c r="AT444"/>
  <c r="AT109"/>
  <c r="AT251"/>
  <c r="AT203"/>
  <c r="AT156"/>
  <c r="AT542"/>
  <c r="AT397"/>
  <c r="AT494"/>
  <c r="AT446"/>
  <c r="AT253"/>
  <c r="AT205"/>
  <c r="AT158"/>
  <c r="AT111"/>
  <c r="AT544"/>
  <c r="AT467"/>
  <c r="AT418"/>
  <c r="AT563"/>
  <c r="AT515"/>
  <c r="AT496"/>
  <c r="AT448"/>
  <c r="AT399"/>
  <c r="AT255"/>
  <c r="AT207"/>
  <c r="AT160"/>
  <c r="AT113"/>
  <c r="AT353"/>
  <c r="AT546"/>
  <c r="AT401"/>
  <c r="AT498"/>
  <c r="AT450"/>
  <c r="AT257"/>
  <c r="AT209"/>
  <c r="AT162"/>
  <c r="AT115"/>
  <c r="AT500"/>
  <c r="AT471"/>
  <c r="AU471" s="1"/>
  <c r="AT567"/>
  <c r="AU567" s="1"/>
  <c r="AT548"/>
  <c r="AT519"/>
  <c r="AT403"/>
  <c r="AT452"/>
  <c r="AT259"/>
  <c r="AT211"/>
  <c r="AT164"/>
  <c r="AT117"/>
  <c r="AQ501"/>
  <c r="AQ453"/>
  <c r="AQ549"/>
  <c r="AQ404"/>
  <c r="AQ118"/>
  <c r="AQ260"/>
  <c r="AQ212"/>
  <c r="AQ165"/>
  <c r="AQ547"/>
  <c r="AQ499"/>
  <c r="AQ402"/>
  <c r="AQ451"/>
  <c r="AQ163"/>
  <c r="AQ116"/>
  <c r="AQ258"/>
  <c r="AQ210"/>
  <c r="AT566"/>
  <c r="AU566" s="1"/>
  <c r="AT402"/>
  <c r="AU421"/>
  <c r="AT518"/>
  <c r="AU518" s="1"/>
  <c r="AT547"/>
  <c r="AT499"/>
  <c r="AT451"/>
  <c r="AT470"/>
  <c r="AU470" s="1"/>
  <c r="AT116"/>
  <c r="AT258"/>
  <c r="AT163"/>
  <c r="AT210"/>
  <c r="AU547"/>
  <c r="AU499"/>
  <c r="AU451"/>
  <c r="AU402"/>
  <c r="AU258"/>
  <c r="AU116"/>
  <c r="AU210"/>
  <c r="AU163"/>
  <c r="AQ157"/>
  <c r="AQ252"/>
  <c r="AQ110"/>
  <c r="AQ204"/>
  <c r="AQ347"/>
  <c r="AQ299"/>
  <c r="H62" i="41"/>
  <c r="AU16" i="27"/>
  <c r="AV367"/>
  <c r="AX367" s="1"/>
  <c r="AU348"/>
  <c r="AV319"/>
  <c r="AX319" s="1"/>
  <c r="L63" i="41"/>
  <c r="AU300" i="27"/>
  <c r="L16" i="41"/>
  <c r="O16" s="1"/>
  <c r="AU16" i="40"/>
  <c r="AX16" s="1"/>
  <c r="AU63" i="27"/>
  <c r="AQ19"/>
  <c r="AQ351"/>
  <c r="AQ303"/>
  <c r="H66" i="41"/>
  <c r="AQ66" i="27"/>
  <c r="AU22"/>
  <c r="AU354"/>
  <c r="L69" i="41"/>
  <c r="AU306" i="27"/>
  <c r="AU69"/>
  <c r="AU25"/>
  <c r="AV376"/>
  <c r="AX376" s="1"/>
  <c r="AU357"/>
  <c r="AV328"/>
  <c r="L72" i="41"/>
  <c r="L25"/>
  <c r="AU309" i="27"/>
  <c r="AU25" i="40"/>
  <c r="AU72" i="27"/>
  <c r="AQ16"/>
  <c r="AQ348"/>
  <c r="H63" i="41"/>
  <c r="AQ300" i="27"/>
  <c r="AQ63"/>
  <c r="AU17"/>
  <c r="AU349"/>
  <c r="L64" i="41"/>
  <c r="AU301" i="27"/>
  <c r="AU64"/>
  <c r="AU19"/>
  <c r="AU351"/>
  <c r="L66" i="41"/>
  <c r="AU303" i="27"/>
  <c r="AU66"/>
  <c r="AT14"/>
  <c r="AT346"/>
  <c r="AT298"/>
  <c r="K61" i="41"/>
  <c r="AT61" i="27"/>
  <c r="AQ17"/>
  <c r="AQ349"/>
  <c r="AQ301"/>
  <c r="H64" i="41"/>
  <c r="AQ64" i="27"/>
  <c r="AU18"/>
  <c r="AU350"/>
  <c r="L65" i="41"/>
  <c r="AU302" i="27"/>
  <c r="AU65"/>
  <c r="AU352"/>
  <c r="AU304"/>
  <c r="AQ23"/>
  <c r="AQ355"/>
  <c r="H70" i="41"/>
  <c r="AQ307" i="27"/>
  <c r="AQ70"/>
  <c r="AQ14"/>
  <c r="AQ346"/>
  <c r="H61" i="41"/>
  <c r="AQ298" i="27"/>
  <c r="AQ61"/>
  <c r="AU347"/>
  <c r="L62" i="41"/>
  <c r="AU299" i="27"/>
  <c r="AQ18"/>
  <c r="AQ350"/>
  <c r="H65" i="41"/>
  <c r="AQ302" i="27"/>
  <c r="AQ65"/>
  <c r="H67" i="41"/>
  <c r="AQ352" i="27"/>
  <c r="AQ304"/>
  <c r="AX368"/>
  <c r="AX374"/>
  <c r="AX366"/>
  <c r="AX372"/>
  <c r="AX371"/>
  <c r="AX369"/>
  <c r="AX375"/>
  <c r="AX370"/>
  <c r="AX365"/>
  <c r="AX373"/>
  <c r="AQ22"/>
  <c r="AQ354"/>
  <c r="AQ306"/>
  <c r="H69" i="41"/>
  <c r="AQ69" i="27"/>
  <c r="AU23"/>
  <c r="AU355"/>
  <c r="L70" i="41"/>
  <c r="AU307" i="27"/>
  <c r="AU70"/>
  <c r="AT24"/>
  <c r="AT375"/>
  <c r="AU375" s="1"/>
  <c r="AT356"/>
  <c r="AT327"/>
  <c r="AU327" s="1"/>
  <c r="K24" i="41"/>
  <c r="M24" s="1"/>
  <c r="M5" s="1"/>
  <c r="M6" s="1"/>
  <c r="K71"/>
  <c r="AT308" i="27"/>
  <c r="AT24" i="40"/>
  <c r="AV24" s="1"/>
  <c r="AV5" s="1"/>
  <c r="AV6" s="1"/>
  <c r="AT71" i="27"/>
  <c r="AQ25"/>
  <c r="AQ376"/>
  <c r="AQ357"/>
  <c r="AQ328"/>
  <c r="H72" i="41"/>
  <c r="H25"/>
  <c r="AQ309" i="27"/>
  <c r="AQ25" i="40"/>
  <c r="AQ72" i="27"/>
  <c r="AT16"/>
  <c r="AT348"/>
  <c r="AT300"/>
  <c r="K63" i="41"/>
  <c r="AT63" i="27"/>
  <c r="AT18"/>
  <c r="AT350"/>
  <c r="AT369"/>
  <c r="AU369" s="1"/>
  <c r="AT321"/>
  <c r="AU321" s="1"/>
  <c r="AT302"/>
  <c r="K18" i="41"/>
  <c r="M18" s="1"/>
  <c r="G5" s="1"/>
  <c r="G6" s="1"/>
  <c r="K65"/>
  <c r="AT18" i="40"/>
  <c r="AV18" s="1"/>
  <c r="AP5" s="1"/>
  <c r="AP6" s="1"/>
  <c r="AT65" i="27"/>
  <c r="K67" i="41"/>
  <c r="AT352" i="27"/>
  <c r="AT304"/>
  <c r="AT22"/>
  <c r="AT373"/>
  <c r="AU373" s="1"/>
  <c r="AT354"/>
  <c r="AT325"/>
  <c r="AU325" s="1"/>
  <c r="K22" i="41"/>
  <c r="M22" s="1"/>
  <c r="K5" s="1"/>
  <c r="K6" s="1"/>
  <c r="K69"/>
  <c r="AT306" i="27"/>
  <c r="AT22" i="40"/>
  <c r="AV22" s="1"/>
  <c r="AT5" s="1"/>
  <c r="AT6" s="1"/>
  <c r="AT69" i="27"/>
  <c r="AU24"/>
  <c r="AU356"/>
  <c r="L71" i="41"/>
  <c r="AU308" i="27"/>
  <c r="AU71"/>
  <c r="AT25"/>
  <c r="AT357"/>
  <c r="AT376"/>
  <c r="AU376" s="1"/>
  <c r="AT328"/>
  <c r="AT309"/>
  <c r="K72" i="41"/>
  <c r="K25"/>
  <c r="AT25" i="40"/>
  <c r="AT72" i="27"/>
  <c r="AU14"/>
  <c r="AU346"/>
  <c r="L61" i="41"/>
  <c r="AU298" i="27"/>
  <c r="AU61"/>
  <c r="AT347"/>
  <c r="K62" i="41"/>
  <c r="AT299" i="27"/>
  <c r="K15" i="41"/>
  <c r="M15" s="1"/>
  <c r="D5" s="1"/>
  <c r="D6" s="1"/>
  <c r="AT15" i="40"/>
  <c r="AV15" s="1"/>
  <c r="AM5" s="1"/>
  <c r="AM6" s="1"/>
  <c r="AT17" i="27"/>
  <c r="AT349"/>
  <c r="K64" i="41"/>
  <c r="AT301" i="27"/>
  <c r="AT64"/>
  <c r="AT19"/>
  <c r="AT370"/>
  <c r="AU370" s="1"/>
  <c r="AT351"/>
  <c r="AT322"/>
  <c r="AU322" s="1"/>
  <c r="K19" i="41"/>
  <c r="M19" s="1"/>
  <c r="H5" s="1"/>
  <c r="H6" s="1"/>
  <c r="K66"/>
  <c r="AT303" i="27"/>
  <c r="AT19" i="40"/>
  <c r="AV19" s="1"/>
  <c r="AQ5" s="1"/>
  <c r="AQ6" s="1"/>
  <c r="AT66" i="27"/>
  <c r="AU367"/>
  <c r="AU371"/>
  <c r="AU372"/>
  <c r="AU368"/>
  <c r="AU365"/>
  <c r="AU366"/>
  <c r="AT23"/>
  <c r="AT355"/>
  <c r="AT374"/>
  <c r="AU374" s="1"/>
  <c r="AT326"/>
  <c r="AU326" s="1"/>
  <c r="K23" i="41"/>
  <c r="M23" s="1"/>
  <c r="L5" s="1"/>
  <c r="L6" s="1"/>
  <c r="K70"/>
  <c r="AT307" i="27"/>
  <c r="AT23" i="40"/>
  <c r="AV23" s="1"/>
  <c r="AU5" s="1"/>
  <c r="AU6" s="1"/>
  <c r="AT70" i="27"/>
  <c r="AQ24"/>
  <c r="AQ356"/>
  <c r="AQ308"/>
  <c r="H71" i="41"/>
  <c r="AQ71" i="27"/>
  <c r="AU21"/>
  <c r="AU305"/>
  <c r="L21" i="41"/>
  <c r="O21" s="1"/>
  <c r="L68"/>
  <c r="AU21" i="40"/>
  <c r="AX21" s="1"/>
  <c r="AU68" i="27"/>
  <c r="AT21"/>
  <c r="AT305"/>
  <c r="K68" i="41"/>
  <c r="K21"/>
  <c r="M21" s="1"/>
  <c r="J5" s="1"/>
  <c r="AT21" i="40"/>
  <c r="AV21" s="1"/>
  <c r="AS5" s="1"/>
  <c r="AT68" i="27"/>
  <c r="AQ21"/>
  <c r="H68" i="41"/>
  <c r="AQ305" i="27"/>
  <c r="AQ68"/>
  <c r="L67" i="41"/>
  <c r="L20"/>
  <c r="O20" s="1"/>
  <c r="AU20" i="27"/>
  <c r="AU67"/>
  <c r="AQ20"/>
  <c r="AQ67"/>
  <c r="AT20"/>
  <c r="AT67"/>
  <c r="AT15"/>
  <c r="AT62"/>
  <c r="AU15"/>
  <c r="AU62"/>
  <c r="AQ15"/>
  <c r="AQ62"/>
  <c r="G8" i="37"/>
  <c r="E8"/>
  <c r="G8" i="36"/>
  <c r="E8"/>
  <c r="M13" i="39" a="1"/>
  <c r="M13" s="1"/>
  <c r="M14" s="1" a="1"/>
  <c r="M14" s="1"/>
  <c r="M14" i="26" a="1"/>
  <c r="M14" s="1"/>
  <c r="M15" s="1" a="1"/>
  <c r="M15" s="1"/>
  <c r="E7"/>
  <c r="E7" i="35"/>
  <c r="E7" i="29"/>
  <c r="E7" i="37"/>
  <c r="E7" i="33"/>
  <c r="E7" i="28"/>
  <c r="E7" i="34"/>
  <c r="E7" i="36"/>
  <c r="E7" i="32"/>
  <c r="E7" i="30"/>
  <c r="E7" i="31"/>
  <c r="E7" i="38"/>
  <c r="G7" i="31"/>
  <c r="G7" i="35"/>
  <c r="G7" i="36"/>
  <c r="G7" i="34"/>
  <c r="G7" i="38"/>
  <c r="G7" i="32"/>
  <c r="G7" i="30"/>
  <c r="G7" i="28"/>
  <c r="G7" i="29"/>
  <c r="G7" i="33"/>
  <c r="G7" i="37"/>
  <c r="AU563" i="27" l="1"/>
  <c r="AU569"/>
  <c r="AU562"/>
  <c r="AX415"/>
  <c r="AX424"/>
  <c r="AX512"/>
  <c r="AU519"/>
  <c r="AU565"/>
  <c r="AU560"/>
  <c r="AU561"/>
  <c r="AU559"/>
  <c r="AU564"/>
  <c r="AU558"/>
  <c r="AU467"/>
  <c r="AU514"/>
  <c r="AV250"/>
  <c r="AL241" s="1"/>
  <c r="AL242" s="1"/>
  <c r="AU520"/>
  <c r="AX463"/>
  <c r="AX467"/>
  <c r="AX468"/>
  <c r="AX471"/>
  <c r="AX465"/>
  <c r="AX472"/>
  <c r="AX466"/>
  <c r="AX469"/>
  <c r="AX470"/>
  <c r="AX462"/>
  <c r="AU469"/>
  <c r="AU464"/>
  <c r="AU463"/>
  <c r="AU468"/>
  <c r="AU465"/>
  <c r="AU462"/>
  <c r="AU515"/>
  <c r="AU424"/>
  <c r="AU521"/>
  <c r="AU466"/>
  <c r="AV108"/>
  <c r="AL99" s="1"/>
  <c r="AL100" s="1"/>
  <c r="AU568"/>
  <c r="AX514"/>
  <c r="AX516"/>
  <c r="AX519"/>
  <c r="AX520"/>
  <c r="AX517"/>
  <c r="AX513"/>
  <c r="AX511"/>
  <c r="AX518"/>
  <c r="AX510"/>
  <c r="AX515"/>
  <c r="AV208"/>
  <c r="AR193" s="1"/>
  <c r="AR194" s="1"/>
  <c r="AO495"/>
  <c r="AS495" s="1"/>
  <c r="AO447"/>
  <c r="AS447" s="1"/>
  <c r="AO543"/>
  <c r="AS543" s="1"/>
  <c r="AO398"/>
  <c r="AS398" s="1"/>
  <c r="AO112"/>
  <c r="AS112" s="1"/>
  <c r="AO254"/>
  <c r="AV254" s="1"/>
  <c r="AP241" s="1"/>
  <c r="AP242" s="1"/>
  <c r="AO206"/>
  <c r="AS206" s="1"/>
  <c r="AO159"/>
  <c r="AS159" s="1"/>
  <c r="AO396"/>
  <c r="AS396" s="1"/>
  <c r="AO493"/>
  <c r="AS493" s="1"/>
  <c r="AO445"/>
  <c r="AS445" s="1"/>
  <c r="AO541"/>
  <c r="AS541" s="1"/>
  <c r="AO494"/>
  <c r="AS494" s="1"/>
  <c r="AO446"/>
  <c r="AS446" s="1"/>
  <c r="AO542"/>
  <c r="AS542" s="1"/>
  <c r="AO397"/>
  <c r="AO158"/>
  <c r="AS158" s="1"/>
  <c r="AO253"/>
  <c r="AS253" s="1"/>
  <c r="AO205"/>
  <c r="AS205" s="1"/>
  <c r="AO111"/>
  <c r="AS111" s="1"/>
  <c r="AO492"/>
  <c r="AS492" s="1"/>
  <c r="AO444"/>
  <c r="AS444" s="1"/>
  <c r="AO540"/>
  <c r="AS540" s="1"/>
  <c r="AO395"/>
  <c r="AS395" s="1"/>
  <c r="AO251"/>
  <c r="AS251" s="1"/>
  <c r="AO203"/>
  <c r="AS203" s="1"/>
  <c r="AO156"/>
  <c r="AS156" s="1"/>
  <c r="AO109"/>
  <c r="AS109" s="1"/>
  <c r="AU516"/>
  <c r="AU510"/>
  <c r="AU512"/>
  <c r="AU513"/>
  <c r="AU517"/>
  <c r="AU511"/>
  <c r="AV494"/>
  <c r="AO482" s="1"/>
  <c r="AO483" s="1"/>
  <c r="AU473"/>
  <c r="AV495"/>
  <c r="AP482" s="1"/>
  <c r="AP483" s="1"/>
  <c r="AV491"/>
  <c r="AL482" s="1"/>
  <c r="AU423"/>
  <c r="AX414"/>
  <c r="AX413"/>
  <c r="AX419"/>
  <c r="AX423"/>
  <c r="AX416"/>
  <c r="AX422"/>
  <c r="AX417"/>
  <c r="AX418"/>
  <c r="AX420"/>
  <c r="AX421"/>
  <c r="AO473"/>
  <c r="AS473" s="1"/>
  <c r="AO424"/>
  <c r="AS424" s="1"/>
  <c r="AO569"/>
  <c r="AS569" s="1"/>
  <c r="AO521"/>
  <c r="AS521" s="1"/>
  <c r="AO502"/>
  <c r="AS502" s="1"/>
  <c r="AO454"/>
  <c r="AS454" s="1"/>
  <c r="AO550"/>
  <c r="AS550" s="1"/>
  <c r="AO405"/>
  <c r="AS405" s="1"/>
  <c r="AO213"/>
  <c r="AS213" s="1"/>
  <c r="AO166"/>
  <c r="AS166" s="1"/>
  <c r="AO119"/>
  <c r="AS119" s="1"/>
  <c r="AO261"/>
  <c r="AS261" s="1"/>
  <c r="AO404"/>
  <c r="AS404" s="1"/>
  <c r="AO501"/>
  <c r="AS501" s="1"/>
  <c r="AO453"/>
  <c r="AS453" s="1"/>
  <c r="AO549"/>
  <c r="AS549" s="1"/>
  <c r="AO212"/>
  <c r="AS212" s="1"/>
  <c r="AO165"/>
  <c r="AS165" s="1"/>
  <c r="AO118"/>
  <c r="AS118" s="1"/>
  <c r="AO260"/>
  <c r="AS260" s="1"/>
  <c r="AO353"/>
  <c r="AS353" s="1"/>
  <c r="AO498"/>
  <c r="AS498" s="1"/>
  <c r="AO450"/>
  <c r="AS450" s="1"/>
  <c r="AO546"/>
  <c r="AS546" s="1"/>
  <c r="AO401"/>
  <c r="AS401" s="1"/>
  <c r="AO162"/>
  <c r="AS162" s="1"/>
  <c r="AO115"/>
  <c r="AS115" s="1"/>
  <c r="AO257"/>
  <c r="AS257" s="1"/>
  <c r="AO209"/>
  <c r="AS209" s="1"/>
  <c r="AO399"/>
  <c r="AV399" s="1"/>
  <c r="AQ385" s="1"/>
  <c r="AQ386" s="1"/>
  <c r="AO496"/>
  <c r="AS496" s="1"/>
  <c r="AO448"/>
  <c r="AS448" s="1"/>
  <c r="AO544"/>
  <c r="AS544" s="1"/>
  <c r="AO255"/>
  <c r="AS255" s="1"/>
  <c r="AO207"/>
  <c r="AS207" s="1"/>
  <c r="AO160"/>
  <c r="AS160" s="1"/>
  <c r="AO113"/>
  <c r="AS113" s="1"/>
  <c r="AO497"/>
  <c r="AS497" s="1"/>
  <c r="AO449"/>
  <c r="AS449" s="1"/>
  <c r="AO545"/>
  <c r="AS545" s="1"/>
  <c r="AO400"/>
  <c r="AS400" s="1"/>
  <c r="AO114"/>
  <c r="AS114" s="1"/>
  <c r="AO256"/>
  <c r="AS256" s="1"/>
  <c r="AO208"/>
  <c r="AS208" s="1"/>
  <c r="AO161"/>
  <c r="AS161" s="1"/>
  <c r="AO491"/>
  <c r="AS491" s="1"/>
  <c r="AO443"/>
  <c r="AS443" s="1"/>
  <c r="AO539"/>
  <c r="AS539" s="1"/>
  <c r="AO394"/>
  <c r="AS394" s="1"/>
  <c r="AO250"/>
  <c r="AS250" s="1"/>
  <c r="AO202"/>
  <c r="AS202" s="1"/>
  <c r="AO155"/>
  <c r="AS155" s="1"/>
  <c r="AO108"/>
  <c r="AS108" s="1"/>
  <c r="AU420"/>
  <c r="AU414"/>
  <c r="AU416"/>
  <c r="AU422"/>
  <c r="AU413"/>
  <c r="AU415"/>
  <c r="AU419"/>
  <c r="AU418"/>
  <c r="AV162"/>
  <c r="AS146" s="1"/>
  <c r="AS147" s="1"/>
  <c r="AV111"/>
  <c r="AO99" s="1"/>
  <c r="AO100" s="1"/>
  <c r="AS397"/>
  <c r="AV397"/>
  <c r="AO385" s="1"/>
  <c r="AO386" s="1"/>
  <c r="AU417"/>
  <c r="AV112"/>
  <c r="AP99" s="1"/>
  <c r="AP100" s="1"/>
  <c r="AV443"/>
  <c r="AL434" s="1"/>
  <c r="AU472"/>
  <c r="AX568"/>
  <c r="AX561"/>
  <c r="AX562"/>
  <c r="AX565"/>
  <c r="AX559"/>
  <c r="AX566"/>
  <c r="AX564"/>
  <c r="AX558"/>
  <c r="AX567"/>
  <c r="AX563"/>
  <c r="AV114"/>
  <c r="AR99" s="1"/>
  <c r="AR100" s="1"/>
  <c r="AV497"/>
  <c r="AR482" s="1"/>
  <c r="AR483" s="1"/>
  <c r="AO548"/>
  <c r="AO452"/>
  <c r="AO403"/>
  <c r="AO500"/>
  <c r="AO259"/>
  <c r="AO211"/>
  <c r="AO164"/>
  <c r="AO117"/>
  <c r="AO547"/>
  <c r="AO402"/>
  <c r="AO451"/>
  <c r="AO499"/>
  <c r="AO258"/>
  <c r="AO163"/>
  <c r="AO210"/>
  <c r="AO116"/>
  <c r="AO252"/>
  <c r="AO204"/>
  <c r="AO157"/>
  <c r="AO110"/>
  <c r="AO25"/>
  <c r="AO357"/>
  <c r="AO376"/>
  <c r="AS376" s="1"/>
  <c r="AO328"/>
  <c r="AS328" s="1"/>
  <c r="AX328" s="1"/>
  <c r="AO309"/>
  <c r="F72" i="41"/>
  <c r="J72" s="1"/>
  <c r="F25"/>
  <c r="J25" s="1"/>
  <c r="O25" s="1"/>
  <c r="AO25" i="40"/>
  <c r="AS25" s="1"/>
  <c r="AX25" s="1"/>
  <c r="AO72" i="27"/>
  <c r="AS72" s="1"/>
  <c r="AO24"/>
  <c r="AS24" s="1"/>
  <c r="AO356"/>
  <c r="AO308"/>
  <c r="F71" i="41"/>
  <c r="J71" s="1"/>
  <c r="AO71" i="27"/>
  <c r="AS71" s="1"/>
  <c r="AO18"/>
  <c r="AS18" s="1"/>
  <c r="AO350"/>
  <c r="AS350" s="1"/>
  <c r="AO302"/>
  <c r="F65" i="41"/>
  <c r="J65" s="1"/>
  <c r="AO65" i="27"/>
  <c r="AS65" s="1"/>
  <c r="AO17"/>
  <c r="AV17" s="1"/>
  <c r="AO5" s="1"/>
  <c r="AO6" s="1"/>
  <c r="AO349"/>
  <c r="AS349" s="1"/>
  <c r="AO301"/>
  <c r="F64" i="41"/>
  <c r="J64" s="1"/>
  <c r="AO64" i="27"/>
  <c r="AS64" s="1"/>
  <c r="AO347"/>
  <c r="AS347" s="1"/>
  <c r="AO299"/>
  <c r="F62" i="41"/>
  <c r="J62" s="1"/>
  <c r="AO22" i="27"/>
  <c r="AV22" s="1"/>
  <c r="AT5" s="1"/>
  <c r="AT6" s="1"/>
  <c r="AO354"/>
  <c r="AS354" s="1"/>
  <c r="AO306"/>
  <c r="F69" i="41"/>
  <c r="J69" s="1"/>
  <c r="AO69" i="27"/>
  <c r="AS69" s="1"/>
  <c r="AV25" i="40"/>
  <c r="AW5" s="1"/>
  <c r="AW6" s="1"/>
  <c r="AV350" i="27"/>
  <c r="AP337" s="1"/>
  <c r="AP338" s="1"/>
  <c r="AO23"/>
  <c r="AS23" s="1"/>
  <c r="AO355"/>
  <c r="AS355" s="1"/>
  <c r="AO307"/>
  <c r="F70" i="41"/>
  <c r="J70" s="1"/>
  <c r="AO70" i="27"/>
  <c r="AS70" s="1"/>
  <c r="AO16"/>
  <c r="AS16" s="1"/>
  <c r="AO348"/>
  <c r="AS348" s="1"/>
  <c r="AO300"/>
  <c r="F63" i="41"/>
  <c r="J63" s="1"/>
  <c r="AO63" i="27"/>
  <c r="AS63" s="1"/>
  <c r="AO19"/>
  <c r="AS19" s="1"/>
  <c r="AO351"/>
  <c r="AS351" s="1"/>
  <c r="AO303"/>
  <c r="F66" i="41"/>
  <c r="J66" s="1"/>
  <c r="AO66" i="27"/>
  <c r="AS66" s="1"/>
  <c r="F67" i="41"/>
  <c r="J67" s="1"/>
  <c r="AO352" i="27"/>
  <c r="AS352" s="1"/>
  <c r="AO304"/>
  <c r="AO14"/>
  <c r="AS14" s="1"/>
  <c r="AO346"/>
  <c r="AS346" s="1"/>
  <c r="AO298"/>
  <c r="F61" i="41"/>
  <c r="J61" s="1"/>
  <c r="AO61" i="27"/>
  <c r="AS61" s="1"/>
  <c r="AV65"/>
  <c r="AP52" s="1"/>
  <c r="AP53" s="1"/>
  <c r="AV353"/>
  <c r="AS337" s="1"/>
  <c r="AS338" s="1"/>
  <c r="AS6" i="40"/>
  <c r="AX5"/>
  <c r="AX6" s="1"/>
  <c r="J6" i="41"/>
  <c r="O5"/>
  <c r="O6" s="1"/>
  <c r="AO21" i="27"/>
  <c r="AV21" s="1"/>
  <c r="AS5" s="1"/>
  <c r="AS6" s="1"/>
  <c r="AO305"/>
  <c r="F68" i="41"/>
  <c r="AO68" i="27"/>
  <c r="AX20" i="40"/>
  <c r="AO20" i="27"/>
  <c r="AS20" s="1"/>
  <c r="AO67"/>
  <c r="AS67" s="1"/>
  <c r="AO15"/>
  <c r="AV15" s="1"/>
  <c r="AM5" s="1"/>
  <c r="AM6" s="1"/>
  <c r="AO62"/>
  <c r="M15" i="39" a="1"/>
  <c r="M15" s="1"/>
  <c r="M16" i="26" a="1"/>
  <c r="M16" s="1"/>
  <c r="AV492" i="27" l="1"/>
  <c r="AM482" s="1"/>
  <c r="AM483" s="1"/>
  <c r="AV156"/>
  <c r="AM146" s="1"/>
  <c r="AM147" s="1"/>
  <c r="M62" i="41"/>
  <c r="D52" s="1"/>
  <c r="D53" s="1"/>
  <c r="AV395" i="27"/>
  <c r="AM385" s="1"/>
  <c r="AM386" s="1"/>
  <c r="AV109"/>
  <c r="AM99" s="1"/>
  <c r="AM100" s="1"/>
  <c r="AV396"/>
  <c r="AN385" s="1"/>
  <c r="AN386" s="1"/>
  <c r="AV541"/>
  <c r="AN530" s="1"/>
  <c r="AN531" s="1"/>
  <c r="AS399"/>
  <c r="AV113"/>
  <c r="AQ99" s="1"/>
  <c r="AQ100" s="1"/>
  <c r="AV544"/>
  <c r="AQ530" s="1"/>
  <c r="AQ531" s="1"/>
  <c r="AS254"/>
  <c r="M65" i="41"/>
  <c r="G52" s="1"/>
  <c r="G53" s="1"/>
  <c r="M25"/>
  <c r="N5" s="1"/>
  <c r="N6" s="1"/>
  <c r="AV405" i="27"/>
  <c r="AW385" s="1"/>
  <c r="AW386" s="1"/>
  <c r="AV401"/>
  <c r="AS385" s="1"/>
  <c r="AS386" s="1"/>
  <c r="AV498"/>
  <c r="AS482" s="1"/>
  <c r="AS483" s="1"/>
  <c r="AV545"/>
  <c r="AR530" s="1"/>
  <c r="AR531" s="1"/>
  <c r="AV546"/>
  <c r="AS530" s="1"/>
  <c r="AS531" s="1"/>
  <c r="AV549"/>
  <c r="AV530" s="1"/>
  <c r="AV531" s="1"/>
  <c r="AV212"/>
  <c r="AV193" s="1"/>
  <c r="AV194" s="1"/>
  <c r="AV404"/>
  <c r="AV385" s="1"/>
  <c r="AV386" s="1"/>
  <c r="AV119"/>
  <c r="AW99" s="1"/>
  <c r="AW100" s="1"/>
  <c r="AV447"/>
  <c r="AP434" s="1"/>
  <c r="AP435" s="1"/>
  <c r="AV166"/>
  <c r="AW146" s="1"/>
  <c r="AW147" s="1"/>
  <c r="AV255"/>
  <c r="AQ241" s="1"/>
  <c r="AQ242" s="1"/>
  <c r="AV400"/>
  <c r="AR385" s="1"/>
  <c r="AR386" s="1"/>
  <c r="AV539"/>
  <c r="AL530" s="1"/>
  <c r="AV251"/>
  <c r="AM241" s="1"/>
  <c r="AM242" s="1"/>
  <c r="AV207"/>
  <c r="AQ193" s="1"/>
  <c r="AQ194" s="1"/>
  <c r="AV445"/>
  <c r="AN434" s="1"/>
  <c r="AN435" s="1"/>
  <c r="AV394"/>
  <c r="AL385" s="1"/>
  <c r="AV158"/>
  <c r="AO146" s="1"/>
  <c r="AO147" s="1"/>
  <c r="AV209"/>
  <c r="AS193" s="1"/>
  <c r="AS194" s="1"/>
  <c r="AL435"/>
  <c r="AL483"/>
  <c r="AV446"/>
  <c r="AO434" s="1"/>
  <c r="AO435" s="1"/>
  <c r="AV449"/>
  <c r="AR434" s="1"/>
  <c r="AR435" s="1"/>
  <c r="AV453"/>
  <c r="AV434" s="1"/>
  <c r="AV435" s="1"/>
  <c r="AV202"/>
  <c r="AL193" s="1"/>
  <c r="AL194" s="1"/>
  <c r="AV256"/>
  <c r="AR241" s="1"/>
  <c r="AR242" s="1"/>
  <c r="AV155"/>
  <c r="AL146" s="1"/>
  <c r="AL147" s="1"/>
  <c r="AV253"/>
  <c r="AO241" s="1"/>
  <c r="AO242" s="1"/>
  <c r="AV115"/>
  <c r="AS99" s="1"/>
  <c r="AS100" s="1"/>
  <c r="AV165"/>
  <c r="AV146" s="1"/>
  <c r="AV147" s="1"/>
  <c r="AV454"/>
  <c r="AW434" s="1"/>
  <c r="AW435" s="1"/>
  <c r="AV543"/>
  <c r="AP530" s="1"/>
  <c r="AP531" s="1"/>
  <c r="AV205"/>
  <c r="AO193" s="1"/>
  <c r="AO194" s="1"/>
  <c r="AV257"/>
  <c r="AS241" s="1"/>
  <c r="AS242" s="1"/>
  <c r="AV501"/>
  <c r="AV482" s="1"/>
  <c r="AV483" s="1"/>
  <c r="AV161"/>
  <c r="AR146" s="1"/>
  <c r="AR147" s="1"/>
  <c r="AV550"/>
  <c r="AW530" s="1"/>
  <c r="AW531" s="1"/>
  <c r="AV398"/>
  <c r="AP385" s="1"/>
  <c r="AP386" s="1"/>
  <c r="AV203"/>
  <c r="AM193" s="1"/>
  <c r="AM194" s="1"/>
  <c r="AV160"/>
  <c r="AQ146" s="1"/>
  <c r="AQ147" s="1"/>
  <c r="AV260"/>
  <c r="AV241" s="1"/>
  <c r="AV242" s="1"/>
  <c r="AV444"/>
  <c r="AM434" s="1"/>
  <c r="AM435" s="1"/>
  <c r="AV502"/>
  <c r="AW482" s="1"/>
  <c r="AW483" s="1"/>
  <c r="AV496"/>
  <c r="AQ482" s="1"/>
  <c r="AQ483" s="1"/>
  <c r="AV493"/>
  <c r="AN482" s="1"/>
  <c r="AN483" s="1"/>
  <c r="AV261"/>
  <c r="AW241" s="1"/>
  <c r="AW242" s="1"/>
  <c r="AV206"/>
  <c r="AP193" s="1"/>
  <c r="AP194" s="1"/>
  <c r="AV540"/>
  <c r="AM530" s="1"/>
  <c r="AM531" s="1"/>
  <c r="AV448"/>
  <c r="AQ434" s="1"/>
  <c r="AQ435" s="1"/>
  <c r="AV118"/>
  <c r="AV99" s="1"/>
  <c r="AV100" s="1"/>
  <c r="AV213"/>
  <c r="AW193" s="1"/>
  <c r="AW194" s="1"/>
  <c r="AV159"/>
  <c r="AP146" s="1"/>
  <c r="AP147" s="1"/>
  <c r="AV542"/>
  <c r="AO530" s="1"/>
  <c r="AO531" s="1"/>
  <c r="AV450"/>
  <c r="AS434" s="1"/>
  <c r="AS435" s="1"/>
  <c r="AS117"/>
  <c r="AV117"/>
  <c r="AU99" s="1"/>
  <c r="AU100" s="1"/>
  <c r="AS211"/>
  <c r="AV211"/>
  <c r="AU193" s="1"/>
  <c r="AU194" s="1"/>
  <c r="AS500"/>
  <c r="AV500"/>
  <c r="AU482" s="1"/>
  <c r="AU483" s="1"/>
  <c r="AS452"/>
  <c r="AV452"/>
  <c r="AU434" s="1"/>
  <c r="AU435" s="1"/>
  <c r="AV164"/>
  <c r="AU146" s="1"/>
  <c r="AU147" s="1"/>
  <c r="AS164"/>
  <c r="AV259"/>
  <c r="AU241" s="1"/>
  <c r="AU242" s="1"/>
  <c r="AS259"/>
  <c r="AV403"/>
  <c r="AU385" s="1"/>
  <c r="AU386" s="1"/>
  <c r="AS403"/>
  <c r="AS548"/>
  <c r="AV548"/>
  <c r="AU530" s="1"/>
  <c r="AU531" s="1"/>
  <c r="AV547"/>
  <c r="AT530" s="1"/>
  <c r="AT531" s="1"/>
  <c r="AS547"/>
  <c r="AV116"/>
  <c r="AT99" s="1"/>
  <c r="AT100" s="1"/>
  <c r="AS116"/>
  <c r="AV499"/>
  <c r="AT482" s="1"/>
  <c r="AT483" s="1"/>
  <c r="AS499"/>
  <c r="AV210"/>
  <c r="AT193" s="1"/>
  <c r="AT194" s="1"/>
  <c r="AS210"/>
  <c r="AS451"/>
  <c r="AV451"/>
  <c r="AT434" s="1"/>
  <c r="AT435" s="1"/>
  <c r="AS163"/>
  <c r="AV163"/>
  <c r="AT146" s="1"/>
  <c r="AT147" s="1"/>
  <c r="AV402"/>
  <c r="AT385" s="1"/>
  <c r="AT386" s="1"/>
  <c r="AS402"/>
  <c r="AS258"/>
  <c r="AV258"/>
  <c r="AT241" s="1"/>
  <c r="AT242" s="1"/>
  <c r="AU328"/>
  <c r="AV23"/>
  <c r="AU5" s="1"/>
  <c r="AU6" s="1"/>
  <c r="AS17"/>
  <c r="AS204"/>
  <c r="AV204"/>
  <c r="AN193" s="1"/>
  <c r="AS110"/>
  <c r="AV110"/>
  <c r="AN99" s="1"/>
  <c r="AV157"/>
  <c r="AN146" s="1"/>
  <c r="AS157"/>
  <c r="AV252"/>
  <c r="AN241" s="1"/>
  <c r="AS252"/>
  <c r="AV351"/>
  <c r="AQ337" s="1"/>
  <c r="AQ338" s="1"/>
  <c r="AV19"/>
  <c r="AQ5" s="1"/>
  <c r="AQ6" s="1"/>
  <c r="AS22"/>
  <c r="AV14"/>
  <c r="AL5" s="1"/>
  <c r="AL6" s="1"/>
  <c r="AV16"/>
  <c r="AN5" s="1"/>
  <c r="AN6" s="1"/>
  <c r="AV347"/>
  <c r="AM337" s="1"/>
  <c r="AM338" s="1"/>
  <c r="AV61"/>
  <c r="AL52" s="1"/>
  <c r="AL53" s="1"/>
  <c r="AV64"/>
  <c r="AO52" s="1"/>
  <c r="AO53" s="1"/>
  <c r="AV69"/>
  <c r="AT52" s="1"/>
  <c r="AT53" s="1"/>
  <c r="AV63"/>
  <c r="AN52" s="1"/>
  <c r="AN53" s="1"/>
  <c r="AV71"/>
  <c r="AV52" s="1"/>
  <c r="AV53" s="1"/>
  <c r="AV24"/>
  <c r="AV5" s="1"/>
  <c r="AV6" s="1"/>
  <c r="AV70"/>
  <c r="AU52" s="1"/>
  <c r="AU53" s="1"/>
  <c r="AV18"/>
  <c r="AP5" s="1"/>
  <c r="AP6" s="1"/>
  <c r="AV355"/>
  <c r="AU337" s="1"/>
  <c r="AU338" s="1"/>
  <c r="M67" i="41"/>
  <c r="I52" s="1"/>
  <c r="I53" s="1"/>
  <c r="AV66" i="27"/>
  <c r="AQ52" s="1"/>
  <c r="AQ53" s="1"/>
  <c r="AV348"/>
  <c r="AN337" s="1"/>
  <c r="AN338" s="1"/>
  <c r="AV304"/>
  <c r="AR289" s="1"/>
  <c r="AR290" s="1"/>
  <c r="AS304"/>
  <c r="M63" i="41"/>
  <c r="E52" s="1"/>
  <c r="E53" s="1"/>
  <c r="AV356" i="27"/>
  <c r="AV337" s="1"/>
  <c r="AV338" s="1"/>
  <c r="AS356"/>
  <c r="M64" i="41"/>
  <c r="F52" s="1"/>
  <c r="F53" s="1"/>
  <c r="M69"/>
  <c r="K52" s="1"/>
  <c r="K53" s="1"/>
  <c r="AV349" i="27"/>
  <c r="AO337" s="1"/>
  <c r="AO338" s="1"/>
  <c r="AV354"/>
  <c r="AT337" s="1"/>
  <c r="AT338" s="1"/>
  <c r="AV298"/>
  <c r="AL289" s="1"/>
  <c r="AL290" s="1"/>
  <c r="AS298"/>
  <c r="AV303"/>
  <c r="AQ289" s="1"/>
  <c r="AQ290" s="1"/>
  <c r="AS303"/>
  <c r="M70" i="41"/>
  <c r="L52" s="1"/>
  <c r="L53" s="1"/>
  <c r="AV306" i="27"/>
  <c r="AT289" s="1"/>
  <c r="AT290" s="1"/>
  <c r="AS306"/>
  <c r="AV299"/>
  <c r="AM289" s="1"/>
  <c r="AM290" s="1"/>
  <c r="AS299"/>
  <c r="AV301"/>
  <c r="AO289" s="1"/>
  <c r="AO290" s="1"/>
  <c r="AS301"/>
  <c r="AV357"/>
  <c r="AW337" s="1"/>
  <c r="AW338" s="1"/>
  <c r="AS357"/>
  <c r="M61" i="41"/>
  <c r="C52" s="1"/>
  <c r="C53" s="1"/>
  <c r="M72"/>
  <c r="N52" s="1"/>
  <c r="N53" s="1"/>
  <c r="AV300" i="27"/>
  <c r="AN289" s="1"/>
  <c r="AN290" s="1"/>
  <c r="AS300"/>
  <c r="AV346"/>
  <c r="AL337" s="1"/>
  <c r="AV302"/>
  <c r="AP289" s="1"/>
  <c r="AP290" s="1"/>
  <c r="AS302"/>
  <c r="AV309"/>
  <c r="AW289" s="1"/>
  <c r="AW290" s="1"/>
  <c r="AS309"/>
  <c r="AV25"/>
  <c r="AW5" s="1"/>
  <c r="AW6" s="1"/>
  <c r="AS25"/>
  <c r="AV72"/>
  <c r="AW52" s="1"/>
  <c r="AW53" s="1"/>
  <c r="AV307"/>
  <c r="AU289" s="1"/>
  <c r="AU290" s="1"/>
  <c r="AS307"/>
  <c r="AV308"/>
  <c r="AV289" s="1"/>
  <c r="AV290" s="1"/>
  <c r="AS308"/>
  <c r="M66" i="41"/>
  <c r="H52" s="1"/>
  <c r="H53" s="1"/>
  <c r="AV352" i="27"/>
  <c r="AR337" s="1"/>
  <c r="AR338" s="1"/>
  <c r="M71" i="41"/>
  <c r="M52" s="1"/>
  <c r="M53" s="1"/>
  <c r="AS21" i="27"/>
  <c r="AS305"/>
  <c r="AV305"/>
  <c r="AS289" s="1"/>
  <c r="AV68"/>
  <c r="AS52" s="1"/>
  <c r="AS53" s="1"/>
  <c r="AS68"/>
  <c r="M68" i="41"/>
  <c r="J52" s="1"/>
  <c r="J53" s="1"/>
  <c r="J68"/>
  <c r="AV67" i="27"/>
  <c r="AR52" s="1"/>
  <c r="AR53" s="1"/>
  <c r="AV20"/>
  <c r="AR5" s="1"/>
  <c r="AR6" s="1"/>
  <c r="AS62"/>
  <c r="AV62"/>
  <c r="AM52" s="1"/>
  <c r="AS15"/>
  <c r="M16" i="39" a="1"/>
  <c r="M16" s="1"/>
  <c r="M17" i="26" a="1"/>
  <c r="M17" s="1"/>
  <c r="AX482" i="27" l="1"/>
  <c r="AX483" s="1"/>
  <c r="AX434"/>
  <c r="AX435" s="1"/>
  <c r="AL386"/>
  <c r="AX385"/>
  <c r="AX386" s="1"/>
  <c r="AL531"/>
  <c r="AX530"/>
  <c r="AX531" s="1"/>
  <c r="AN100"/>
  <c r="AX99"/>
  <c r="AX100" s="1"/>
  <c r="AN242"/>
  <c r="AX241"/>
  <c r="AX242" s="1"/>
  <c r="AN194"/>
  <c r="AX193"/>
  <c r="AX194" s="1"/>
  <c r="AN147"/>
  <c r="AX146"/>
  <c r="AX147" s="1"/>
  <c r="AL338"/>
  <c r="AX337"/>
  <c r="AX338" s="1"/>
  <c r="O52" i="41"/>
  <c r="O53" s="1"/>
  <c r="AS290" i="27"/>
  <c r="AX289"/>
  <c r="AX290" s="1"/>
  <c r="AX5"/>
  <c r="AX6" s="1"/>
  <c r="AM53"/>
  <c r="AX52"/>
  <c r="AX53" s="1"/>
  <c r="M17" i="39" a="1"/>
  <c r="M17" s="1"/>
  <c r="M18" i="26" a="1"/>
  <c r="M18" s="1"/>
  <c r="G8"/>
  <c r="M18" i="39" l="1" a="1"/>
  <c r="M18" s="1"/>
  <c r="M19" s="1" a="1"/>
  <c r="M19" s="1"/>
  <c r="M20" s="1" a="1"/>
  <c r="M20" s="1"/>
  <c r="M21" s="1" a="1"/>
  <c r="M21" s="1"/>
  <c r="M19" i="26" a="1"/>
  <c r="M19" s="1"/>
  <c r="G7"/>
  <c r="M22" i="39" l="1" a="1"/>
  <c r="M22" s="1"/>
  <c r="M23" s="1" a="1"/>
  <c r="M23" s="1"/>
  <c r="M24" s="1" a="1"/>
  <c r="M24" s="1"/>
  <c r="M25" s="1" a="1"/>
  <c r="M25" s="1"/>
  <c r="M26" s="1" a="1"/>
  <c r="M26" s="1"/>
  <c r="M27" s="1" a="1"/>
  <c r="M27" s="1"/>
  <c r="M28" s="1" a="1"/>
  <c r="M28" s="1"/>
  <c r="M29" s="1" a="1"/>
  <c r="M29" s="1"/>
  <c r="M30" s="1" a="1"/>
  <c r="M30" s="1"/>
  <c r="M31" s="1" a="1"/>
  <c r="M31" s="1"/>
  <c r="M32" s="1" a="1"/>
  <c r="M32" s="1"/>
  <c r="M33" s="1" a="1"/>
  <c r="M33" s="1"/>
  <c r="M34" s="1" a="1"/>
  <c r="M34" s="1"/>
  <c r="M35" s="1" a="1"/>
  <c r="M35" s="1"/>
  <c r="M36" s="1" a="1"/>
  <c r="M36" s="1"/>
  <c r="M37" s="1" a="1"/>
  <c r="M37" s="1"/>
  <c r="M38" s="1" a="1"/>
  <c r="M38" s="1"/>
  <c r="M39" s="1" a="1"/>
  <c r="M39" s="1"/>
  <c r="M40" s="1" a="1"/>
  <c r="M40" s="1"/>
  <c r="M41" s="1" a="1"/>
  <c r="M41" s="1"/>
  <c r="M42" s="1" a="1"/>
  <c r="M42" s="1"/>
  <c r="M43" s="1" a="1"/>
  <c r="M43" s="1"/>
  <c r="M44" s="1" a="1"/>
  <c r="M44" s="1"/>
  <c r="M45" s="1" a="1"/>
  <c r="M45" s="1"/>
  <c r="M46" s="1" a="1"/>
  <c r="M46" s="1"/>
  <c r="M47" s="1" a="1"/>
  <c r="M47" s="1"/>
  <c r="M48" s="1" a="1"/>
  <c r="M48" s="1"/>
  <c r="M49" s="1" a="1"/>
  <c r="M49" s="1"/>
  <c r="M50" s="1" a="1"/>
  <c r="M50" s="1"/>
  <c r="M51" s="1" a="1"/>
  <c r="M51" s="1"/>
  <c r="M52" s="1" a="1"/>
  <c r="M52" s="1"/>
  <c r="M53" s="1" a="1"/>
  <c r="M53" s="1"/>
  <c r="M54" s="1" a="1"/>
  <c r="M54" s="1"/>
  <c r="M55" s="1" a="1"/>
  <c r="M55" s="1"/>
  <c r="M56" s="1" a="1"/>
  <c r="M56" s="1"/>
  <c r="M57" s="1" a="1"/>
  <c r="M57" s="1"/>
  <c r="M58" s="1" a="1"/>
  <c r="M58" s="1"/>
  <c r="M59" s="1" a="1"/>
  <c r="M59" s="1"/>
  <c r="M60" s="1" a="1"/>
  <c r="M60" s="1"/>
  <c r="M61" s="1" a="1"/>
  <c r="M61" s="1"/>
  <c r="M62" s="1" a="1"/>
  <c r="M62" s="1"/>
  <c r="M63" s="1" a="1"/>
  <c r="M63" s="1"/>
  <c r="M64" s="1" a="1"/>
  <c r="M64" s="1"/>
  <c r="M65" s="1" a="1"/>
  <c r="M65" s="1"/>
  <c r="M66" s="1" a="1"/>
  <c r="M66" s="1"/>
  <c r="M67" s="1" a="1"/>
  <c r="M67" s="1"/>
  <c r="M68" s="1" a="1"/>
  <c r="M68" s="1"/>
  <c r="M69" s="1" a="1"/>
  <c r="M69" s="1"/>
  <c r="M70" s="1" a="1"/>
  <c r="M70" s="1"/>
  <c r="M71" s="1" a="1"/>
  <c r="M71" s="1"/>
  <c r="M72" s="1" a="1"/>
  <c r="M72" s="1"/>
  <c r="M73" s="1" a="1"/>
  <c r="M73" s="1"/>
  <c r="M74" s="1" a="1"/>
  <c r="M74" s="1"/>
  <c r="M75" s="1" a="1"/>
  <c r="M75" s="1"/>
  <c r="M76" s="1" a="1"/>
  <c r="M76" s="1"/>
  <c r="M77" s="1" a="1"/>
  <c r="M77" s="1"/>
  <c r="M78" s="1" a="1"/>
  <c r="M78" s="1"/>
  <c r="M79" s="1" a="1"/>
  <c r="M79" s="1"/>
  <c r="M80" s="1" a="1"/>
  <c r="M80" s="1"/>
  <c r="M81" s="1" a="1"/>
  <c r="M81" s="1"/>
  <c r="M82" s="1" a="1"/>
  <c r="M82" s="1"/>
  <c r="M83" s="1" a="1"/>
  <c r="M83" s="1"/>
  <c r="M20" i="26" a="1"/>
  <c r="M20" s="1"/>
  <c r="M21" l="1" a="1"/>
  <c r="M21" s="1"/>
  <c r="M22" l="1" a="1"/>
  <c r="M22" s="1"/>
  <c r="M23" s="1" a="1"/>
  <c r="M23" s="1"/>
  <c r="M24" s="1" a="1"/>
  <c r="M24" s="1"/>
  <c r="M25" l="1" a="1"/>
  <c r="M25" s="1"/>
  <c r="M26" l="1" a="1"/>
  <c r="M26" s="1"/>
  <c r="M27" l="1" a="1"/>
  <c r="M27" s="1"/>
  <c r="M28" l="1" a="1"/>
  <c r="M28" s="1"/>
  <c r="M29" s="1" a="1"/>
  <c r="M29" s="1"/>
  <c r="M30" s="1" a="1"/>
  <c r="M30" s="1"/>
  <c r="M31" s="1" a="1"/>
  <c r="M31" s="1"/>
  <c r="M32" s="1" a="1"/>
  <c r="M32" s="1"/>
  <c r="M33" s="1" a="1"/>
  <c r="M33" s="1"/>
  <c r="M34" s="1" a="1"/>
  <c r="M34" s="1"/>
  <c r="M35" s="1" a="1"/>
  <c r="M35" s="1"/>
  <c r="M36" l="1" a="1"/>
  <c r="M36" s="1"/>
  <c r="M37" s="1" a="1"/>
  <c r="M37" s="1"/>
  <c r="M38" s="1" a="1"/>
  <c r="M38" s="1"/>
  <c r="M39" l="1" a="1"/>
  <c r="M39" s="1"/>
  <c r="M40" s="1" a="1"/>
  <c r="M40" s="1"/>
  <c r="M41" s="1" a="1"/>
  <c r="M41" s="1"/>
  <c r="M42" l="1" a="1"/>
  <c r="M42" s="1"/>
  <c r="M43" s="1" a="1"/>
  <c r="M43" s="1"/>
  <c r="M44" s="1" a="1"/>
  <c r="M44" s="1"/>
  <c r="M45" s="1" a="1"/>
  <c r="M45" s="1"/>
  <c r="M46" l="1" a="1"/>
  <c r="M46" s="1"/>
  <c r="M47" s="1" a="1"/>
  <c r="M47" s="1"/>
  <c r="M48" s="1" a="1"/>
  <c r="M48" s="1"/>
  <c r="M49" s="1" a="1"/>
  <c r="M49" s="1"/>
  <c r="M50" s="1" a="1"/>
  <c r="M50" s="1"/>
  <c r="M51" s="1" a="1"/>
  <c r="M51" s="1"/>
  <c r="M52" s="1" a="1"/>
  <c r="M52" s="1"/>
  <c r="M53" s="1" a="1"/>
  <c r="M53" s="1"/>
  <c r="M54" s="1" a="1"/>
  <c r="M54" s="1"/>
  <c r="M55" s="1" a="1"/>
  <c r="M55" s="1"/>
  <c r="M56" s="1" a="1"/>
  <c r="M56" s="1"/>
  <c r="M57" s="1" a="1"/>
  <c r="M57" s="1"/>
  <c r="M58" s="1" a="1"/>
  <c r="M58" s="1"/>
  <c r="M59" s="1" a="1"/>
  <c r="M59" s="1"/>
  <c r="M60" s="1" a="1"/>
  <c r="M60" s="1"/>
  <c r="M61" s="1" a="1"/>
  <c r="M61" s="1"/>
  <c r="M62" s="1" a="1"/>
  <c r="M62" s="1"/>
  <c r="M63" s="1" a="1"/>
  <c r="M63" s="1"/>
  <c r="M64" s="1" a="1"/>
  <c r="M64" s="1"/>
  <c r="M65" s="1" a="1"/>
  <c r="M65" s="1"/>
  <c r="M66" s="1" a="1"/>
  <c r="M66" s="1"/>
  <c r="M67" s="1" a="1"/>
  <c r="M67" s="1"/>
  <c r="M68" s="1" a="1"/>
  <c r="M68" s="1"/>
  <c r="M69" s="1" a="1"/>
  <c r="M69" s="1"/>
  <c r="M70" s="1" a="1"/>
  <c r="M70" s="1"/>
  <c r="M71" l="1" a="1"/>
  <c r="M71" s="1"/>
  <c r="M72" s="1" a="1"/>
  <c r="M72" s="1"/>
  <c r="M73" s="1" a="1"/>
  <c r="M73" s="1"/>
  <c r="M74" s="1" a="1"/>
  <c r="M74" s="1"/>
  <c r="M75" s="1" a="1"/>
  <c r="M75" s="1"/>
  <c r="M76" s="1" a="1"/>
  <c r="M76" s="1"/>
  <c r="M77" l="1" a="1"/>
  <c r="M77" s="1"/>
  <c r="M78" s="1" a="1"/>
  <c r="M78" s="1"/>
  <c r="M79" s="1" a="1"/>
  <c r="M79" s="1"/>
  <c r="M80" s="1" a="1"/>
  <c r="M80" s="1"/>
  <c r="M81" s="1" a="1"/>
  <c r="M81" s="1"/>
  <c r="M82" s="1" a="1"/>
  <c r="M82" s="1"/>
  <c r="M83" s="1" a="1"/>
  <c r="M83" s="1"/>
</calcChain>
</file>

<file path=xl/sharedStrings.xml><?xml version="1.0" encoding="utf-8"?>
<sst xmlns="http://schemas.openxmlformats.org/spreadsheetml/2006/main" count="94842" uniqueCount="1756">
  <si>
    <t>SISA PO</t>
  </si>
  <si>
    <t>PO</t>
  </si>
  <si>
    <t>PT ADHI CHANDRA JAYA</t>
  </si>
  <si>
    <t>REV : 2</t>
  </si>
  <si>
    <t>JL KALISABI NO 2 KEL JATIUWUNG RT 004/02</t>
  </si>
  <si>
    <t>KEC CIBODAS KOTA TANGERANG-BANTEN</t>
  </si>
  <si>
    <t>TELP 021-5517928  FAX 55794649</t>
  </si>
  <si>
    <t>CUSTOMER</t>
  </si>
  <si>
    <t>NAMA PRODUK</t>
  </si>
  <si>
    <t>PLAN JUMLAH PO</t>
  </si>
  <si>
    <t>TOTAL QTY</t>
  </si>
  <si>
    <t xml:space="preserve">QTY </t>
  </si>
  <si>
    <t>PO TAMBAHAN</t>
  </si>
  <si>
    <t>TERKIRIM</t>
  </si>
  <si>
    <t>INTERNAL</t>
  </si>
  <si>
    <t>EKSTERNAL</t>
  </si>
  <si>
    <t>KETERANGAN</t>
  </si>
  <si>
    <t>NO : AF-MKT-006</t>
  </si>
  <si>
    <t>ISO 9001 : 2015</t>
  </si>
  <si>
    <t>Tanggal : 1 Maret 2018</t>
  </si>
  <si>
    <t>REKAPAN PENJUALAN BULANAN</t>
  </si>
  <si>
    <t>BULAN :</t>
  </si>
  <si>
    <t>QTY</t>
  </si>
  <si>
    <t>PT. ADHI CHANDRA JAYA</t>
  </si>
  <si>
    <t>AF-TMJ-023</t>
  </si>
  <si>
    <t>Rev : 0</t>
  </si>
  <si>
    <t>Jl. Kalisabi No. 2 Kel. Jati Uwung Rt.004/02</t>
  </si>
  <si>
    <t>Kec. Cibodas Kota Tangerang-Banten</t>
  </si>
  <si>
    <t xml:space="preserve">ISO 9001 : 2015 </t>
  </si>
  <si>
    <t xml:space="preserve">Jan </t>
  </si>
  <si>
    <t xml:space="preserve">Feb 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</si>
  <si>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</si>
  <si>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</si>
  <si>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</si>
  <si>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</si>
  <si>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</si>
  <si>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</si>
  <si>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</si>
  <si>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</si>
  <si>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</si>
  <si>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</si>
  <si>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Rata-Rata</t>
  </si>
  <si>
    <t>Telp. 021-5517928  Fax. 021 - 55794649</t>
  </si>
  <si>
    <t>Tanggal  : 01 Maret 2018</t>
  </si>
  <si>
    <t>Target</t>
  </si>
  <si>
    <t xml:space="preserve">MONTHLY QUALITY  OBJECTIVE  REPORT </t>
  </si>
  <si>
    <t>Disetujui</t>
  </si>
  <si>
    <t>Diperiksa</t>
  </si>
  <si>
    <t>Dibuat</t>
  </si>
  <si>
    <t>Aktual</t>
  </si>
  <si>
    <t>Nofriadi Chandra</t>
  </si>
  <si>
    <t>Lala Herlina</t>
  </si>
  <si>
    <t>Esa / Eni</t>
  </si>
  <si>
    <t xml:space="preserve">Kinerja </t>
  </si>
  <si>
    <t>ISO 14001:2004 &amp; OHSAS 18001:2007</t>
  </si>
  <si>
    <t>Sasaran  Mutu</t>
  </si>
  <si>
    <t>:  Meningkatkan Jumlah Penjualan Produk Sebanyak 2.500.000 pcs / bulan &amp; Po Terkirim Minimal 90 %</t>
  </si>
  <si>
    <t>Departemen</t>
  </si>
  <si>
    <t>:  MARKETING</t>
  </si>
  <si>
    <t>BULAN</t>
  </si>
  <si>
    <t>QTY PO</t>
  </si>
  <si>
    <t>QTY TERKIRIM</t>
  </si>
  <si>
    <t xml:space="preserve"> </t>
  </si>
  <si>
    <t>TOTAL</t>
  </si>
  <si>
    <t>Eksternal</t>
  </si>
  <si>
    <t>Internal</t>
  </si>
  <si>
    <t>TERKIRIM (%)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</si>
  <si>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</si>
  <si>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</si>
  <si>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</si>
  <si>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</si>
  <si>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</si>
  <si>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</si>
  <si>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</si>
  <si>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</si>
  <si>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</si>
  <si>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</si>
  <si>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</si>
  <si>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</si>
  <si>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NO</t>
  </si>
  <si>
    <t>ANALISA  MASALAH</t>
  </si>
  <si>
    <t>TINDAKAN  PERBAIKAN</t>
  </si>
  <si>
    <t>PIC</t>
  </si>
  <si>
    <t>DUE DATE</t>
  </si>
  <si>
    <t>STATUS</t>
  </si>
  <si>
    <t>Total Filter</t>
  </si>
  <si>
    <t>Total Non Filter</t>
  </si>
  <si>
    <t>TOA</t>
  </si>
  <si>
    <t>FIXING SCREW</t>
  </si>
  <si>
    <t>BS-1020 BRACKET</t>
  </si>
  <si>
    <t>HX-SW HANDLE BRACKET</t>
  </si>
  <si>
    <t>TC-303 ANGLE</t>
  </si>
  <si>
    <t>TC-615 ANGLE</t>
  </si>
  <si>
    <t>TC-630 ANGLE</t>
  </si>
  <si>
    <t>BH-SCREW 3X6 FE BCR B-TIGHT</t>
  </si>
  <si>
    <t>SQUARE NUT M10 ZN A</t>
  </si>
  <si>
    <t>HY-CW1B SPACER</t>
  </si>
  <si>
    <t xml:space="preserve">FIXING SCREW JASA </t>
  </si>
  <si>
    <t>BRAKET B</t>
  </si>
  <si>
    <t>SPCC SD 2 X 160 X 75</t>
  </si>
  <si>
    <t>TC-153 PLATE</t>
  </si>
  <si>
    <t>TC-303 PLATE W/PLT Cr3</t>
  </si>
  <si>
    <t>ER-510 PLATING W/PLT CR3</t>
  </si>
  <si>
    <t>ER-1103  CUP</t>
  </si>
  <si>
    <t>ER-1103  POLE</t>
  </si>
  <si>
    <t>ZH-5025B BOTTOM PLATE W/PLT CR3</t>
  </si>
  <si>
    <t>ZH-4015 BOTTOM PLATE W/PLT</t>
  </si>
  <si>
    <t>METAL RING 16X23X15MM</t>
  </si>
  <si>
    <t>ER 520 HEAT SINK</t>
  </si>
  <si>
    <t>ER 1106 HEAT SINK G</t>
  </si>
  <si>
    <t>ER-1106 UNIT HOLD METAL W/PLT CR3</t>
  </si>
  <si>
    <t>PC-1867F KNOB NUT M4 W/NI PLT</t>
  </si>
  <si>
    <t>TU-650 BOTTOM PLATE W/PLT CR3</t>
  </si>
  <si>
    <t>ER-510 BOTTOM PLATE W/PLT CR3</t>
  </si>
  <si>
    <t>SC-615 BOTTOM PLATE W/PLT Cr3</t>
  </si>
  <si>
    <t>HY-PF1B SIDE BAR</t>
  </si>
  <si>
    <t>HY-PF1B FRONT BAR</t>
  </si>
  <si>
    <t>HY-PF1B REINFORCEMENT PLATE</t>
  </si>
  <si>
    <t>TU-750A BOTTOM PLATE (Full machining)</t>
  </si>
  <si>
    <t>TC-303 BOTTOM PLATE W/PLT CR3</t>
  </si>
  <si>
    <t>BS-BUFFLE</t>
  </si>
  <si>
    <t xml:space="preserve">F-1000 SPEAKER BRACKET ED/COATING </t>
  </si>
  <si>
    <t xml:space="preserve">F-1000 WALL BRACKET ED/COATING </t>
  </si>
  <si>
    <t>HS-150W ST OUTSERT FE  CR3</t>
  </si>
  <si>
    <t>SC-622 BOTTOM PLATE GALVANIS</t>
  </si>
  <si>
    <t>HS-150B ST OUTSERT FE BLK CR3</t>
  </si>
  <si>
    <t>NUT M16 FE CR3 (P 1 5)</t>
  </si>
  <si>
    <t>WASHER 16 X 32 X 2,6</t>
  </si>
  <si>
    <t>MIC ADAPTOR</t>
  </si>
  <si>
    <t>1020 REAR BOARD</t>
  </si>
  <si>
    <t>TU-30ML BOTTOM PLATE W/PLT</t>
  </si>
  <si>
    <t>TU-50ML BOTTOM PLATE W/PLT</t>
  </si>
  <si>
    <t>HEX-SOCKET M4X2 SUS 3SEMS</t>
  </si>
  <si>
    <t>HY-BH10B BOARD WALL STOPPER</t>
  </si>
  <si>
    <t>DIES PLATE A PAR 1303 G 12</t>
  </si>
  <si>
    <t>PLATE A PA-R19261A12</t>
  </si>
  <si>
    <t>PLATE A PA-R1455A12</t>
  </si>
  <si>
    <t>PLATE A PA-TR1303G12</t>
  </si>
  <si>
    <t>PLATE A PA-R19290A12</t>
  </si>
  <si>
    <t>PLATE A PA-R19291A12</t>
  </si>
  <si>
    <t>PLAT SPCC UK SD 2 X 160 X 75</t>
  </si>
  <si>
    <t>PLAT SPCC UK 100 X 60 X 2.0 MM</t>
  </si>
  <si>
    <t>HY-CM10 L-PLATE BRACKET</t>
  </si>
  <si>
    <t>HY-CM20 CEILING BRACKET</t>
  </si>
  <si>
    <t xml:space="preserve">HY-CL20 CLUSTER PLATE </t>
  </si>
  <si>
    <t xml:space="preserve">HY-CL210 CLUSTER PLATE </t>
  </si>
  <si>
    <t>F-1000  SPEAKER BRACKET</t>
  </si>
  <si>
    <t>F-2000  SPEAKER BRACKET</t>
  </si>
  <si>
    <t>F-1000 WALL BRACKET</t>
  </si>
  <si>
    <t>F-2000 WALL BRACKET</t>
  </si>
  <si>
    <t>METAL RING 18,6X22,9X16MM</t>
  </si>
  <si>
    <t xml:space="preserve">TU-760 BOTTOM PLATE </t>
  </si>
  <si>
    <t xml:space="preserve">PLATE SPCC UK.1.5MM X 187.5 </t>
  </si>
  <si>
    <t xml:space="preserve">TC-303 MACHINING </t>
  </si>
  <si>
    <t xml:space="preserve">HA2060 RDG BOTTOM PLATE </t>
  </si>
  <si>
    <t>REINFORCEMENT PLATE STENLIS</t>
  </si>
  <si>
    <t>FRONT BAR STENLIS</t>
  </si>
  <si>
    <t>SIDE BAR STENLIS</t>
  </si>
  <si>
    <t xml:space="preserve">TC-153 HORN C </t>
  </si>
  <si>
    <t>BS-1020B REAR BOARD W/PAINT</t>
  </si>
  <si>
    <t>BS-1020W REAR BOARD W/PAINT</t>
  </si>
  <si>
    <t>BS-1020B BRACKET W/PAINT</t>
  </si>
  <si>
    <t>BS-1020W BRACKET W/PAINT</t>
  </si>
  <si>
    <t>ZH-5020B ANGLE</t>
  </si>
  <si>
    <t>MTM</t>
  </si>
  <si>
    <t>FEMALE SCREW D80N</t>
  </si>
  <si>
    <t>METAL D80N</t>
  </si>
  <si>
    <t>SPW 16 X 200 K2L (ASSY)</t>
  </si>
  <si>
    <t>SPW 16X19X68 4L (HM)</t>
  </si>
  <si>
    <t>BEARING RACE IMV (ASSY)</t>
  </si>
  <si>
    <t>HANDLE JOINT PJ</t>
  </si>
  <si>
    <t>EXTENSION HANDLE IMV</t>
  </si>
  <si>
    <t>ROD HANDLE,D80N (PLATTED)</t>
  </si>
  <si>
    <t>WASHER KICK STATER KVLP</t>
  </si>
  <si>
    <t>HANDLE PJ 480W (EFC)</t>
  </si>
  <si>
    <t>ROD HANDLE 480W (PLATTED)</t>
  </si>
  <si>
    <t>SCREW SHAFT PJ 800A (PARKERIZED)</t>
  </si>
  <si>
    <t>SPW 16 X 19 X 68 4L (PLATTTED)</t>
  </si>
  <si>
    <t>SCREW SHAFT PJ D80N</t>
  </si>
  <si>
    <t>SCREW SHAFT PJ 810A (PARKERIZED)</t>
  </si>
  <si>
    <t>SCREW SHAFT PJ TG4R (MACHINED)</t>
  </si>
  <si>
    <t>SCREW SHAFT PJ 4L45W (MACHINED)</t>
  </si>
  <si>
    <t>SCREW SHAFT PJX 620 (PARKERIZED)</t>
  </si>
  <si>
    <t>SCREW SHAFT PJ D30D (PARKERIZED)</t>
  </si>
  <si>
    <t>SCREW SHAFT PJ 2CF (PARKERIZED)</t>
  </si>
  <si>
    <t>SCREW SHAFT PJ TZY (PARKERIZED)</t>
  </si>
  <si>
    <t>HANDLE PJ D40G</t>
  </si>
  <si>
    <t>HANDLE PJ D40G (JPN)</t>
  </si>
  <si>
    <t>FEMALE SCREW YR9</t>
  </si>
  <si>
    <t>METAL YR9</t>
  </si>
  <si>
    <t>SPACER BUSH D80N</t>
  </si>
  <si>
    <t>SPW 20.6 X 117 K2L (ASSY)</t>
  </si>
  <si>
    <t>ROD HANDLE N-X11M (PLATTED)</t>
  </si>
  <si>
    <t>BEARING PJ SET</t>
  </si>
  <si>
    <t>FEMALE SCREW SMUV</t>
  </si>
  <si>
    <t>METAL  SMUV</t>
  </si>
  <si>
    <t>METAL JAZZ</t>
  </si>
  <si>
    <t>FEMALE SCREW JAZZ</t>
  </si>
  <si>
    <t>METAL PJ</t>
  </si>
  <si>
    <t>FEMALE SCREW PJ</t>
  </si>
  <si>
    <t>BEARING RACE 650A (CARBURIZED)</t>
  </si>
  <si>
    <t>BEARING COVER</t>
  </si>
  <si>
    <t>EXTENSION HANDLE + SPRING</t>
  </si>
  <si>
    <t>SUPPORT 2X Q</t>
  </si>
  <si>
    <t>HANDLE PJ X 620 (ASSY)</t>
  </si>
  <si>
    <t>WASHER X 620 (MACHINED)</t>
  </si>
  <si>
    <t>HANDLE SPW 200 SE (PLATTED)</t>
  </si>
  <si>
    <t>SPW 16 X180 X OS19K</t>
  </si>
  <si>
    <t>SPW 16 X 150 K2L (ASSY)</t>
  </si>
  <si>
    <t xml:space="preserve">FEMALE 560B </t>
  </si>
  <si>
    <t>METAL 560B</t>
  </si>
  <si>
    <t>BEARING 560B</t>
  </si>
  <si>
    <t>WASHER O 560B</t>
  </si>
  <si>
    <t>PINION GUIDE</t>
  </si>
  <si>
    <t>PINION JOINT SM</t>
  </si>
  <si>
    <t>WASHER KICK STARTER KVRA</t>
  </si>
  <si>
    <t>SPW 16X82XOS14K</t>
  </si>
  <si>
    <t>SUPPORT JACK D40G</t>
  </si>
  <si>
    <t>WASHER KICK STARTER KTLM</t>
  </si>
  <si>
    <t>WASHER KICK STARTER KVYG</t>
  </si>
  <si>
    <t>SPW 16 X 67 2L (PLATTED)</t>
  </si>
  <si>
    <t>WASHER O MACHINED</t>
  </si>
  <si>
    <t>FEMALE SCREW D30D</t>
  </si>
  <si>
    <t>METAL D30D</t>
  </si>
  <si>
    <t>SPW 12 X 14 X 130 4L (PLATTED)</t>
  </si>
  <si>
    <t>SPW 16 X 140 X OS 19K (ASSY)</t>
  </si>
  <si>
    <t>L SUPPORT 650A</t>
  </si>
  <si>
    <t xml:space="preserve">L SOCKET WRENCH </t>
  </si>
  <si>
    <t>L EXTENSION BAR</t>
  </si>
  <si>
    <t>L LOWER PJ D40G</t>
  </si>
  <si>
    <t>L LOWER SMUV</t>
  </si>
  <si>
    <t>L UPPER PJ D40G</t>
  </si>
  <si>
    <t>L UPPER SMUV</t>
  </si>
  <si>
    <t>L PINION GEAR 650A</t>
  </si>
  <si>
    <t>HANDLE PJ D14N (ASSY)</t>
  </si>
  <si>
    <t xml:space="preserve">SUPPORT T7Y </t>
  </si>
  <si>
    <t>SPW 16 X 82 X OS14K</t>
  </si>
  <si>
    <t>FEMALE SCREW 4L45W</t>
  </si>
  <si>
    <t>METAL 4L45W</t>
  </si>
  <si>
    <t>SPW 12X14X130 4L (PLATTED)</t>
  </si>
  <si>
    <t>D JASA PROSES BEARING RACE 650A</t>
  </si>
  <si>
    <t>EXTENSION HANDLE 640A PAINTED</t>
  </si>
  <si>
    <t>ROD HANDLE 660A PAINTED</t>
  </si>
  <si>
    <t>SUMARA</t>
  </si>
  <si>
    <t>HOLDER FLOOR MAT 08P14-TG1-7000</t>
  </si>
  <si>
    <t>HINO</t>
  </si>
  <si>
    <t>BUSHING SPRING (28 X 36 X68 )</t>
  </si>
  <si>
    <t>SZ382-JAA08 BUSHING SPRING FR</t>
  </si>
  <si>
    <t>CHUHATSU</t>
  </si>
  <si>
    <t>WASHER 215</t>
  </si>
  <si>
    <t>WASHER 201</t>
  </si>
  <si>
    <t>WASHER Z-284</t>
  </si>
  <si>
    <t>WASHER 2835</t>
  </si>
  <si>
    <t>WASHER RING 218</t>
  </si>
  <si>
    <t>RING Z-284-R1</t>
  </si>
  <si>
    <t>RING / WASHER Z284-R2</t>
  </si>
  <si>
    <t>WEDGE CASTER 48192-37110</t>
  </si>
  <si>
    <t>WEDGE CASTER 48192-37070</t>
  </si>
  <si>
    <t>RING WASHER Z-291</t>
  </si>
  <si>
    <t>WASHER Z- 254</t>
  </si>
  <si>
    <t>WASHER Z- 295</t>
  </si>
  <si>
    <t>WASHER Z275</t>
  </si>
  <si>
    <t>KAYABA</t>
  </si>
  <si>
    <t>PISTON ROD MACH A0184-23254-M0</t>
  </si>
  <si>
    <t>PISTON ROD MACHINING SA254-19336-MO</t>
  </si>
  <si>
    <t>PISTON ROD MACH OG251-00105-M</t>
  </si>
  <si>
    <t>PISTON ROD MACH 12201-30148-M0</t>
  </si>
  <si>
    <t>PISTON ROD MACH 12201-30135-M0 MAC+ROLLING</t>
  </si>
  <si>
    <t>PISTON ROD MACH 12201-30150-MACH+ROLLING</t>
  </si>
  <si>
    <t>PISTON ROD MACH 12201-30170-M0</t>
  </si>
  <si>
    <t>STERING SHAFT PLUG 13001-02275</t>
  </si>
  <si>
    <t>PISTON ROD MACH 12201-30184-MACH+ROLLING</t>
  </si>
  <si>
    <t xml:space="preserve">PISTON ROD MACH 12201-30170-MCH+ROLLING </t>
  </si>
  <si>
    <t>PISTON ROD MACH SA254-19386-M0</t>
  </si>
  <si>
    <t>BEARING CASE 10241-91401-00</t>
  </si>
  <si>
    <t>CENTRING WASHER 10301-90301-00</t>
  </si>
  <si>
    <t>WASHER 10301-90401-00</t>
  </si>
  <si>
    <t>PISTON ROD MACHINING OS201-00120-M</t>
  </si>
  <si>
    <t>PISTON 01005</t>
  </si>
  <si>
    <t>PISTON ROD J0244-40184-M0</t>
  </si>
  <si>
    <t>CENTERING WASHER SK501</t>
  </si>
  <si>
    <t xml:space="preserve">PISTON ROD MACHINING OC201-00120-M </t>
  </si>
  <si>
    <t>PISTON 125</t>
  </si>
  <si>
    <t>PISTON 9293</t>
  </si>
  <si>
    <t>PISTON ROD MACHINING 10104-01239-M0</t>
  </si>
  <si>
    <t>PISTON 3001</t>
  </si>
  <si>
    <t>PISTON ROD 49364</t>
  </si>
  <si>
    <t>PISTON ROD 49347</t>
  </si>
  <si>
    <t>PISTON ROD SC254-03315M0</t>
  </si>
  <si>
    <t>CAP 13001-84085-004</t>
  </si>
  <si>
    <t>CAP OG301-01701-</t>
  </si>
  <si>
    <t>PISTON ROD 10104- 01184-M0</t>
  </si>
  <si>
    <t>PISTON ROD MACHINING A0184-15242-M0</t>
  </si>
  <si>
    <t>COLLAR SA301-91011</t>
  </si>
  <si>
    <t>COLLAR SA301-91011-OZ1</t>
  </si>
  <si>
    <t>COLLAR 12001-03081-GJ9</t>
  </si>
  <si>
    <t>RING NUT ASSY 29004-OZ1</t>
  </si>
  <si>
    <t>RING NUT ASSY 29006-OZ1</t>
  </si>
  <si>
    <t>RING NUT ASSY 29007-OZ1</t>
  </si>
  <si>
    <t>RING NUT ASSY 29008-OZ1</t>
  </si>
  <si>
    <t>RING NUT ASSY 29004</t>
  </si>
  <si>
    <t>RING NUT ASSY 29006</t>
  </si>
  <si>
    <t>RING NUT ASSY 29007</t>
  </si>
  <si>
    <t>RING NUT ASSY 29008</t>
  </si>
  <si>
    <t xml:space="preserve">DUSH CAP CASE </t>
  </si>
  <si>
    <t>EYE (PRESS) 10001-02501</t>
  </si>
  <si>
    <t>EYE 12001-02120</t>
  </si>
  <si>
    <t>EYE 12001-02120-L</t>
  </si>
  <si>
    <t>EYE 12001-02176</t>
  </si>
  <si>
    <t>EYE 12001-02130</t>
  </si>
  <si>
    <t>EYE 12001-02163</t>
  </si>
  <si>
    <t>CAP 12301-01706</t>
  </si>
  <si>
    <t>VALVE STOPPER OG306-00301</t>
  </si>
  <si>
    <t>ROD GUIDE OG306-00801</t>
  </si>
  <si>
    <t>UPPER BRACKET OG201-01901</t>
  </si>
  <si>
    <t>UPPER BRACKET OG201-01902</t>
  </si>
  <si>
    <t>UPPER BRACKET OG301-01901</t>
  </si>
  <si>
    <t>UNDER BRACKET OG306-02001</t>
  </si>
  <si>
    <t>UNDER BRACKET OG306-02002</t>
  </si>
  <si>
    <t>VALVE 13341-01004</t>
  </si>
  <si>
    <t>VALVE 13341-01006</t>
  </si>
  <si>
    <t xml:space="preserve">EYE 12001-02502 </t>
  </si>
  <si>
    <t>EYE 12001-02120 LP</t>
  </si>
  <si>
    <t>CAP 13001-64060 Y</t>
  </si>
  <si>
    <t>SPRING GUIDE 10001-03908</t>
  </si>
  <si>
    <t>SPRING GUIDE 02505</t>
  </si>
  <si>
    <t>CAP 12251-01715</t>
  </si>
  <si>
    <t>CAP 12251-01716</t>
  </si>
  <si>
    <t>CAP 13001-64022-GJ9</t>
  </si>
  <si>
    <t>CAP 13001-64060-GJ9</t>
  </si>
  <si>
    <t>PISTON ROD MACHINING J0284-49620</t>
  </si>
  <si>
    <t>PISTON ROD MACHINING J0284-49621</t>
  </si>
  <si>
    <t>CENTRING WASHER SK501-90301-00</t>
  </si>
  <si>
    <t>PISTON ROD MACHINING OG301-00108-M</t>
  </si>
  <si>
    <t>PISTON ROD MACHINING OG301-00110-M</t>
  </si>
  <si>
    <t>VALVE BODY</t>
  </si>
  <si>
    <t xml:space="preserve">CENTER ROD </t>
  </si>
  <si>
    <t>CYLINDER HEAD</t>
  </si>
  <si>
    <t>COLLAR 12001-03085-GJ9</t>
  </si>
  <si>
    <t>PISTON ROD MACHINED OG251</t>
  </si>
  <si>
    <t>OUTER SHELL ( JS. CUTTING+MACHINING) 01276</t>
  </si>
  <si>
    <t>OUTER SHELL (JS CUTTING + MACHINING) 01288</t>
  </si>
  <si>
    <t>OUTER SHELL (JS CUTTING+MACHINING) 01289</t>
  </si>
  <si>
    <t>OUTER SHELL (JS.CUTTING+MACHINING) 01278</t>
  </si>
  <si>
    <t>OUTER SHELL (JS.CUTTING+MACHINING) 01295</t>
  </si>
  <si>
    <t>OUTER SHELL (JS.CUTTING+MACHINING) 01297</t>
  </si>
  <si>
    <t>PISTON 49342</t>
  </si>
  <si>
    <t>PISTON 49343</t>
  </si>
  <si>
    <t>PISTON SC254-20410</t>
  </si>
  <si>
    <t>PISTON ST304-12010</t>
  </si>
  <si>
    <t>PISTON ST304-12012</t>
  </si>
  <si>
    <t>PISTON ST304-12017</t>
  </si>
  <si>
    <t>PISTON ST304-12023</t>
  </si>
  <si>
    <t>PISTON 29297</t>
  </si>
  <si>
    <t>PISTON 23296</t>
  </si>
  <si>
    <t xml:space="preserve">PISTON 15242 </t>
  </si>
  <si>
    <t>PISTON 28406</t>
  </si>
  <si>
    <t>PISTON 01683</t>
  </si>
  <si>
    <t>CYLINDER OG201-00723</t>
  </si>
  <si>
    <t>CAP NFZN8-A3-B BLUE TR</t>
  </si>
  <si>
    <t>PISTON 01308</t>
  </si>
  <si>
    <t>PISTON 01318</t>
  </si>
  <si>
    <t>PISTON 15250</t>
  </si>
  <si>
    <t>PISTON 15330</t>
  </si>
  <si>
    <t>PISTON 49858</t>
  </si>
  <si>
    <t>PISTON 49906</t>
  </si>
  <si>
    <t>PISTON 40156</t>
  </si>
  <si>
    <t>PISTON 49026</t>
  </si>
  <si>
    <t>PISTON 49178</t>
  </si>
  <si>
    <t>GUIDE 09951</t>
  </si>
  <si>
    <t>PISTON 49364</t>
  </si>
  <si>
    <t>PISTON 59123</t>
  </si>
  <si>
    <t>PISTON 15244</t>
  </si>
  <si>
    <t>PISTON 01747</t>
  </si>
  <si>
    <t>PISTON 12027</t>
  </si>
  <si>
    <t>SINAR ALUM</t>
  </si>
  <si>
    <t>SLEEVE K56</t>
  </si>
  <si>
    <t>SLEEVE K15G</t>
  </si>
  <si>
    <t>SLEEVE REAR WHEEL KWWR</t>
  </si>
  <si>
    <t>UPPER METAL MACHINING</t>
  </si>
  <si>
    <t>HANDLE+PLAT SS (LUB.CYLINDER)</t>
  </si>
  <si>
    <t>Handle+Plat SS (TNP LUB Cylinder)</t>
  </si>
  <si>
    <t>RING DOF</t>
  </si>
  <si>
    <t>RING KUNCI KECIL</t>
  </si>
  <si>
    <t>RING CYLINDER (BSR) '032173050</t>
  </si>
  <si>
    <t>PLATE SS (T. LUB CYLINDER)</t>
  </si>
  <si>
    <t>PLATE SS (LUB CYLINDER)</t>
  </si>
  <si>
    <t>TUTUP SAMPING</t>
  </si>
  <si>
    <t>RODA BAWAH TENGAH</t>
  </si>
  <si>
    <t>RODA BAWAH PINGGIR</t>
  </si>
  <si>
    <t>ENGSEL TENGAH</t>
  </si>
  <si>
    <t>GERENDEL</t>
  </si>
  <si>
    <t>HANDLE STAINLES STEEL</t>
  </si>
  <si>
    <t>HANDLE PLATE OVAL</t>
  </si>
  <si>
    <t>BRECKET SAMPING</t>
  </si>
  <si>
    <t>KARET SETOPAN</t>
  </si>
  <si>
    <t>HANDLE DOF</t>
  </si>
  <si>
    <t>RING TANPA LUBANG CYLINDER 031273012</t>
  </si>
  <si>
    <t>ANEKA KOMKAR</t>
  </si>
  <si>
    <t>BAR R</t>
  </si>
  <si>
    <t>BAR L</t>
  </si>
  <si>
    <t>RING COVER</t>
  </si>
  <si>
    <t>PIPA STKM II 15X10X300</t>
  </si>
  <si>
    <t>PIPA II A/SS 400 23,1X21X300</t>
  </si>
  <si>
    <t>COLLAR 6MM (IP 096025)</t>
  </si>
  <si>
    <t>BAR SEMI F IP R</t>
  </si>
  <si>
    <t xml:space="preserve">PLATE SUPPORT EXH LOWER </t>
  </si>
  <si>
    <t>PLATE SUPPORT EXH UPPER</t>
  </si>
  <si>
    <t xml:space="preserve">BUSHING 14 X 32 </t>
  </si>
  <si>
    <t>BUSHING 14 X 21</t>
  </si>
  <si>
    <t>METAL IP 3113</t>
  </si>
  <si>
    <t>METAL IP 3114</t>
  </si>
  <si>
    <t>METAL IP 3007</t>
  </si>
  <si>
    <t>RING PLATE IP 5581</t>
  </si>
  <si>
    <t>INER TUBE WELDING</t>
  </si>
  <si>
    <t>PIN IP 5581</t>
  </si>
  <si>
    <t>INER TUBE 5581</t>
  </si>
  <si>
    <t>OUTER TUBEWELDING</t>
  </si>
  <si>
    <t>JASA POT CHAMPER IP3107  PIN</t>
  </si>
  <si>
    <t>METAL IP3110</t>
  </si>
  <si>
    <t>CENTERLESS GRINDING</t>
  </si>
  <si>
    <t>PEMBUATAN TUBING</t>
  </si>
  <si>
    <t>BUBUT STOPER TOP IP</t>
  </si>
  <si>
    <t>PEMBUATAN PIN 14210</t>
  </si>
  <si>
    <t>PROSES GRINDING 3107</t>
  </si>
  <si>
    <t>BUSHING SPROCKET</t>
  </si>
  <si>
    <t>GEAR SPROCKET</t>
  </si>
  <si>
    <t>PROSES GRINDING 3110</t>
  </si>
  <si>
    <t>PIPA 23.2X20.7X4300</t>
  </si>
  <si>
    <t>PIPA 23.2X20.1X3700</t>
  </si>
  <si>
    <t>PIPA 17.3X12X5800</t>
  </si>
  <si>
    <t>PIPA 17.3X10X550</t>
  </si>
  <si>
    <t>PIPA 15X10X4200</t>
  </si>
  <si>
    <t>PIPA 14X10X5300</t>
  </si>
  <si>
    <t>PEMBUATAN BUSHING 14214</t>
  </si>
  <si>
    <t>RIMBA</t>
  </si>
  <si>
    <t>BARREL &amp; GRAB BRASS M10</t>
  </si>
  <si>
    <t xml:space="preserve">COMBIFIX HEAD </t>
  </si>
  <si>
    <t>HANGER BOLT M8 X 70</t>
  </si>
  <si>
    <t>PLATE TEMBERENG uk.15X15X7.5mm Galv</t>
  </si>
  <si>
    <t>RODA PELUNCUR</t>
  </si>
  <si>
    <t>CPM</t>
  </si>
  <si>
    <t>INSERT NUT (KUNINGAN)</t>
  </si>
  <si>
    <t>NUT LOCK M10 pj=12mm Painting 0192A (XD832)</t>
  </si>
  <si>
    <t>NUT LOCK M10 Pj= 30mm XE351LH</t>
  </si>
  <si>
    <t>NUT LOCK M8 X 20MM</t>
  </si>
  <si>
    <t>NUT LOCK M8 PJ=12</t>
  </si>
  <si>
    <t>NUT LOCK M10 X 18</t>
  </si>
  <si>
    <t>NUT LOCK M10 X 20</t>
  </si>
  <si>
    <t xml:space="preserve">NUT LOCK M8 X 30,5 MM </t>
  </si>
  <si>
    <t>NUT LOCK M8 X 30 MM</t>
  </si>
  <si>
    <t xml:space="preserve">NUT LOCK M8X27,5MM </t>
  </si>
  <si>
    <t xml:space="preserve">NUT LOCK M8 X 32,5 MM </t>
  </si>
  <si>
    <t>ASTRA OTOPARTS</t>
  </si>
  <si>
    <t>NUT LOCK KWK</t>
  </si>
  <si>
    <t>NUT INSERT</t>
  </si>
  <si>
    <t>SLEEVE GEAR  KWWM</t>
  </si>
  <si>
    <t>COLLAR GEAR  KWWM</t>
  </si>
  <si>
    <t>COLLAR GEAR BOX KVBA</t>
  </si>
  <si>
    <t>SLEEVE GEAR BOX KVBA</t>
  </si>
  <si>
    <t>SHAFT LH</t>
  </si>
  <si>
    <t>SHAFT RH</t>
  </si>
  <si>
    <t>METAL RING SS(400)</t>
  </si>
  <si>
    <t>CAP STYLISH</t>
  </si>
  <si>
    <t>C0LLAR 12 MM T</t>
  </si>
  <si>
    <t>COLLAR A/C</t>
  </si>
  <si>
    <t>NUT LOCK KEGH</t>
  </si>
  <si>
    <t>NUSA METAL</t>
  </si>
  <si>
    <t>PIVOT BRAKE PEDAL</t>
  </si>
  <si>
    <t xml:space="preserve">COLLAR 6MM </t>
  </si>
  <si>
    <t>BAR L PILION STEP</t>
  </si>
  <si>
    <t>SURYA JAYA TEKNIK</t>
  </si>
  <si>
    <t>PLAT HITAM 8MMX1219X2438 (JASA SHARING)</t>
  </si>
  <si>
    <t>SPCC SD 1,6MM X 1565MM X 2400</t>
  </si>
  <si>
    <t>PIPA DIA 22,2XT1,8X6000</t>
  </si>
  <si>
    <t>DETRACON</t>
  </si>
  <si>
    <t>KLEM PIPA PENGAIRAN</t>
  </si>
  <si>
    <t>SEPI 7X8X35 BAHAN S45C</t>
  </si>
  <si>
    <t>SEPI 7X8X45 BAHAN S45C</t>
  </si>
  <si>
    <t xml:space="preserve">RING BAHAN S45C </t>
  </si>
  <si>
    <t>BUSHING HARD CHROME KECIL</t>
  </si>
  <si>
    <t xml:space="preserve">BUSHING HARD CHROME BESAR </t>
  </si>
  <si>
    <t>BUSHING KUNINGAN</t>
  </si>
  <si>
    <t xml:space="preserve">PT HILEX </t>
  </si>
  <si>
    <t>2N10066 NIPPLE END</t>
  </si>
  <si>
    <t>CABLE END AN1G022F0</t>
  </si>
  <si>
    <t>CASING CAP AC5G01500</t>
  </si>
  <si>
    <t>CASING CAP GC4G019F0</t>
  </si>
  <si>
    <t>CASING CAP GC4G020F0</t>
  </si>
  <si>
    <t>GROMMET GG41055FA</t>
  </si>
  <si>
    <t>GUIDE PIPE GG41060F0</t>
  </si>
  <si>
    <t>GUIDE PIPE GG41064F0</t>
  </si>
  <si>
    <t>GUIDE PIPE GG41075F0</t>
  </si>
  <si>
    <t>HOLDER GH51115F0</t>
  </si>
  <si>
    <t>HOLDER GH51131F0</t>
  </si>
  <si>
    <t>HOLDER GH51148F0</t>
  </si>
  <si>
    <t>JOINT PIPE AX1G068FA</t>
  </si>
  <si>
    <t>NIPPLE END ANG027F0</t>
  </si>
  <si>
    <t>NUT AM31239F0</t>
  </si>
  <si>
    <t>PIN TRUNNION</t>
  </si>
  <si>
    <t>PIPE 2X10029F0</t>
  </si>
  <si>
    <t>REPAIR 2E1004100</t>
  </si>
  <si>
    <t>REPAIR GE1G01000</t>
  </si>
  <si>
    <t>SCREW END GJ11259F0</t>
  </si>
  <si>
    <t>SCREW END GJ1G007F0</t>
  </si>
  <si>
    <t>SCREW END GJIG011F0</t>
  </si>
  <si>
    <t>SCREW END GJIG012F0</t>
  </si>
  <si>
    <t>SOCKET B GH5G001F0</t>
  </si>
  <si>
    <t>SOCKET GH51119F0</t>
  </si>
  <si>
    <t>SOCKET GH51123F0</t>
  </si>
  <si>
    <t>SOCKET GH51161F0</t>
  </si>
  <si>
    <t>SOCKET GH5G004F0</t>
  </si>
  <si>
    <t>SOCKET GH5G005F0</t>
  </si>
  <si>
    <t>WEIGHT GG41025FO</t>
  </si>
  <si>
    <t>WEIGHT GG4E005F0</t>
  </si>
  <si>
    <t>WEIGHT GG4G001F0</t>
  </si>
  <si>
    <t>WEIGHT GG4G002F0</t>
  </si>
  <si>
    <t>WEIGHT GG4G003F0</t>
  </si>
  <si>
    <t>WEIGHT GG4G004F0</t>
  </si>
  <si>
    <t>WEIGHT GG4G010F0</t>
  </si>
  <si>
    <t>WEIGHT GG4G013F0</t>
  </si>
  <si>
    <t>WEIGHT GG4G014F0</t>
  </si>
  <si>
    <t>MUARA TEWEH</t>
  </si>
  <si>
    <t>B.CARA 42X40X30</t>
  </si>
  <si>
    <t>B.CARA 42X40X35</t>
  </si>
  <si>
    <t>B.CARA 34X28X68</t>
  </si>
  <si>
    <t>BUSHING IAMI 34X28X68</t>
  </si>
  <si>
    <t>BUSHING UK 43X25X71 MM</t>
  </si>
  <si>
    <t>PIPA CORALT UK 10 X 81MM</t>
  </si>
  <si>
    <t>PIPA CORALT UK 8X71 MM</t>
  </si>
  <si>
    <t>PIPA CORALT UK 8 X 76 MM</t>
  </si>
  <si>
    <t>BUSHING UK 36 X 30 X 78 mm</t>
  </si>
  <si>
    <t>BUSHING 7095 UK 40 X 25 X 35 MM</t>
  </si>
  <si>
    <t>BUSHING 46X38X89</t>
  </si>
  <si>
    <t>BUSHING 42X32X79</t>
  </si>
  <si>
    <t>BUSHING MH 024000</t>
  </si>
  <si>
    <t xml:space="preserve">PLATE STRIP 5X25X1200 @1,17 KG </t>
  </si>
  <si>
    <t>PLATE STRIP 6X30X1200@1,69 KG</t>
  </si>
  <si>
    <t>PLATE STRIP 4,5X70X1200@2,96 KG</t>
  </si>
  <si>
    <t>BUSHING 38X30X79</t>
  </si>
  <si>
    <t>PLAT STRIP 6X25X1200 @1,41 KG</t>
  </si>
  <si>
    <t>PLAT STRIP 5X20X1200 @0,94 KG</t>
  </si>
  <si>
    <t>BUSHING 30 X 25 X 69</t>
  </si>
  <si>
    <t>ACC</t>
  </si>
  <si>
    <t>COLLAR MUFFLER MOUNT</t>
  </si>
  <si>
    <t>PIN PARKING LEVER PIVOT</t>
  </si>
  <si>
    <t>COLLAR MUFLER KO7A</t>
  </si>
  <si>
    <t>LEVER COMP BRK LOCK</t>
  </si>
  <si>
    <t xml:space="preserve">BUSH HANDLE LEVER </t>
  </si>
  <si>
    <t>PIVOT BRAKE PEDAL K15A</t>
  </si>
  <si>
    <t>COLLAR 6 MM</t>
  </si>
  <si>
    <t>HOLE CAP</t>
  </si>
  <si>
    <t>PLUG CHAMP SHIFT 10</t>
  </si>
  <si>
    <t>INSERT TOP FOOTREST PILLION (RH)</t>
  </si>
  <si>
    <t>INSERT BOTTOM FOOTREST PILLION (RD)</t>
  </si>
  <si>
    <t>INSERT TOP FOOTREST PILLION (LH)</t>
  </si>
  <si>
    <t>COVER CYL HEAD KYZA</t>
  </si>
  <si>
    <t xml:space="preserve">ROTOL OIL </t>
  </si>
  <si>
    <t>CITRA GALVALINDO</t>
  </si>
  <si>
    <t>MASKING O/SHEEL COMP OS 746</t>
  </si>
  <si>
    <t>MASKING O/SHEEL COMP OS 731</t>
  </si>
  <si>
    <t>AS RANTAI UK 10 X 780MM</t>
  </si>
  <si>
    <t>AS RANTAI DIA. 8 X 1275MM</t>
  </si>
  <si>
    <t>COLLAR STKM 13A (DIA 27,2 X 14,8 X 60MM)</t>
  </si>
  <si>
    <t>AS DIA. 21MM X 1110 MM</t>
  </si>
  <si>
    <t xml:space="preserve">AS CONVEYER </t>
  </si>
  <si>
    <t>WRENCH COMP SPARK PLUG</t>
  </si>
  <si>
    <t>HANDLE BOX WRENCH</t>
  </si>
  <si>
    <t>PBR</t>
  </si>
  <si>
    <t>Metal attachment 48435-36020 PSGS.059.0</t>
  </si>
  <si>
    <t>Metal chusion engine ME-0131964 (RR) (PSGS.025.0)</t>
  </si>
  <si>
    <t>INNER RADIUS LONG B,116</t>
  </si>
  <si>
    <t>METAL Insulator Xenia LH (PSGS.034.0) Metal 1 &amp; 2</t>
  </si>
  <si>
    <t>METAL Insulator Xenia RH (PSGS.034.0) Metal 1 &amp; 3</t>
  </si>
  <si>
    <t>INNER BUSH 630</t>
  </si>
  <si>
    <t>INNER BUSH 730</t>
  </si>
  <si>
    <t>INNER BUSH 740</t>
  </si>
  <si>
    <t>INNER BUSH 450</t>
  </si>
  <si>
    <t>INNER BUSH 420</t>
  </si>
  <si>
    <t>INNER BUSH 540</t>
  </si>
  <si>
    <t>WSGS-106 A</t>
  </si>
  <si>
    <t>DWI UTAMA</t>
  </si>
  <si>
    <t>PEN CLAMP C SWIVEL</t>
  </si>
  <si>
    <t>AS SENTRIK KECIL</t>
  </si>
  <si>
    <t>AS SENTRIK BESAR</t>
  </si>
  <si>
    <t>PRIUK PERKASA</t>
  </si>
  <si>
    <t>JIG KAKI 4</t>
  </si>
  <si>
    <t>JIG M</t>
  </si>
  <si>
    <t>PRIMA REJEKI</t>
  </si>
  <si>
    <t>BAUT GALVANIS M12X74</t>
  </si>
  <si>
    <t>BAUT GALVANIS M10X52 A</t>
  </si>
  <si>
    <t>BAUT GALVANIS M10X52 B</t>
  </si>
  <si>
    <t>BAUT GALV. M 10 X 52 TYPE B</t>
  </si>
  <si>
    <t>BAUT GALVANIS M8X52 B</t>
  </si>
  <si>
    <t>BAUT TYRUS M8X20</t>
  </si>
  <si>
    <t>FLANGE BOLT M10X52</t>
  </si>
  <si>
    <t>GINSA</t>
  </si>
  <si>
    <t xml:space="preserve">COLLAR 57X5,8X25 LONG </t>
  </si>
  <si>
    <t>AS ENGKOL B 8 X 345 MENTAH</t>
  </si>
  <si>
    <t>AS ENGKOL (D) MENTAH</t>
  </si>
  <si>
    <t>PATOK AYAM ZINC BLACK</t>
  </si>
  <si>
    <t>T/MS 10XM8X76,5</t>
  </si>
  <si>
    <t>COLLAR AVAL Ǿ 7 X 19.5 X 4 PUTIH 3</t>
  </si>
  <si>
    <t>JASA GRINDING KICK OUT DIA.</t>
  </si>
  <si>
    <t>JASA POTONG BUBUT DIA 13X2X75,5</t>
  </si>
  <si>
    <t>JASA POTONG BUBUT SCM420 DIA 18MMX4MTR</t>
  </si>
  <si>
    <t>BAHAN SCM 420 DIA 29,8X3,4MTR DIPOT 67,2</t>
  </si>
  <si>
    <t>BAHAN SCM 420 DIA 29,8X3,4MTR DIPOT 68,2</t>
  </si>
  <si>
    <t>BAHAN SCM 420 DIA 29,8X3,4MTR DIPOT 69,2</t>
  </si>
  <si>
    <t>BAHAN SCM 420 DIA 29,8X3,4MTR DIPOT 70,2</t>
  </si>
  <si>
    <t>ASKI</t>
  </si>
  <si>
    <t>STICKER SEAT LOCK</t>
  </si>
  <si>
    <t>BAR SEAT LOCK K16A</t>
  </si>
  <si>
    <t>STIKER SEAT LOCK NEW</t>
  </si>
  <si>
    <t>COLLAR 12 MM</t>
  </si>
  <si>
    <t>C-PLATE</t>
  </si>
  <si>
    <t>YAZUHO</t>
  </si>
  <si>
    <t>OUTHER BUSH</t>
  </si>
  <si>
    <t>INNER TUBE 70X64</t>
  </si>
  <si>
    <t>METAL LOWHUNT BESAR</t>
  </si>
  <si>
    <t>METAL LOWHUNT KECIL</t>
  </si>
  <si>
    <t>RING 6MM 004BB000012</t>
  </si>
  <si>
    <t>ENGINE MOUNTING FUTURA 004BB000013</t>
  </si>
  <si>
    <t>ENGINE MOUNTING CARRY 004BB000014</t>
  </si>
  <si>
    <t>PIN SHAFT (MACHINING) Machining tanpa grooving</t>
  </si>
  <si>
    <t>ENGINE MOUNTING FIGHTER 62</t>
  </si>
  <si>
    <t>ENGINE MOUNTING FIGHTER 64</t>
  </si>
  <si>
    <t>BUSHING G817</t>
  </si>
  <si>
    <t>CKPM</t>
  </si>
  <si>
    <t>MUR KHARISMA CROOM LOKAL</t>
  </si>
  <si>
    <t>MUR SHOGUN 13MM CROOM</t>
  </si>
  <si>
    <t>MUR SUPRA BLACK</t>
  </si>
  <si>
    <t>ARM GRAND DRAT 9MM</t>
  </si>
  <si>
    <t>MUR HOLDER 12 X 5 X 6MM</t>
  </si>
  <si>
    <t>BAUT XENIA</t>
  </si>
  <si>
    <t xml:space="preserve">U BOLT </t>
  </si>
  <si>
    <t>ISUZU</t>
  </si>
  <si>
    <t>PIN ASM RELAY LEVER,TBR54 (PAYUNG)</t>
  </si>
  <si>
    <t>BUSHING RELAY, TBR54 (BUSHING+O-RING)</t>
  </si>
  <si>
    <t>BUSHING SHACKEL FR SPR,NKR71 38X32X99</t>
  </si>
  <si>
    <t>STUD AXLE SHAFT SET,NKR I6-97359 803-0</t>
  </si>
  <si>
    <t>BUSHING SPRING FR NKR66  ( 43 X 25 X 71 )</t>
  </si>
  <si>
    <t>BUSHING SHACKEL FR SPR,N ( 56X40X25X34 )</t>
  </si>
  <si>
    <t>BUSHING SHACKEL FR SPR,N ( 48.7X36.7X25X41 )</t>
  </si>
  <si>
    <t>BUSHING SHACKEL FR SPR,N ( 42X25X81 )</t>
  </si>
  <si>
    <t>BUSHING RR SPR RR NKR66 ( 48X40X25X40.5 )</t>
  </si>
  <si>
    <t>BUSHING,SHACKLE RR NKR7 ( 34X28X68 )</t>
  </si>
  <si>
    <t>BUSHING SPRINGFVZ I6-65001 319-0</t>
  </si>
  <si>
    <t>BRACKET STOPPER SUB SPRI ( HANGER )</t>
  </si>
  <si>
    <t>BAR STRUT RH TBR 541(ANCHOR TOURING RH)</t>
  </si>
  <si>
    <t>BAR STRUT LH TBR 541(ANCHOR TOURING LH)</t>
  </si>
  <si>
    <t>BUSHING LEAF SPR, FRT FVZ 38 X 32 X 99</t>
  </si>
  <si>
    <t>BAR STRUT,TBR54 (ANCHOR TBR52)</t>
  </si>
  <si>
    <t>BUSHING LEAF SPR, FRT FVZ 42 X 32 X 79</t>
  </si>
  <si>
    <t>TRADEKON</t>
  </si>
  <si>
    <t>JARISKO JAYA</t>
  </si>
  <si>
    <t>AS DIA 25 X 300 PANJANG</t>
  </si>
  <si>
    <t xml:space="preserve">AS DIA 25 X 300 PENDEK </t>
  </si>
  <si>
    <t xml:space="preserve">AS DIA 25 X 350MM MATERIAL JASA POTONG </t>
  </si>
  <si>
    <t>AS S45C DIA 25X6000MM</t>
  </si>
  <si>
    <t>PIN 15 X 15</t>
  </si>
  <si>
    <t>AS Ǿ 28 X 27.5</t>
  </si>
  <si>
    <t>AS Ǿ LOCKER 22.2 X 27.5</t>
  </si>
  <si>
    <t>PIN STENLIS 8 X31 JASA GRINDING</t>
  </si>
  <si>
    <t>PIN DIA 10X35</t>
  </si>
  <si>
    <t>TOA GALINDRA</t>
  </si>
  <si>
    <t>MIC ADAPTOR KUNINGAN</t>
  </si>
  <si>
    <t>TC-303 PLATE W/PLT CR3</t>
  </si>
  <si>
    <t xml:space="preserve">TC-303 ANGLE </t>
  </si>
  <si>
    <t xml:space="preserve">ZH-2050B BOTTOM PLATE W/PLT CR3 </t>
  </si>
  <si>
    <t xml:space="preserve">JAYA MANDIRI MOULD </t>
  </si>
  <si>
    <t>SPECER BEAT  PGM F-1</t>
  </si>
  <si>
    <t xml:space="preserve">EYE BOLT M18 </t>
  </si>
  <si>
    <t>PIN 18 X 70 X 3 X 24</t>
  </si>
  <si>
    <t xml:space="preserve">GLOBAL DIMENSI </t>
  </si>
  <si>
    <t>CUTTING AS DIA.32,75 DINAMIC DAMPER</t>
  </si>
  <si>
    <t>METALINDO</t>
  </si>
  <si>
    <t>BOSS B65-F115H-00</t>
  </si>
  <si>
    <t>DWI ALAM LESTARI</t>
  </si>
  <si>
    <t>NUT M6</t>
  </si>
  <si>
    <t>BERDIKARI</t>
  </si>
  <si>
    <t xml:space="preserve">COLLAR PIPE RR FORK PLAT COMP PIVOT </t>
  </si>
  <si>
    <t>GUNA SENAPUTRA</t>
  </si>
  <si>
    <t>SHAFT MIRROR STAY</t>
  </si>
  <si>
    <t>LESTARI TEKNIK</t>
  </si>
  <si>
    <t>BOSS 13061-0608A</t>
  </si>
  <si>
    <t>BOSS 13061-0681A</t>
  </si>
  <si>
    <t>DUTA NICHIRINDO</t>
  </si>
  <si>
    <t>RETAINER D.11,3 (D.4)X25,5MM TRVLN 230428-72110</t>
  </si>
  <si>
    <t>BOLT CENTER M14X186MM TRVLN 031114-27120</t>
  </si>
  <si>
    <t>SCREW PLUG P33067-7830</t>
  </si>
  <si>
    <t>SHEET PLUG 042110-10101 (HINO)</t>
  </si>
  <si>
    <t>PLUG SEAT 041108-05102</t>
  </si>
  <si>
    <t>COLLAR SUPPORT 231009-7830 POLOS</t>
  </si>
  <si>
    <t>COLLAR SUPPORT (P310406-524A)L300</t>
  </si>
  <si>
    <t>PIPE KUBOTA NEW</t>
  </si>
  <si>
    <t xml:space="preserve">AIR PLUG  LAMA </t>
  </si>
  <si>
    <t>SCREW STOP KUBOTA</t>
  </si>
  <si>
    <t>BOLT ASM M6</t>
  </si>
  <si>
    <t xml:space="preserve">HEAD CONNECTOR </t>
  </si>
  <si>
    <t>AIR PLUG BARU</t>
  </si>
  <si>
    <t>COLLAR P335007-824A VA-VE</t>
  </si>
  <si>
    <t xml:space="preserve">SCREW PLUG NON PLATTING </t>
  </si>
  <si>
    <t>INSERT NUT T1.0 Alumunium I-lite (IDE-IN-1210AL )</t>
  </si>
  <si>
    <t>INSERT NUT T1.3 Alumunium I-lite ( IDE-IN-1213AL )</t>
  </si>
  <si>
    <t>INSERT NUT T1.7 Alumunium I-lite( IDE-IN-1217AL )</t>
  </si>
  <si>
    <t>PLACON MOUNT METAL 40 A-TYPE (PM-4010A)</t>
  </si>
  <si>
    <t>PLACON MOUNT METAL 40 B-TYPE (PM-4010B)</t>
  </si>
  <si>
    <t>PLACON MOUNT METAL 40 C-TYPE (PM-4010C)</t>
  </si>
  <si>
    <t>PLACON MOUNT METAL 40 D-TYPE (PM-4010D)</t>
  </si>
  <si>
    <t>PLACON MOUNT METAL 40 E-TYPE (PM-4010E)</t>
  </si>
  <si>
    <t>PLACON MOUNT METAL 60 A-TYPE (MT-5060A)</t>
  </si>
  <si>
    <t>PLACON MOUNT METAL 60 B-TYPE (MT-5060B)</t>
  </si>
  <si>
    <t>PLACON MOUNT METAL 60 D-TYPE (MT-5060D)</t>
  </si>
  <si>
    <t>PLACON MOUNT METAL 60 C-TYPE (MT-5060C)</t>
  </si>
  <si>
    <t>PLACON MOUNT STEEL 73 A-TYPE ( MT-5073A)</t>
  </si>
  <si>
    <t>PLACON MOUNT STEEL 73 B-TYPE ( MT-5073B)</t>
  </si>
  <si>
    <t>PLACON MOUNT STEEL 73 D-TYPE ( MT-5073D)</t>
  </si>
  <si>
    <t>PLACON MOUNT STEEL 73 C-TYPE ( MT-5073C)</t>
  </si>
  <si>
    <t xml:space="preserve">BOLT ADJUSTER </t>
  </si>
  <si>
    <t>CASTER STRAP 82MM</t>
  </si>
  <si>
    <t xml:space="preserve">I LITE INSERT NUT T 1,0 STELL LONG </t>
  </si>
  <si>
    <t>INSERT NUT  1210</t>
  </si>
  <si>
    <t xml:space="preserve">INSERT NUT 1/2 FOR SUS 1,1 LONG </t>
  </si>
  <si>
    <t xml:space="preserve">I LITE INSERT NUT ALUMUNIUM BIG </t>
  </si>
  <si>
    <t xml:space="preserve">BOLT ADJUSTER SMALL </t>
  </si>
  <si>
    <t>I LITE INSERT NUT T1,3</t>
  </si>
  <si>
    <t xml:space="preserve">ANTI BACK </t>
  </si>
  <si>
    <t xml:space="preserve">PLACONT MOUNT METAL 40BP-TYPE </t>
  </si>
  <si>
    <t>PLACONT MOUNT METAL 60BP-TYPE</t>
  </si>
  <si>
    <t>I-LITE INSERT NUT LITE PLUS PIPE T 0,6</t>
  </si>
  <si>
    <t>PLACONT MOUNT METAL 73BP-TYPE</t>
  </si>
  <si>
    <t>PLACONT MOUNT METAL 60C-TYPE</t>
  </si>
  <si>
    <t>INSERT NUT 0,7T</t>
  </si>
  <si>
    <t xml:space="preserve">I LITE INSERT NUT T1,2 SZ 40MM STELL LONG TYPE </t>
  </si>
  <si>
    <t>CASTER STRAP 82 NEW SERIES</t>
  </si>
  <si>
    <t xml:space="preserve">STANCHION MOUNT </t>
  </si>
  <si>
    <t xml:space="preserve">LEVER ALUMUNIUM </t>
  </si>
  <si>
    <t xml:space="preserve">ALUMUNIUM BRACKET + PIN </t>
  </si>
  <si>
    <t>AS STABIL A PANJANG</t>
  </si>
  <si>
    <t>AS STABIL PENDEK</t>
  </si>
  <si>
    <t>AMESU</t>
  </si>
  <si>
    <t>IDLE SHAFT GEAR TF70 (10540H-28700)P.36,5MM</t>
  </si>
  <si>
    <t>NUT STAR GEAR</t>
  </si>
  <si>
    <t>IDLE SHAFT GEAR TF70 (105300-28700)P.32MM</t>
  </si>
  <si>
    <t>AUTOPLASTIK</t>
  </si>
  <si>
    <t>METAL RING OK150</t>
  </si>
  <si>
    <t>METAL RING OK180</t>
  </si>
  <si>
    <t>BOSS M10X20X15</t>
  </si>
  <si>
    <t>BOSS M10X20X10</t>
  </si>
  <si>
    <t>PLAT ANGKUR BESAR</t>
  </si>
  <si>
    <t>SHEAR CONNECTOR</t>
  </si>
  <si>
    <t>PLATE SEGI 8</t>
  </si>
  <si>
    <t>PLAT ANGKUR KECIL</t>
  </si>
  <si>
    <t>PLATE ANGKUR KECIL BESI ULIR</t>
  </si>
  <si>
    <t>CHEMCO</t>
  </si>
  <si>
    <t>BUSH HANDLE LEVER K18A</t>
  </si>
  <si>
    <t>LEVER COMP  BRK LOCK K16</t>
  </si>
  <si>
    <t>PIN PARKING LEVER PIVOT K16</t>
  </si>
  <si>
    <t xml:space="preserve">STUD BOLT COVER FUSO </t>
  </si>
  <si>
    <t xml:space="preserve">BOSS PANEL KAWASAKI </t>
  </si>
  <si>
    <t>DOWEL PIN COVER FUSO</t>
  </si>
  <si>
    <t>BOSS CENTER HONDA NEW VARIO</t>
  </si>
  <si>
    <t>MITRA METAL</t>
  </si>
  <si>
    <t>LEVER BUSH (L00426)</t>
  </si>
  <si>
    <t>INSERT TOP FOOTREST PILLION LH</t>
  </si>
  <si>
    <t>INSERT TOP FOOTREST PILLION RH</t>
  </si>
  <si>
    <t>SETIAGUNA SEJATI</t>
  </si>
  <si>
    <t>BUSHING NUT HEIGH GROUND</t>
  </si>
  <si>
    <t>SLIDER FAN BELT ADJUSTING (16385-BZ030)</t>
  </si>
  <si>
    <t>BOOS FEDERAL L300  MM11107</t>
  </si>
  <si>
    <t>NIPPLE MS 526103</t>
  </si>
  <si>
    <t>SPACER BEARING 1WD-F5117-00</t>
  </si>
  <si>
    <t xml:space="preserve">STIKER ROD JASA EXPANDING </t>
  </si>
  <si>
    <t>BOSS IFD-F612-00</t>
  </si>
  <si>
    <t>GEMA GRAHA</t>
  </si>
  <si>
    <t>BRACKET SLOT UK.40X55</t>
  </si>
  <si>
    <t>BRACKET SLOT UK.40X41</t>
  </si>
  <si>
    <t>REKA GRAHA SEMESTA</t>
  </si>
  <si>
    <t>FULL WINDOW UK 12X100X130</t>
  </si>
  <si>
    <t>HAK ANGIN RAFES RING OVAL LIST 8''</t>
  </si>
  <si>
    <t>HAK ANGIN RAFES RING  LIST 8'' UKIR RING BULAT</t>
  </si>
  <si>
    <t>HAK ANGIN RAFES RING OVAL LIST 10''</t>
  </si>
  <si>
    <t>BAUT BUSHING KACA SS 304 DIA 32X25 + TUTUP BX 5473 COATING BLK</t>
  </si>
  <si>
    <t>BAUT BUSHING KACA SS 304 DIA 32X35 + TUTUP BX 5474 COATING BLK</t>
  </si>
  <si>
    <t>BAUT BUSHING KACA SS 304 DIA 32X35 + TUTUP BX 5474</t>
  </si>
  <si>
    <t>BAUT BUSHING KACA SS 304 DIA 32X35 + TUTUP BX 5473</t>
  </si>
  <si>
    <t xml:space="preserve">GANTUNGAN BAJU 3 KAKI 304 RAFES </t>
  </si>
  <si>
    <t xml:space="preserve">CURTAIN TRACK 66,60X62,29X5MM 3 METER </t>
  </si>
  <si>
    <t>HANDRAIL PARTISI + DINA BOLT ART 004</t>
  </si>
  <si>
    <t>PENJEPIT KACA SN 15CM</t>
  </si>
  <si>
    <t>KAKI PARTISI SN 10CM</t>
  </si>
  <si>
    <t>GANTUNGAN HANDUK 1 BARIS PJ=75 CM</t>
  </si>
  <si>
    <t>PLAT SIKU DRAT SEGI 6 LUBANG SEJAJAR 4 PCS</t>
  </si>
  <si>
    <t>PLAT HEXAGONAL UK.3X18X110</t>
  </si>
  <si>
    <t>NUT (OS-06A) 92210-0882A</t>
  </si>
  <si>
    <t>BOSS 13061-0301</t>
  </si>
  <si>
    <t>RIVET 1287A</t>
  </si>
  <si>
    <t xml:space="preserve">STAR MUSTIKA </t>
  </si>
  <si>
    <t xml:space="preserve">SHAFT 4L45W </t>
  </si>
  <si>
    <t xml:space="preserve">CRANK ROLLAND </t>
  </si>
  <si>
    <t>NUT LOCK M10X1,25MM</t>
  </si>
  <si>
    <t>NUT LOCK RH</t>
  </si>
  <si>
    <t>NUT LOCK LH</t>
  </si>
  <si>
    <t>NUT LOCK XE352 M10X20MM</t>
  </si>
  <si>
    <t>SETIA GUNA SELARAS</t>
  </si>
  <si>
    <t>STIKER ROD</t>
  </si>
  <si>
    <t>INDRA GRAHA</t>
  </si>
  <si>
    <t>PLAT UK 30X40X50</t>
  </si>
  <si>
    <t xml:space="preserve">GAGANG KERANJANG BESAR </t>
  </si>
  <si>
    <t>AS 2,5 X 250</t>
  </si>
  <si>
    <t>PLAT KOTAK 3X30X50</t>
  </si>
  <si>
    <t xml:space="preserve">PLAT KOTAK 2,3 X 71,5X84 </t>
  </si>
  <si>
    <t xml:space="preserve">GAGANG KERANJANG KECIL </t>
  </si>
  <si>
    <t>GAGANG KERANJANG BESAR 6 MM</t>
  </si>
  <si>
    <t>SUPPORT EXHAUST PIPE  M10XD21X163</t>
  </si>
  <si>
    <t>ROD FRONT SPNSN TENSION   M12X581XD10XD16</t>
  </si>
  <si>
    <t>SUPPORT EXHAUST PIPA  M10XD21X134</t>
  </si>
  <si>
    <t>HEX BAR 5CM 435 D.04,00X380</t>
  </si>
  <si>
    <t>WRENCH 2-HEX 21XD,30X255</t>
  </si>
  <si>
    <t xml:space="preserve">FLANGE NUT </t>
  </si>
  <si>
    <t>NAKAKIN</t>
  </si>
  <si>
    <t>MULMINDO</t>
  </si>
  <si>
    <t>ANCHOR TBR 52 A 18</t>
  </si>
  <si>
    <t>ID1337-000 ID-DI2008-EA534-GALV DPOINT EE AH EA534</t>
  </si>
  <si>
    <t>SPOINT EA AH ASSY EA8  (P01026-000 ID-DI3323)</t>
  </si>
  <si>
    <t>SPOINT ARCHING HORN (P01028-000 ID-DI3324-LA8 )</t>
  </si>
  <si>
    <t>DPOINT EE AH ASSY EA1 (D51390-000 DUL-DI2338)</t>
  </si>
  <si>
    <t>DPOINT EE AH ASSY EA71 (E76989-000 DUL-DI2273)</t>
  </si>
  <si>
    <t>SPOINT EE AH ASSY EA21 D50350-000</t>
  </si>
  <si>
    <t>SPOINT LE AH ASSY LA20  (ID0850-000)</t>
  </si>
  <si>
    <t>SPOINT EE AH ASSY EA21 ID0851-000</t>
  </si>
  <si>
    <t>DUL-DI2276 SPOINT LE AH ASSY LA20  (A18773-000)</t>
  </si>
  <si>
    <t>SPOINT EE AH ASSY EA21  (D50350-000 DUL-DI2277-2 BOLT)</t>
  </si>
  <si>
    <t>DPOINT LE AH ASSY LA1  (E09197-000 DUL-DI2339)</t>
  </si>
  <si>
    <t xml:space="preserve">METAL FASTINDO </t>
  </si>
  <si>
    <t xml:space="preserve">VALVE FUEL COOK </t>
  </si>
  <si>
    <t>HINO MOTOR SALES</t>
  </si>
  <si>
    <t>BUSHING SPRING SZ38</t>
  </si>
  <si>
    <t>BUSHING SPRING UK.28X36X68</t>
  </si>
  <si>
    <t>MARUTAKE MIYAMA</t>
  </si>
  <si>
    <t>JASA CUTTING FILLER TANK CAP</t>
  </si>
  <si>
    <t>JASA CUTTING PLATE RING</t>
  </si>
  <si>
    <t>TRI CIPTA TEKNINDO</t>
  </si>
  <si>
    <t>SHAFT DRAT KIRI M18,5X2,5X345+NUT</t>
  </si>
  <si>
    <t>SHAFT DRAT KANAN M18,5X2,5X345+NUT</t>
  </si>
  <si>
    <t>BUSHING DIA. 31,8 X 31,7 ULIR KIRI</t>
  </si>
  <si>
    <t>BUSHING DIA.31,8 X 31,7 ULIR KANAN</t>
  </si>
  <si>
    <t>WIJAYA MAJU</t>
  </si>
  <si>
    <t>WHEEL</t>
  </si>
  <si>
    <t>JOURNAL BEARING</t>
  </si>
  <si>
    <t>PIN</t>
  </si>
  <si>
    <t>ERAN PLASTINDO U</t>
  </si>
  <si>
    <t xml:space="preserve">STIKER SEAT LOCK </t>
  </si>
  <si>
    <t>DARWIN SETIAWAN</t>
  </si>
  <si>
    <t xml:space="preserve">PLAT VESPA PANJANG </t>
  </si>
  <si>
    <t>PLAT VESPA PENDEK</t>
  </si>
  <si>
    <t xml:space="preserve">GARUDA METALINDO </t>
  </si>
  <si>
    <t xml:space="preserve">COLLAR 21,9 PEJAL </t>
  </si>
  <si>
    <t xml:space="preserve">COLLAR 11 MM PEJAL </t>
  </si>
  <si>
    <t xml:space="preserve">WRENCH D,8 X 125MM </t>
  </si>
  <si>
    <t>PLAIN WASHER D 5,5XD,14XT1,6 MM</t>
  </si>
  <si>
    <t>PLAIN WASHER D 7,4XD,22XT1,6 MM</t>
  </si>
  <si>
    <t>NUT STRG STEM M24XB30XH8</t>
  </si>
  <si>
    <t>PLAIN WASHER 5,4 X D,18 X T1,6MM</t>
  </si>
  <si>
    <t>PLAIN WASHER 5,4 X D,16 X T1,6MM</t>
  </si>
  <si>
    <t>WEIGHT B</t>
  </si>
  <si>
    <t xml:space="preserve">BOSS CENTER </t>
  </si>
  <si>
    <t>NUT HEX M22</t>
  </si>
  <si>
    <t>WEIGHT B JASA</t>
  </si>
  <si>
    <t xml:space="preserve">TSURUTA </t>
  </si>
  <si>
    <t>PIN LOCK 406709-0020</t>
  </si>
  <si>
    <t>ANEKA RUBERRINDO</t>
  </si>
  <si>
    <t xml:space="preserve">GEAR SPROCKET </t>
  </si>
  <si>
    <t>GEAR SPROCKET  KWB</t>
  </si>
  <si>
    <t>BUSHING SPROCKET KWB</t>
  </si>
  <si>
    <t>VELASTO INDONESIA</t>
  </si>
  <si>
    <t>GEAR SPROCKET CC</t>
  </si>
  <si>
    <t>JASA POTONG INNER TUBE</t>
  </si>
  <si>
    <t>INNER TUBE DIA.70X64 INCLUDE MATERIAL</t>
  </si>
  <si>
    <t>APM LEAF SPRING INA</t>
  </si>
  <si>
    <t>CENTER BOLT PD189</t>
  </si>
  <si>
    <t>CENTER BOLT 463</t>
  </si>
  <si>
    <t>CENTER BOLT 13184</t>
  </si>
  <si>
    <t>CENTER BOLT 13288</t>
  </si>
  <si>
    <t>CENTER BOLT 13449</t>
  </si>
  <si>
    <t>GREAT GIANT P</t>
  </si>
  <si>
    <t xml:space="preserve">LEVER RING </t>
  </si>
  <si>
    <t xml:space="preserve">CLAIM IMPORT + MUR JASA MACHINING </t>
  </si>
  <si>
    <t xml:space="preserve">O-RING SHEEL </t>
  </si>
  <si>
    <t>PLATINUM BERKAT T</t>
  </si>
  <si>
    <t>J21-2272</t>
  </si>
  <si>
    <t>J21-2321</t>
  </si>
  <si>
    <t xml:space="preserve">J21-2281 DRAIN SEAT </t>
  </si>
  <si>
    <t>J21-2282 DRAIN PLUG</t>
  </si>
  <si>
    <t>PIN AS MATERIAL S45C DIA,19 X 68MM</t>
  </si>
  <si>
    <t>BUSHING MAT S45C 20MM X 42,5MM</t>
  </si>
  <si>
    <t>BANGUN ERA S</t>
  </si>
  <si>
    <t>SPCC 440 1,2 X 12 X 19 X 2438 28KG</t>
  </si>
  <si>
    <t>CITRA LANGGENG SENTOSA</t>
  </si>
  <si>
    <t>AMINDO JAYA DIESELTAMA</t>
  </si>
  <si>
    <t>FORTUNE ABADI SEJAHTERA</t>
  </si>
  <si>
    <t>HANDAL CITRA BOHLINDO</t>
  </si>
  <si>
    <t>GARUDA METAL UTAMA</t>
  </si>
  <si>
    <t>PREFORMED LINE PRODUCTS</t>
  </si>
  <si>
    <t>MOLDEN ANUGERAH SEJAHTERA</t>
  </si>
  <si>
    <t>Bulan</t>
  </si>
  <si>
    <t>Tahun</t>
  </si>
  <si>
    <t>rumus</t>
  </si>
  <si>
    <t/>
  </si>
  <si>
    <t>TU-650 BOTTOM PLATE GALVANIS</t>
  </si>
  <si>
    <t>ER-510 BOTTOM PLATE GALVANIS</t>
  </si>
  <si>
    <t>SC-615 BOTTOM PLATE GALVANIS</t>
  </si>
  <si>
    <t xml:space="preserve">HY-CW 1B SPACER </t>
  </si>
  <si>
    <t>TC-303 BOTTOM PLATE Cr3</t>
  </si>
  <si>
    <t>SPCC SD SHEET UK SD 2 X 160 X 75</t>
  </si>
  <si>
    <t xml:space="preserve">HY-CL10 CLUSTER PLATE </t>
  </si>
  <si>
    <t>EXTENSION HANDLE 640A ( PAINTED)</t>
  </si>
  <si>
    <t>L SOCKET WRENCH</t>
  </si>
  <si>
    <t>BEARING RACE IMV ( ASSY)</t>
  </si>
  <si>
    <t>SCREW SHAFT  PJX620 (MACHINED)</t>
  </si>
  <si>
    <t>SCREW SHAFT  PJD80N (MACHINED)</t>
  </si>
  <si>
    <t>SCREW SHAFT PJ 4L45W (PARKERIZED)</t>
  </si>
  <si>
    <t>SCREW SHAFT PJ D30D ( MACHINED )</t>
  </si>
  <si>
    <t>SCREW SHAFT PJ T7Y ( MACHINED )</t>
  </si>
  <si>
    <t>SCREW SHAFT PJ TG4R ( MACHINED )</t>
  </si>
  <si>
    <t>SUPPORT IMV</t>
  </si>
  <si>
    <t>SPW 14 X 85 (PLATTED)</t>
  </si>
  <si>
    <t>ROD HANDLE 660A (PAINTED)</t>
  </si>
  <si>
    <t>BRACKET SLOT WALL P=300 MM, UK.40X55 MM</t>
  </si>
  <si>
    <t>'BRACKET SLOT WALL P=300MM, UK.40X41 MM</t>
  </si>
  <si>
    <t>PISTON ROD 01747</t>
  </si>
  <si>
    <t>OUTHER SHELL 01276</t>
  </si>
  <si>
    <t>OUTHER SHELL 01278</t>
  </si>
  <si>
    <t>OUTHER SHELL 01289</t>
  </si>
  <si>
    <t>OUTHER SHELL 01295</t>
  </si>
  <si>
    <t>OUTHER SHELL 01297</t>
  </si>
  <si>
    <t>PISTON ROD OG2501-00105</t>
  </si>
  <si>
    <t>SPRING GUIDE OG201-02504</t>
  </si>
  <si>
    <t>EYE OG251-02102</t>
  </si>
  <si>
    <t>LOWER CUP</t>
  </si>
  <si>
    <t xml:space="preserve">BASE PLATE </t>
  </si>
  <si>
    <t>PISTON 49347</t>
  </si>
  <si>
    <t>CAP MFZN8-A3-C YELLOW 13001-64060</t>
  </si>
  <si>
    <t>KENARI</t>
  </si>
  <si>
    <t>NUSAMETAL</t>
  </si>
  <si>
    <t>METAL FASTINDO</t>
  </si>
  <si>
    <t>VALVE  FUEL COCK</t>
  </si>
  <si>
    <t>HILEX INDONESIA</t>
  </si>
  <si>
    <t>WEIGHT GG4G1060F0</t>
  </si>
  <si>
    <t>NIPPLE END ANG027FA</t>
  </si>
  <si>
    <t>MUARATEWEH</t>
  </si>
  <si>
    <t>BUSHING IAMI UK.34X28X68</t>
  </si>
  <si>
    <t>BUSHING 7155 UK.43X25X71</t>
  </si>
  <si>
    <t>BUSHING 38X30X79 SZ94087035</t>
  </si>
  <si>
    <t>BUSHING BUA463889</t>
  </si>
  <si>
    <t>ISUZU ASTRA</t>
  </si>
  <si>
    <t>BAR STRUT RH TBR54 ( ANCHOR TOURING RH)</t>
  </si>
  <si>
    <t>STOPPER SUB SPRING NKR66 ( HANGER)</t>
  </si>
  <si>
    <t>BUSHING SHACKEL FR SPR,N ( 42X32X79 )</t>
  </si>
  <si>
    <t xml:space="preserve">MARUTAKE </t>
  </si>
  <si>
    <t>PLATE WIP 71825-X7A01</t>
  </si>
  <si>
    <t>CUTTING PLATE RING</t>
  </si>
  <si>
    <t>CUTTING FILLER TANK CAP</t>
  </si>
  <si>
    <t>PLATINUM BERKAT</t>
  </si>
  <si>
    <t>J21-2281 DRAIN SEAT</t>
  </si>
  <si>
    <t>J21-2215 BOLT</t>
  </si>
  <si>
    <t>DNP</t>
  </si>
  <si>
    <t>HEX BOLT M14X186MM TRVLN 031114-27120</t>
  </si>
  <si>
    <t>AIR PLUG (05TA) P330419-143A</t>
  </si>
  <si>
    <t>AIR PLUG P220129-7900</t>
  </si>
  <si>
    <t>HEAD CONNECTOR P330420-8220</t>
  </si>
  <si>
    <t>CITRA LANGGENG</t>
  </si>
  <si>
    <t>BOLT ADJUSTER  5132L</t>
  </si>
  <si>
    <t xml:space="preserve">INSERT NUT </t>
  </si>
  <si>
    <t>I LITE INSERT  NUT T1,2 SZ20MM</t>
  </si>
  <si>
    <t>I LITE INSERT  NUT T1,2 STEEL 40MM</t>
  </si>
  <si>
    <t>I LITE INSERT  NUT T1,3 STEEL 40MM</t>
  </si>
  <si>
    <t>I LITE INSERT NUT T1/2" FOR SUS T1,1 LONG TYPE</t>
  </si>
  <si>
    <t>INNER PPBR-100630</t>
  </si>
  <si>
    <t>TIGA KARUNIA</t>
  </si>
  <si>
    <t>PIN RR SEAT RECLINING HINGE</t>
  </si>
  <si>
    <t>HINGE RR SEAT BACK</t>
  </si>
  <si>
    <t>PLATE RR SEAT HINGE SET RH</t>
  </si>
  <si>
    <t>SGS</t>
  </si>
  <si>
    <t>REKA GRAHA</t>
  </si>
  <si>
    <t>HAK ANGIN  UKIR 12" RING BULAT 304 RAFES</t>
  </si>
  <si>
    <t>A040921 ( SP 0084 : 2M )</t>
  </si>
  <si>
    <t>A040921 ( SP 0086 : 4M )</t>
  </si>
  <si>
    <t>PLATE SIKU LUBANG 5 SP6201 PEN LUAR  SS304</t>
  </si>
  <si>
    <t>PENJEPIT KACA  5492 DOF SS304</t>
  </si>
  <si>
    <t>FULL HANDLE 1200 AS875 JASA KILAT UJUNG + MARKING</t>
  </si>
  <si>
    <t>PLATE SS SIKU DRAT 6 + LUBANG 4 PCS</t>
  </si>
  <si>
    <t>BAUT BUSHING KACA S/S 304  DIA.32X25+TUTUP (BX5473)</t>
  </si>
  <si>
    <t>BAUT BUSHING KACA S/S 304  DIA.32X25+TUTUP (BX5474)</t>
  </si>
  <si>
    <t>BAUT BUSHUING KACA SS DIA 32X50 (32 X 55 TUTUP)</t>
  </si>
  <si>
    <t>KAKI PARTISI UK.150 NEW SS304 RAFES</t>
  </si>
  <si>
    <t>STAR MUSTIKA</t>
  </si>
  <si>
    <t>ERAN PLASTINDO</t>
  </si>
  <si>
    <t>STRIKER SEAT LOCK INSERT</t>
  </si>
  <si>
    <t>GMU</t>
  </si>
  <si>
    <t>SUPPORT EXHAUST  PIPE M10 X 134</t>
  </si>
  <si>
    <t>PLP</t>
  </si>
  <si>
    <t>1 INCH PIN ASSY WITH STUD BOLT FULL THREAD ID3797-000</t>
  </si>
  <si>
    <t>DUL-11TC-20 CIRCULAR THIMBEL</t>
  </si>
  <si>
    <t>METALINDO MULTI</t>
  </si>
  <si>
    <t>BOS 13061-0301</t>
  </si>
  <si>
    <t>NUT 92210-0882A</t>
  </si>
  <si>
    <t>RIVET 92039-1287A</t>
  </si>
  <si>
    <t>GARUDA METALINDO</t>
  </si>
  <si>
    <t>GREAT GIANT PINEAPLE</t>
  </si>
  <si>
    <t>RING WASHER PLATE GALV TEBAL M10</t>
  </si>
  <si>
    <t>ANEKA RUBERINDO</t>
  </si>
  <si>
    <t>JASA MACHINING END ROD 04HN</t>
  </si>
  <si>
    <t>L INNER TUBE DIA.70X64</t>
  </si>
  <si>
    <t xml:space="preserve">APM LEAF SPRING </t>
  </si>
  <si>
    <t>CENTER BOLT M10110  P10189</t>
  </si>
  <si>
    <t>CENTER BOLT M10120  P13184</t>
  </si>
  <si>
    <t>CENTER BOLT 184</t>
  </si>
  <si>
    <t>BRONZE LINE BUSH</t>
  </si>
  <si>
    <t>Analisa Marketing 2022</t>
  </si>
  <si>
    <t>: JANUARI</t>
  </si>
  <si>
    <t>: 2022</t>
  </si>
  <si>
    <t>TOA GALVA</t>
  </si>
  <si>
    <t>: FEBRUARI</t>
  </si>
  <si>
    <t>L LOWER PJ SMUV</t>
  </si>
  <si>
    <t>L UPPER PJ SMUV</t>
  </si>
  <si>
    <t>L LOWER ARM D40G</t>
  </si>
  <si>
    <t>L UPPER ARM D40G</t>
  </si>
  <si>
    <t>WASHER 218</t>
  </si>
  <si>
    <t>WASHER Z- 291</t>
  </si>
  <si>
    <t>PISTON 26394</t>
  </si>
  <si>
    <t>PISTON 01239</t>
  </si>
  <si>
    <t>ASTRA OTOPART</t>
  </si>
  <si>
    <t>COLLAR 6MM</t>
  </si>
  <si>
    <t>SCREW END GJ11259FO</t>
  </si>
  <si>
    <t>BAR STRUT RH TBR54 ( ANCHOR TBR52 )</t>
  </si>
  <si>
    <t>BOLT ASM M6 P3315002-7150</t>
  </si>
  <si>
    <t>HINGE RR SEAT BACK 72519-X7V22</t>
  </si>
  <si>
    <t>HINGE RR SEAT BACK 72519-X7V23</t>
  </si>
  <si>
    <t>PLATE RR SEAT HINGE SET RH 71357-X7V11-C</t>
  </si>
  <si>
    <t>NUT HEGH GROUND</t>
  </si>
  <si>
    <t>RODA ATAS PINGGIR RD2 RAFES</t>
  </si>
  <si>
    <t>GANTUNGAN HANDUK 2 BARIS 7CM</t>
  </si>
  <si>
    <t>RING KUNCI BESAR DOF</t>
  </si>
  <si>
    <t>GANTUNGAN BAJU RAFES KAKI 5</t>
  </si>
  <si>
    <t>PLATE HANDRAIL PARTISI PERSEGI LUB.4</t>
  </si>
  <si>
    <t>HANDRAIL PARTISI ART 005 SS 304</t>
  </si>
  <si>
    <t>A060921 ( SP 7021 : 4M )</t>
  </si>
  <si>
    <t>A080921 ( SP 7012 : 2M )</t>
  </si>
  <si>
    <t>A080921 ( SP 7017 : 4M )</t>
  </si>
  <si>
    <t>A080921 ( SP 7019 : 3M )</t>
  </si>
  <si>
    <t>A040921 ( SP 0085 : 3M )</t>
  </si>
  <si>
    <t>BAUT BUSHING KACA SUS 316  30X55</t>
  </si>
  <si>
    <t>HAK ANGIN  UKIR 10" RING OVAL 304 RAFES</t>
  </si>
  <si>
    <t>APM LEAF SPRING</t>
  </si>
  <si>
    <t>CENTER BOLT 13451</t>
  </si>
  <si>
    <t>CENTER BOLT 13448</t>
  </si>
  <si>
    <t>CENTER BOLT 13228</t>
  </si>
  <si>
    <t>CENTER BOLT 13415</t>
  </si>
  <si>
    <t>CENTER BOLT 13416</t>
  </si>
  <si>
    <t>CENTER NUT P20028</t>
  </si>
  <si>
    <t>CENTER NUT P20614</t>
  </si>
  <si>
    <t>VELASTO</t>
  </si>
  <si>
    <t>PIN 04HN-3001-11</t>
  </si>
  <si>
    <t>L OUTER  TUBE 01NA-0005-12</t>
  </si>
  <si>
    <t>KONGO CITRA</t>
  </si>
  <si>
    <t>ELBOW 7078713560</t>
  </si>
  <si>
    <t>NUT SLEEVE</t>
  </si>
  <si>
    <t>HIOLDER FLOOR</t>
  </si>
  <si>
    <t>GUNASENA PUTRA</t>
  </si>
  <si>
    <t>SHAFT MIIRROR STAY</t>
  </si>
  <si>
    <t>AMINDO</t>
  </si>
  <si>
    <t>AS STABIL PANJANG</t>
  </si>
  <si>
    <t>BONECOM</t>
  </si>
  <si>
    <t>TBINA</t>
  </si>
  <si>
    <t>PIPA CURVA 500.5</t>
  </si>
  <si>
    <t>PIPA CURVA 600.5</t>
  </si>
  <si>
    <t>PIPA CURVA 650.5</t>
  </si>
  <si>
    <t>PIPA STRAIGHT 500</t>
  </si>
  <si>
    <t>PIPA STRAIGHT 250</t>
  </si>
  <si>
    <t>PIPA STRAIGHT 400</t>
  </si>
  <si>
    <t>PIPA STRAIGHT 650</t>
  </si>
  <si>
    <t>PIPA STRAIGHT 800</t>
  </si>
  <si>
    <t>SHAFT NUT R.L  YMAWR-30720-AC</t>
  </si>
  <si>
    <t>JARISKO</t>
  </si>
  <si>
    <t>BUSHING STAINLESS STIL 15 X16</t>
  </si>
  <si>
    <t>PIN  DIA  10X35  ( JASA GRINDING )</t>
  </si>
  <si>
    <t>PIN 8 X 31  ( JASA GRINDING )</t>
  </si>
  <si>
    <t>PT TOA GALVA</t>
  </si>
  <si>
    <t>BH SCREW 3 X 6 FE CR3 B-TIGHT</t>
  </si>
  <si>
    <t>BOTTOM PLATE TU760 S45C</t>
  </si>
  <si>
    <t>BS-1020B BRACKET</t>
  </si>
  <si>
    <t>BS-1020B REAR BOARD</t>
  </si>
  <si>
    <t>BS-680F BAFFLE</t>
  </si>
  <si>
    <t>CS-63 SQUARE NUT M10 ZN A</t>
  </si>
  <si>
    <t>DM-220 MIC ADAPTOR</t>
  </si>
  <si>
    <t>ER-1103 CUP W/PLT Cr3</t>
  </si>
  <si>
    <t>ER-1103 POLE W/PLT Cr3</t>
  </si>
  <si>
    <t>ER-1106 HEAT SINK-G</t>
  </si>
  <si>
    <t>ER-1106 UNIT HOLD METAL W/PLT Cr3</t>
  </si>
  <si>
    <t>ER-510 BOTTOM PLATE W/PLT Cr3</t>
  </si>
  <si>
    <t>ER-510 PLATE W/PLT Cr3</t>
  </si>
  <si>
    <t>ER-520 HEAT SINK</t>
  </si>
  <si>
    <t>F-1000 FIXING SCREW M5 FE Cr3</t>
  </si>
  <si>
    <t>F-1000 SPEAKER BRACKET</t>
  </si>
  <si>
    <t>F-1000BWP SPEAKER BRACKET W/ED COATING</t>
  </si>
  <si>
    <t>F-1000BWP WALL BRACKET W/ED COATING</t>
  </si>
  <si>
    <t>F-2000 SPEAKER BRACKET</t>
  </si>
  <si>
    <t>HA2060 RDG-BOTTOM-PLATE</t>
  </si>
  <si>
    <t>HS-150B ST-OUTSERT FE BLK Cr3</t>
  </si>
  <si>
    <t>HS-150W ST OUTSERT FE Cr3</t>
  </si>
  <si>
    <t>HX-5W HANDLE BRACKET</t>
  </si>
  <si>
    <t>HY-CL10B CLUSTER PLATE</t>
  </si>
  <si>
    <t>HY-CL20B CLUSTER PLATE</t>
  </si>
  <si>
    <t>HY-CW 1B SPACER</t>
  </si>
  <si>
    <t xml:space="preserve">HY-PF1B SIDE BAR </t>
  </si>
  <si>
    <t>HY-PF1WP FRONT BAR</t>
  </si>
  <si>
    <t>HY-PF1WP FRONT BAR SS</t>
  </si>
  <si>
    <t>HY-PF1WP REINFORCEMENT PLATE</t>
  </si>
  <si>
    <t>HY-PF1WP REINFORCEMENT PLATE SS</t>
  </si>
  <si>
    <t>HY-PF1WP SIDE BAR SS</t>
  </si>
  <si>
    <t>HY-PF1WP SIDE BAR (JASA)</t>
  </si>
  <si>
    <t>METAL RING DIA 16 X 16 MM</t>
  </si>
  <si>
    <t>METAL RING Dia.18,6 X Dia.22,9 X 16 MM</t>
  </si>
  <si>
    <t>NUT M16 FE Cr3 (P 1.5)</t>
  </si>
  <si>
    <t>PLAT SPCC UK. 1.5 MM X 187.5</t>
  </si>
  <si>
    <t>PLAT SPCC UK.100 X 60 X 2.0MM</t>
  </si>
  <si>
    <t>PLATE-A PA -R19290A12</t>
  </si>
  <si>
    <t>PLATE-A PA-R1455A12</t>
  </si>
  <si>
    <t>PLATE-A PA-R19261A12</t>
  </si>
  <si>
    <t>PLATE-A PA-R19291A12</t>
  </si>
  <si>
    <t>SC-615 BOTTOM PLATE</t>
  </si>
  <si>
    <t>SC-622C BOTTOM PLATE W/PLT Zn Cr3</t>
  </si>
  <si>
    <t>SPCC SD SHEET 2 X 160 X 75</t>
  </si>
  <si>
    <t>TC-153 HORN C</t>
  </si>
  <si>
    <t>TC-303 BOTTOM PLATE W/PLT Cr3</t>
  </si>
  <si>
    <t>TC-715 ANGLE SUS 304</t>
  </si>
  <si>
    <t>TU-30ML BOTTOM PLATE Cr3+HOLE M4</t>
  </si>
  <si>
    <t>TU30ML/50ML BOTTOM PLATE W/PLT</t>
  </si>
  <si>
    <t>TU-650 BOTTOM PLATE W/PLT Cr3</t>
  </si>
  <si>
    <t>WASHER 16 X 32 X 2.6 FE Cr3</t>
  </si>
  <si>
    <t>ZH-5025B BOTTOM PLATE W/PLT Cr3</t>
  </si>
  <si>
    <t>PT KAYABA</t>
  </si>
  <si>
    <t>BEARING CASE (SAPH 370)</t>
  </si>
  <si>
    <t>CYLINDER</t>
  </si>
  <si>
    <t>RUBBER BUSHING COLLAR</t>
  </si>
  <si>
    <t>STEERING SHAFT PLUG</t>
  </si>
  <si>
    <t>VALVE STOPPER</t>
  </si>
  <si>
    <t>WASHER</t>
  </si>
  <si>
    <t>COVER CAP</t>
  </si>
  <si>
    <t>MAIN VALVE</t>
  </si>
  <si>
    <t>CAP 12251-01706</t>
  </si>
  <si>
    <t>CAP 13001-84085-GJ9</t>
  </si>
  <si>
    <t>CAP OG301-01701</t>
  </si>
  <si>
    <t>CENTER ROD 13001-16209</t>
  </si>
  <si>
    <t>CENTERING WASHER 10301-90301</t>
  </si>
  <si>
    <t>CENTERING WASHER  SK504-90301</t>
  </si>
  <si>
    <t>COLLAR SA301-9011</t>
  </si>
  <si>
    <t>COLLAR SA301-9011-OZI</t>
  </si>
  <si>
    <t>CYLINDER  12201-00746</t>
  </si>
  <si>
    <t>CYLINDER HEAD S15C 13001-16731</t>
  </si>
  <si>
    <t>DUST CAP CASE SK501-92901</t>
  </si>
  <si>
    <t>EYE 10101-02502</t>
  </si>
  <si>
    <t>EYE 1001-02501</t>
  </si>
  <si>
    <t>GUIDE 12201-09951</t>
  </si>
  <si>
    <t>LOWER CUP SK501-21702</t>
  </si>
  <si>
    <t>OUTER SHELL ( JS. CUTTING+MACHINING)  02176</t>
  </si>
  <si>
    <t>OUTER SHELL (JS CUTTING + MACHINING) 02178</t>
  </si>
  <si>
    <t>OUTER SHELL (JS CUTTING+MACHINING) 01288</t>
  </si>
  <si>
    <t>OUTER SHELL (JS.CUTTING+MACHINING) 01289</t>
  </si>
  <si>
    <t>PISTON ROD SC254-01303</t>
  </si>
  <si>
    <t>PISTON ROD SC254-03315</t>
  </si>
  <si>
    <t>PISTON ROD OG251-00105-M</t>
  </si>
  <si>
    <t>PISTON RODOG251-00108</t>
  </si>
  <si>
    <t>PISTON ROD A0944-01683-MO</t>
  </si>
  <si>
    <t>PISTON ROD  ST304-12017-MO</t>
  </si>
  <si>
    <t>PISTON ROD  ST304-12023-MO</t>
  </si>
  <si>
    <t>PISTON ROD  ST304-12012-MO</t>
  </si>
  <si>
    <t>PISTON ROD  ST304-12027-MO</t>
  </si>
  <si>
    <t>PISTON ROD  J0184-49364-MO</t>
  </si>
  <si>
    <t>PISTON ROD A0184-23296-MO</t>
  </si>
  <si>
    <t>PISTON ROD  ROLLING 12201-30150-R</t>
  </si>
  <si>
    <t>PISTON ROD  ROLLING 12201-30135-R</t>
  </si>
  <si>
    <t>PISTON ROD  ROLLING 12201-30148-R</t>
  </si>
  <si>
    <t>PISTON ROD  ROLLING 12201-30170-R</t>
  </si>
  <si>
    <t>PISTON ROD (ROLLING) OG201-00111-R</t>
  </si>
  <si>
    <t>PISTON ROD 12.57 L= 210 MM A0184-15210-MO</t>
  </si>
  <si>
    <t>PISTON ROD MACH A0184-15222-MO</t>
  </si>
  <si>
    <t>PISTON ROD 12.57 L=220 MM A0184-15220-MO</t>
  </si>
  <si>
    <t>PISTON ROD MACH SA254-19386-MO</t>
  </si>
  <si>
    <t>PISTON ROD MACH J0284-49621-MO</t>
  </si>
  <si>
    <t>PISTON ROD MACH J0184-49342-MO</t>
  </si>
  <si>
    <t>PISTON ROD MACH J0184-49343-MO</t>
  </si>
  <si>
    <t>PISTON ROD MACH SG304-29297-MO</t>
  </si>
  <si>
    <t>PISTON ROD MACH + CUTTING 10104-01184-R</t>
  </si>
  <si>
    <t>PISTON ROD MACH + ROLLING A0184-23254-R</t>
  </si>
  <si>
    <t>PISTON ROD MACH + ROLLING J0284-49620-R</t>
  </si>
  <si>
    <t>PISTON ROD MACH+CUTTING 10104-01239-MO</t>
  </si>
  <si>
    <t>PISTON ROD MACHINING 12216-49401-MO</t>
  </si>
  <si>
    <t>PISTON ROD MACHINING A0184-15242-MO</t>
  </si>
  <si>
    <t>PISTON ROD MACHINING A0184-15286-MO</t>
  </si>
  <si>
    <t>PISTON ROD MACHINING J0244-40184-MO</t>
  </si>
  <si>
    <t>PISTON ROD MACHINING OG301-00108-MO</t>
  </si>
  <si>
    <t>PISTON ROD MACHINING OG301-001110-MO</t>
  </si>
  <si>
    <t>PISTON ROD MACHINING J0286-49180-MO</t>
  </si>
  <si>
    <t>PISTON ROD MACHINING SC254-20410-MO</t>
  </si>
  <si>
    <t>PISTON ROD MACHINING ST304-1200-MO</t>
  </si>
  <si>
    <t>PISTON ROD MACHINING 10304-01308-MO</t>
  </si>
  <si>
    <t>PISTON ROD MACHINING 10304-01318-MO</t>
  </si>
  <si>
    <t>PISTON ROD MACHINING A0184-15244-MO</t>
  </si>
  <si>
    <t>PISTON ROD MACHINING A0184-15250-MO</t>
  </si>
  <si>
    <t>PISTON ROD MACHINING A0184-15330-MO</t>
  </si>
  <si>
    <t>PISTON ROD MACHINING A0184-49858-MO</t>
  </si>
  <si>
    <t>PISTON ROD MACHINING A0184-49906-MO</t>
  </si>
  <si>
    <t>PISTON ROD MACHINING J0244-40156-MO</t>
  </si>
  <si>
    <t>PISTON ROD MACHINING J0284-49026-MO</t>
  </si>
  <si>
    <t>PISTON ROD MACHINING A0284-01747-MO</t>
  </si>
  <si>
    <t>PISTON ROD MACHINING J0284-49178-MO</t>
  </si>
  <si>
    <t>PISTON ROD MACHINING J0184-49347-MO</t>
  </si>
  <si>
    <t>PISTON ROD MACHINING + ROLLING J0244-40184</t>
  </si>
  <si>
    <t>PISTON ROD MACHINING + ROLLING SA254-28406</t>
  </si>
  <si>
    <t>RING NUT ASSY SC254-29004</t>
  </si>
  <si>
    <t>RING NUT ASSY SC254-29004-OZI</t>
  </si>
  <si>
    <t>RING NUT ASSY SC254-29006</t>
  </si>
  <si>
    <t>RING NUT ASSY SC254-29006-OZI</t>
  </si>
  <si>
    <t>RING NUT ASSY SC254-29007</t>
  </si>
  <si>
    <t>RING NUT ASSY SC254-29007-OZI</t>
  </si>
  <si>
    <t>RING NUT ASSY SC254-29008</t>
  </si>
  <si>
    <t>RING NUT ASSY SC254-29008-OZI</t>
  </si>
  <si>
    <t>ROD GUIDE  OG306-00801</t>
  </si>
  <si>
    <t>SPRING GUIDE OG201-02503</t>
  </si>
  <si>
    <t>SPRING GUIDE OG201-02505</t>
  </si>
  <si>
    <t>UNDER BRACKET  12201-02054</t>
  </si>
  <si>
    <t>UNDER BRACKET MACH 02001</t>
  </si>
  <si>
    <t>UNDER BRACKET MACH 02002</t>
  </si>
  <si>
    <t>UNDER BRACKET 12161-02038</t>
  </si>
  <si>
    <t>UPPER BRACKET 12201-01931</t>
  </si>
  <si>
    <t>UPPER BRACKET OG201-01903</t>
  </si>
  <si>
    <t>UPPER BRACKET OG206-01901</t>
  </si>
  <si>
    <t>UPPER BRACKET MACH OG301-01901</t>
  </si>
  <si>
    <t>UPPER BRACKET MACH OG206-01908</t>
  </si>
  <si>
    <t>VALVE 004</t>
  </si>
  <si>
    <t>VALVE MACHINING + CEK 006</t>
  </si>
  <si>
    <t>BEARING COVER 560B</t>
  </si>
  <si>
    <t>BEARING RACE PJ ( CARBURIZED )</t>
  </si>
  <si>
    <t>BEARING 560B (ASSY)</t>
  </si>
  <si>
    <t>D ASSY BEARING SJ 650A (PIN) ASSY  ( JASA)</t>
  </si>
  <si>
    <t>EXTENSION HANDLE, IMV</t>
  </si>
  <si>
    <t>EXTENSION HANDLE ,640A (PAINTED) + MATERIAL</t>
  </si>
  <si>
    <t>FEMALE SCREW JAZZ 11 M</t>
  </si>
  <si>
    <t>FEMALE SCREW, D30D</t>
  </si>
  <si>
    <t>FEMALE SCREW, PJ</t>
  </si>
  <si>
    <t>FEMALE SCREW, YR9</t>
  </si>
  <si>
    <t>FEMALE SCREW 560 B</t>
  </si>
  <si>
    <t>HANDLE SPW 200SE (PLATTED)</t>
  </si>
  <si>
    <t>HANDLE, PJ 480W (EFC)</t>
  </si>
  <si>
    <t>HANDLE, PJ D40G (JPN)</t>
  </si>
  <si>
    <t>HANDLE, PJ X620 (ASSY)</t>
  </si>
  <si>
    <t>L EXTENSION BAR  PART BARU</t>
  </si>
  <si>
    <t>L LOWER ARM, D40G</t>
  </si>
  <si>
    <t>L LOWER ARM, PJ SMUV</t>
  </si>
  <si>
    <t xml:space="preserve">L PINION GEAR </t>
  </si>
  <si>
    <t>L SCREW SHAFT, PJ D01N (MACHINED)</t>
  </si>
  <si>
    <t>L SOCKET WRENCH PART BARU</t>
  </si>
  <si>
    <t>L STEEL BALL BAR S10C DIA. 65 X 96</t>
  </si>
  <si>
    <t>L STEEL TUBE STAM390G DIA 32 X 6 X 280 CUTTED</t>
  </si>
  <si>
    <t>L STEEL BAR SCM440 DIA.28X170 ( TURNED)</t>
  </si>
  <si>
    <t>L UPPER ARM, D40G</t>
  </si>
  <si>
    <t>L UPPER ARM, PJ SMUV</t>
  </si>
  <si>
    <t>LOWER ARM, YL8</t>
  </si>
  <si>
    <t xml:space="preserve">L BOLT 220 (PLATTED) </t>
  </si>
  <si>
    <t>L BOLT MACHINED 130 (PARKERIZED)</t>
  </si>
  <si>
    <t>L BOLT TRUNION 141 (PLATTED)</t>
  </si>
  <si>
    <t>L INNER TUBE IMV</t>
  </si>
  <si>
    <t>L SUB SCREW IMV</t>
  </si>
  <si>
    <t>METAL JAZZ 11 M</t>
  </si>
  <si>
    <t>METAL SMUV</t>
  </si>
  <si>
    <t>METAL, D80N</t>
  </si>
  <si>
    <t>METAL, YR9</t>
  </si>
  <si>
    <t>PINION GUIDE 650A</t>
  </si>
  <si>
    <t>ROD HANDLE, 480W (PLATTED)</t>
  </si>
  <si>
    <t>ROD HANDLE, D80N (PLATTED)</t>
  </si>
  <si>
    <t>ROD HANLE 660A (PLATTED) + MATERIAL</t>
  </si>
  <si>
    <t>SCREW SHAFT 560B</t>
  </si>
  <si>
    <t>SCREW SHAFT, PJ 2CF (PARKERIZED)</t>
  </si>
  <si>
    <t>SCREW SHAFT, PJ 480W (PARKERIZED)</t>
  </si>
  <si>
    <t>SCREW SHAFT, PJ 810A (PARKERIZED)</t>
  </si>
  <si>
    <t>SCREW SHAFT, PJ D80N (MACHINED 1)</t>
  </si>
  <si>
    <t>SCREW SHAFT, PJ T7Y (MACHINED 1)</t>
  </si>
  <si>
    <t>SCREW SHAFT, PJ X620 (MACHINED 1)</t>
  </si>
  <si>
    <t>SCREW SHAFT, PJ YL8 (PARKERIZED)</t>
  </si>
  <si>
    <t>SCREW SHAFT,PJ 4L45W (PARKERIZED)</t>
  </si>
  <si>
    <t>SCREW SHAFT,PJ D30D (MACHINED 1)</t>
  </si>
  <si>
    <t>SCREW SHAFT,PJ YR9 (CAULKED)</t>
  </si>
  <si>
    <t>SHAFT DRIVE</t>
  </si>
  <si>
    <t>SOCKET WRENCH</t>
  </si>
  <si>
    <t>SPACER BUSH, D80N</t>
  </si>
  <si>
    <t>SPW 16 X 140 X OS19K (ASSY)</t>
  </si>
  <si>
    <t>SPW 16 X 180 K2L (ASSY)</t>
  </si>
  <si>
    <t>SPW 16 X 180 X OS 19K</t>
  </si>
  <si>
    <t>SUPPORT, SJ28</t>
  </si>
  <si>
    <t>SUPPORT, T7Y</t>
  </si>
  <si>
    <t>UPPER ARM, YL8</t>
  </si>
  <si>
    <t>WASHER O 560B (PARKERIZED)</t>
  </si>
  <si>
    <t>WASHER 520</t>
  </si>
  <si>
    <t>WASHER, KICK STARTER KVYG</t>
  </si>
  <si>
    <t>HI-LEX INDOENSIA</t>
  </si>
  <si>
    <t xml:space="preserve">GEMA GRAHA </t>
  </si>
  <si>
    <t>PISTON ROD  ST304-12010-MO</t>
  </si>
  <si>
    <t>SCREW END GJ1G011FO</t>
  </si>
  <si>
    <t>BUSHING 32X25X69</t>
  </si>
  <si>
    <t>AS STABIL B PENDEK</t>
  </si>
  <si>
    <t xml:space="preserve">ANEKA KOMKAR </t>
  </si>
  <si>
    <t>PLATE SUPPORT EXH LOWER</t>
  </si>
  <si>
    <t>APM LEAF SPRINGS</t>
  </si>
  <si>
    <t>BRONZE LINE BUSH P30081</t>
  </si>
  <si>
    <t>SLEEVE P30070</t>
  </si>
  <si>
    <t>CENTER BOLT M182300H1522C   P13415</t>
  </si>
  <si>
    <t>CENTER BOLT M14105OH1416C  P13416</t>
  </si>
  <si>
    <t>CENTER BOLT M18215OH1522C  P13451</t>
  </si>
  <si>
    <t>CENTER NUT M18/1527/C  P20028</t>
  </si>
  <si>
    <t>CENTER NUT 314/1222/C  P20614</t>
  </si>
  <si>
    <t>CENTER BOLT M141300H1416C   P13471</t>
  </si>
  <si>
    <t>CENTER BOLT M12145RH1818D P13228</t>
  </si>
  <si>
    <t>CENTER BOLT M10110RH0814B P10189</t>
  </si>
  <si>
    <t>CENTER BOLT M10120RH0814B P10463</t>
  </si>
  <si>
    <t>CENTER BOLT M10120RH1114B P13184</t>
  </si>
  <si>
    <t>CENTER BOLT M18240OH1522C P13448</t>
  </si>
  <si>
    <t>CENTER BOLT M18255OH1522C P13449</t>
  </si>
  <si>
    <t>CENTER BOLT M1435OH1416C P13578</t>
  </si>
  <si>
    <t>METAL RING 0K150</t>
  </si>
  <si>
    <t>METAL RING 0K180</t>
  </si>
  <si>
    <t>AWP</t>
  </si>
  <si>
    <t>NUT LOCK KEHG</t>
  </si>
  <si>
    <t>COLLAR GEAR BOX  KWWM</t>
  </si>
  <si>
    <t>COLLAR GEAR BOX KVB</t>
  </si>
  <si>
    <t>SLEEVE GEAR BOX KWWM</t>
  </si>
  <si>
    <t>SLEEVE GEAR BOX KVB</t>
  </si>
  <si>
    <t>PIPA CURVE 500,5</t>
  </si>
  <si>
    <t>PIPA CURVE 600,5</t>
  </si>
  <si>
    <t>PIPA CURVE 650,5</t>
  </si>
  <si>
    <t>PIPA STRAIGHT 600</t>
  </si>
  <si>
    <t>BOSS CENTER HONDA NEW VARIO 125</t>
  </si>
  <si>
    <t>BOSS PANEL KAWASAKI RR 9698</t>
  </si>
  <si>
    <t>PIN PILLION STEP</t>
  </si>
  <si>
    <t>COLLAR B RR WHEEL DISTANCE</t>
  </si>
  <si>
    <t>DOWEL PINS COVER FUSO</t>
  </si>
  <si>
    <t>CRIMP RING Z-218 / Z276</t>
  </si>
  <si>
    <t>RING / WASHER  Z-284-R2</t>
  </si>
  <si>
    <t>RING WASHER Z-201</t>
  </si>
  <si>
    <t>RING WASHER Z-295-R2</t>
  </si>
  <si>
    <t>WASHER LOKAL Z275</t>
  </si>
  <si>
    <t>WEDGE CASTER 37070</t>
  </si>
  <si>
    <t>COLLAR STKM 13A (DIA.27,2X14,8X60MM)</t>
  </si>
  <si>
    <t>CITRA LANGGENG S</t>
  </si>
  <si>
    <t>BOLT ADJUSTER SMALL</t>
  </si>
  <si>
    <t>CASTER STRAP 82mm</t>
  </si>
  <si>
    <t>PLACON MOUNT METAL 40 BP-TYPE (PM-4010BP)</t>
  </si>
  <si>
    <t>PLACON MOUNT METAL 40 E-TYPE(PM-4010E)</t>
  </si>
  <si>
    <t>PLACON MOUNT METAL 60 A TYPE (PM-6010A)</t>
  </si>
  <si>
    <t>PLACON MOUNT METAL 60 B TYPE (PM-6010B)</t>
  </si>
  <si>
    <t>PLACON MOUNT METAL 60 C TYPE (PM-6010C)</t>
  </si>
  <si>
    <t>PLACON MOUNT METAL 60 D TYPE (PM-6010D)</t>
  </si>
  <si>
    <t>PLACON MOUNT METAL 60 DA TYPE (PM-6010DA)</t>
  </si>
  <si>
    <t>PLACON MOUNT METAL 60 BP TYPE (PM-6010BP)</t>
  </si>
  <si>
    <t>PLACON MOUNT STEEL 73 A TYPE (PM-7310A)</t>
  </si>
  <si>
    <t>PLACON MOUNT STEEL 73 B TYPE (PM-7310B)</t>
  </si>
  <si>
    <t>PLACON MOUNT STEEL 73 C TYPE (PM-7310C)</t>
  </si>
  <si>
    <t>PLACON MOUNT STEEL 73 D TYPE (PM-7310D)</t>
  </si>
  <si>
    <t>PLACON MOUNT STEEL 73 BP (PM-7310BP)</t>
  </si>
  <si>
    <t>NUT LOCK M10 pj=12mm  (XD832)</t>
  </si>
  <si>
    <t>NUT LOCK M10 PJ=18MM (XA681.XE331)</t>
  </si>
  <si>
    <t>NUT LOCK M10 pj=20mm (XE511,XE311,,XA693,XE351,XD551)</t>
  </si>
  <si>
    <t>NUT LOCK M10 PJ=30MM (XE351LH)</t>
  </si>
  <si>
    <t>NUT LOCK M8 Pj = 32.5 MM (XB511, RU RH) PLATING</t>
  </si>
  <si>
    <t>NUT LOCK M8 Pj = 30.5 MM (XB511, RU LH) PLATING</t>
  </si>
  <si>
    <t>NUT LOCK M8 PJ=12MM (FU-150.XB975)</t>
  </si>
  <si>
    <t>NUT LOCK M8 pj=20mm (XC601.XA691)</t>
  </si>
  <si>
    <t>NUT LOCK M8 PJ=27,5MM (XC281,XA141RH)</t>
  </si>
  <si>
    <t>NUTLOCK M8 PJ=30MM (XC321,XA361,XC-231RM)</t>
  </si>
  <si>
    <t>AIR PLUG (P220129-7900)</t>
  </si>
  <si>
    <t>BOLT ASM M6  P315002-7150</t>
  </si>
  <si>
    <t>COLLAR SUPPORT (P310406-524A) L300</t>
  </si>
  <si>
    <t>COLLAR P335007-524A ( VA-VE FUEL FILTER KUBOT)</t>
  </si>
  <si>
    <t>CENTER BOLT M14 X 186  031114-27122</t>
  </si>
  <si>
    <t>RETAINER D.11,3(D.4)X25,5MM TRVLN 230428-72110</t>
  </si>
  <si>
    <t>PIPE P335001-781X (KUBOTA) NEW</t>
  </si>
  <si>
    <t>SCREW PLUG P330667-7830</t>
  </si>
  <si>
    <t>SUPPORT EXHAUST PIPE M10X D 21 X 134</t>
  </si>
  <si>
    <t>SUPPORT EXHAUST PIPE M10X D21 X 163</t>
  </si>
  <si>
    <t>WRENCH 2-HEX 21XD.30X255</t>
  </si>
  <si>
    <t>GEMA GRAHA SARANA</t>
  </si>
  <si>
    <t>BRACKET dia. 10MM,P=370MM PC SILVER FIN</t>
  </si>
  <si>
    <t>BRACKET SLOT WALL P=300MM, UK.40X41 MM</t>
  </si>
  <si>
    <t>T/MS 10XM8X76.5-22 MENTAH</t>
  </si>
  <si>
    <t>AS ENGKOL (B) 8 X 345 MENTAH</t>
  </si>
  <si>
    <t>COLLAR OVAL Dia.7X19.5X4 Kuning 3 (66414(24)-KK010-A)</t>
  </si>
  <si>
    <t>INSERT NUT 6 X 5 X M3 X 7 Mentah (Nut 33504 640WS)</t>
  </si>
  <si>
    <t>COLLAR 57X53,8X25 MENTAH (KDD-236-04 LONG)</t>
  </si>
  <si>
    <t>AS KICK OUT DIA.13,2X 35</t>
  </si>
  <si>
    <t>GUNA SENA</t>
  </si>
  <si>
    <t>GAGANG KERANJANG BESAR</t>
  </si>
  <si>
    <t>AS UK 2.5 X 250 (PUTIH) ( AS 7000)</t>
  </si>
  <si>
    <t>AS UK.30 X 50</t>
  </si>
  <si>
    <t>BAR STRUT RH TBR541 (ANCHOR TOURING LH)</t>
  </si>
  <si>
    <t>BAR STRUT RH TBR541 (ANCHOR TOURING RH)</t>
  </si>
  <si>
    <t>BAR STRUT, TBR54 (ANCHOR TBR52)</t>
  </si>
  <si>
    <t>BUSHING LEAF SPR,FRT FVZ (38 X 32 X 79)</t>
  </si>
  <si>
    <t>BUSHING LEAF SPR,RR FVR (38 X 32 X 99)</t>
  </si>
  <si>
    <t>BUSHING RR SPR FR NKR66 42X25X81</t>
  </si>
  <si>
    <t>BUSHING RR SPR RR NKR66 48X40X25X40.5</t>
  </si>
  <si>
    <t>BUSHING SHACKLE FR SPR,N 56X40X25X34</t>
  </si>
  <si>
    <t>BUSHING SHACKLE RR NKR7 34 X 28 X 68</t>
  </si>
  <si>
    <t>BUSHING SHACKLE RR SPR,N 48.7X36.7X25X41</t>
  </si>
  <si>
    <t>BUSHING SPRING FR NKR66 43X25X71</t>
  </si>
  <si>
    <t>BUSHING SPRINGFVZ 42X32X79</t>
  </si>
  <si>
    <t>PIN ASM RELAY LEVER, TBR5 (PAYUNG)</t>
  </si>
  <si>
    <t>STOPPER SUB SPRING, NKR66 ( HANGER )</t>
  </si>
  <si>
    <t>STUD AXLE SHAFT SET, NKR</t>
  </si>
  <si>
    <t>NUT JANITOR Dia. 15 X 15/M5</t>
  </si>
  <si>
    <t>PIN DIA. 10X36 (JASA GRINDING)</t>
  </si>
  <si>
    <t>PIN DIA.8X31 (JASA GERINDING)</t>
  </si>
  <si>
    <t>AS MATERIAL DIA.25X300 S45C ( AS D.25X305)</t>
  </si>
  <si>
    <t>AS S10C Dia. 10.2 X 4000</t>
  </si>
  <si>
    <t>HANDLE + PLAT SS ( TANPA LUBANG CYLINDER )</t>
  </si>
  <si>
    <t>HANDLE + PLATE SS (LUBANG CYLINDER)</t>
  </si>
  <si>
    <t>HANDLE STAINLESS STEEL</t>
  </si>
  <si>
    <t>PLAT SS ( TANPA LUBANG CYLINDER )</t>
  </si>
  <si>
    <t>PLAT SS (LUBANG CYLINDER)</t>
  </si>
  <si>
    <t>RING CYLINDER BESAR</t>
  </si>
  <si>
    <t>RING TANPA LUBANG CYLINDER</t>
  </si>
  <si>
    <t>VALVE,FUEL COCK</t>
  </si>
  <si>
    <t>INSERT TOP FOOTRES PI.LLION RH</t>
  </si>
  <si>
    <t>INSERT TOP FOOTRES PI.LLION LH</t>
  </si>
  <si>
    <t>INNER BUSH RADIUS LONG (WSGS-116.B-MC)</t>
  </si>
  <si>
    <t>INNER BUSH SGS-097</t>
  </si>
  <si>
    <t>INNER BUSH WPBR-100420.B</t>
  </si>
  <si>
    <t>INNER PPBR-100450</t>
  </si>
  <si>
    <t>INNER PPBR-100540 (METAL)</t>
  </si>
  <si>
    <t>INNER PPBR-100630.B</t>
  </si>
  <si>
    <t>INNER PPBR-100730</t>
  </si>
  <si>
    <t>INNER PPBR-100740</t>
  </si>
  <si>
    <t>INNER PSGS-120</t>
  </si>
  <si>
    <t>INNER PSGS-117</t>
  </si>
  <si>
    <t>METAL ATTACHMENT PSGS.059.0</t>
  </si>
  <si>
    <t>GEAR SPROCKET  035</t>
  </si>
  <si>
    <t>BUSHING SPROCKET 035</t>
  </si>
  <si>
    <t xml:space="preserve">ALUMUNIUM BRACKET + PIN (B327:B356JASA </t>
  </si>
  <si>
    <t>INSERT NUT 1210</t>
  </si>
  <si>
    <t>AS NAIK TURUN FA DIA.15.25 X 110</t>
  </si>
  <si>
    <t>AS KICK OUT DIA.13,04X 35</t>
  </si>
  <si>
    <t>NUT HEX M22 X B30 X H8 MM NON PEJAL</t>
  </si>
  <si>
    <t>NUT STRG STEM M24XB36XH8 MM (JASA)</t>
  </si>
  <si>
    <t>SINAR ALUM SARANA</t>
  </si>
  <si>
    <t>SLEEVE REAR WHEEL KWWR P/N 42303-KWWR-B600</t>
  </si>
  <si>
    <t>CRANK ROLLAND</t>
  </si>
  <si>
    <t>NUT REAR VIEW MIRROR ASSY XE351</t>
  </si>
  <si>
    <t>NUT LOCK M10 X 1.25 (XD 832)</t>
  </si>
  <si>
    <t>NUT LOCK RH (8501-010-01) THREAD KIRI</t>
  </si>
  <si>
    <t>NUT LOCK LH (8501-010-02) THREAD KANAN</t>
  </si>
  <si>
    <t>TRICIPTA TEKNINDO</t>
  </si>
  <si>
    <t>SHAFT DRAT KANAN M18.5 X 2.5 X 247 + NUT Dia.31.8 X 32</t>
  </si>
  <si>
    <t>SHAFT DRAT KIRI M18.5 X 2.5 X 345 + NUT Dia.31.8 X 32</t>
  </si>
  <si>
    <t>PIN AS MAT S45C DIA.19MM X 68MM</t>
  </si>
  <si>
    <t>SEAT J02-1463-0</t>
  </si>
  <si>
    <t>BUSHING MAT.S45C DIA.20MM X 42,5MM</t>
  </si>
  <si>
    <t>BRACKET ARM ROLLOVER 17\"- LENGHT 134mm TBM STB MC-X</t>
  </si>
  <si>
    <t>BANJO J21-2303-0</t>
  </si>
  <si>
    <t>NIPPLE J21-2310-0</t>
  </si>
  <si>
    <t>BOLT J21-2215</t>
  </si>
  <si>
    <t>MITRA SANJAYA</t>
  </si>
  <si>
    <t>NEPEL M7 PENDEK</t>
  </si>
  <si>
    <t>NEPEL M7 PANJANG</t>
  </si>
  <si>
    <t>L PUTIH 27 GANK</t>
  </si>
  <si>
    <t>4L PUTIH 28 GANK</t>
  </si>
  <si>
    <t>4L SEDANG</t>
  </si>
  <si>
    <t>4L PANJANG</t>
  </si>
  <si>
    <t>RING 6 X 52</t>
  </si>
  <si>
    <t>BUSHING 30X52</t>
  </si>
  <si>
    <t>PIPA DIA.73.7X60.7X35 MILLING</t>
  </si>
  <si>
    <t>PIPA DIA.73.7X60.7X45 MILLING</t>
  </si>
  <si>
    <t>8L SEDANG</t>
  </si>
  <si>
    <t>AISIN INDONESIA</t>
  </si>
  <si>
    <t>ROD D/L OPEN FR RH-TURNING  411171-14520-D4</t>
  </si>
  <si>
    <t>ROD,FR DOOR LOCK, OPEN,RH-D30D-TURNING 411171-14940D4</t>
  </si>
  <si>
    <t>ROD DL OPEN FR RH-TURNING  411171-14570-D4</t>
  </si>
  <si>
    <t>ROD, DOOR LOCK, OPEN, RR  41137111370D4</t>
  </si>
  <si>
    <t>ROD DL, OPEN, RR RH (TURNING)  4113-7111-430 D4</t>
  </si>
  <si>
    <t>ROD DL ,OPEN, FR RH-TURNING  4111-711-5380 D4</t>
  </si>
  <si>
    <t>ROD DL ,OPEN, FR RH-TURNING  41117-115510D4</t>
  </si>
  <si>
    <t>ROD DL ,OPEN, FR RH-TURNING  41117-111410D4</t>
  </si>
  <si>
    <t>ROD DL,  (TURNING)   41117115820DA</t>
  </si>
  <si>
    <t>ROD DOOR LOCK OPEN FR RH-TURNING  411171-15030D4</t>
  </si>
  <si>
    <t>ROD RR DOOR O/S HDL RH 800A (TURNING)  ID10200</t>
  </si>
  <si>
    <t>ROD DL,  (TURNING)   41117115360DA</t>
  </si>
  <si>
    <t>SETIA GUNA SEJATI</t>
  </si>
  <si>
    <t>BOSS IFD-F612F-00</t>
  </si>
  <si>
    <t xml:space="preserve">TIGA KARUNIA </t>
  </si>
  <si>
    <t xml:space="preserve">REKA GRAHA </t>
  </si>
  <si>
    <t>PLAT SIKU SEGI 6 DIA.5MM</t>
  </si>
  <si>
    <t>GRENDEL 6 X 2605 RAFES</t>
  </si>
  <si>
    <t>GANTUNGAN HANDUK RAFES 2 BARIS PANJANG 75CM</t>
  </si>
  <si>
    <t>HANDLE TYRUS UK.40  AS 20MM</t>
  </si>
  <si>
    <t>KAKI PARTISI UK.150 NEW 304 RAFES</t>
  </si>
  <si>
    <t>HANDRAIL PARTISI ART 002 (30) SS 304 RAFES</t>
  </si>
  <si>
    <t>BAUT BUSHING KACA SS 32X110 (32X15) + TUTUP BX5484</t>
  </si>
  <si>
    <t>GANTUNGAN BAJU 5 KAKI FULL RAFES</t>
  </si>
  <si>
    <t>GANTUNGAN BAJU 3 KAKI  RAFES</t>
  </si>
  <si>
    <t>HAK ANGIN UKIR 10" RING BULAT RAFES</t>
  </si>
  <si>
    <t>HANDRAIL PARTISI ART 006 SS 304 RAFES</t>
  </si>
  <si>
    <t>HAK ANGIN UKIR 8" RING BULAT RAFES</t>
  </si>
  <si>
    <t>GANTUNGAN HANDUK P.75 CM 5 BARIS</t>
  </si>
  <si>
    <t>CURTAIN TRACK 66.60 X 62.29 X 5MM MF 3000M</t>
  </si>
  <si>
    <t>PLAT SIKU LUBANG 5 ( JASA REPAIR PIN BUSHING )</t>
  </si>
  <si>
    <t>KAKI PARTISI SN. 10CM 304 RAFES</t>
  </si>
  <si>
    <t>RING KUNCI BESAR (BULAT) KILAT</t>
  </si>
  <si>
    <t>ANALISA PO TIDAK TERKIRIM ALL CUSTOMER</t>
  </si>
  <si>
    <t>KYB</t>
  </si>
  <si>
    <t>HILEX</t>
  </si>
  <si>
    <t>GM</t>
  </si>
  <si>
    <t>MT</t>
  </si>
  <si>
    <t>CLS</t>
  </si>
  <si>
    <t>EKSTERNAL (%)</t>
  </si>
  <si>
    <t>INTERNAL (%)</t>
  </si>
  <si>
    <t>NAMA PT</t>
  </si>
  <si>
    <t>TARGET</t>
  </si>
  <si>
    <t>MASIH PROSES PRODUKSI</t>
  </si>
  <si>
    <t>PART MASIH SUBCONT PLATING</t>
  </si>
  <si>
    <t>PART MASIH PRODUKSI</t>
  </si>
  <si>
    <t>TIDAK ADA OS</t>
  </si>
  <si>
    <t>MASH PRODUKSI</t>
  </si>
  <si>
    <t>: AGUSTUS</t>
  </si>
  <si>
    <t>%</t>
  </si>
  <si>
    <t>MASIH PROSES</t>
  </si>
  <si>
    <t>AS KICK OUT DIA.13,04X 40</t>
  </si>
  <si>
    <t>J21-2124-0 DRAIN SEAT</t>
  </si>
  <si>
    <t>JASA BAREL LOWER CAP</t>
  </si>
  <si>
    <t>LESTARI TEHNIK</t>
  </si>
  <si>
    <t>BOSS 13061-06081A</t>
  </si>
  <si>
    <t>BOHLINDO TEHNIK</t>
  </si>
  <si>
    <t>NUT FLANGE BT M16 X 2</t>
  </si>
  <si>
    <t xml:space="preserve">PERIUK PERKASA </t>
  </si>
  <si>
    <t>SHAFT-NUT  YMAWR 30720</t>
  </si>
  <si>
    <t>: JULI</t>
  </si>
  <si>
    <t>: MARET</t>
  </si>
  <si>
    <t>: APRIL</t>
  </si>
  <si>
    <t>: MEI</t>
  </si>
  <si>
    <t>: JUNI</t>
  </si>
  <si>
    <t>BASE METAL</t>
  </si>
  <si>
    <t>TC-303 BOTTOM PLATE GALVANIS</t>
  </si>
  <si>
    <t>METAL DOIN</t>
  </si>
  <si>
    <t>HANDLE PJ D28G</t>
  </si>
  <si>
    <t>SPW 16X240 K2L</t>
  </si>
  <si>
    <t>SPW 16 X 19 X 68 4L HM (PLATTED)</t>
  </si>
  <si>
    <t>SPW 18 X 19 X 105 HM (PLATTED)</t>
  </si>
  <si>
    <t>SPW 14 X 100 KH ( ASSY)</t>
  </si>
  <si>
    <t>PISTON ROD MACH 12201-30150-M0</t>
  </si>
  <si>
    <t xml:space="preserve">CITRA LANGGENG </t>
  </si>
  <si>
    <t>SENTOSA</t>
  </si>
  <si>
    <t>CASTER STRAP</t>
  </si>
  <si>
    <t xml:space="preserve">GARUDA METAL </t>
  </si>
  <si>
    <t>UTAMA</t>
  </si>
  <si>
    <t>BRONZ LINE BUSH</t>
  </si>
  <si>
    <t>: DESEMBER</t>
  </si>
  <si>
    <t>: NOPEMBER</t>
  </si>
  <si>
    <t>: OKTOBER</t>
  </si>
  <si>
    <t>: SEPTEMBER</t>
  </si>
  <si>
    <t>PISTON ROD MACH  10104-01221-MO</t>
  </si>
  <si>
    <t>PISTON RO MACH SA254-16260-M0</t>
  </si>
  <si>
    <t>PISTON ROD MACH SA254-16268-M0</t>
  </si>
  <si>
    <t>CENTER BOLT M18285OH1416C  P13572</t>
  </si>
  <si>
    <t>METAL SGS-033,0,EM XENIA RH</t>
  </si>
  <si>
    <t>ID-DI2008-EA534 GALV DPINT EE AH EA534 ID1337-000</t>
  </si>
  <si>
    <t>ROD D/L OPEN FR RH-TURNING  411171-13880-D4</t>
  </si>
  <si>
    <t>ROD D/L OPEN FR RH-TURNING  411171-14620-D4</t>
  </si>
  <si>
    <t>ROD D/L OPEN FR RH-TURNING  411371-11040-D4</t>
  </si>
  <si>
    <t>NUT LOCK XE 352 (M10X52)</t>
  </si>
  <si>
    <t>4L KUNING 28 GANK</t>
  </si>
  <si>
    <t>WEIGHT B ASSY HANDLE</t>
  </si>
  <si>
    <t>VALVE MACHINING + CEK 13341-01006</t>
  </si>
  <si>
    <t>BUSHING BUA UK 46X38X89</t>
  </si>
  <si>
    <t>4L PUTIH 27 GANK</t>
  </si>
  <si>
    <t>AS RODA ATAS TENGAH SINGLE RAFES</t>
  </si>
  <si>
    <t>BAUT BUSHING KACA S/S 32X35+TUTUP (BX5474) RAFES</t>
  </si>
  <si>
    <t>BAUT BUSHING KACA S/S 32X35+TUTUP (BX5473) RAFES</t>
  </si>
  <si>
    <t>HAK ANGIN  INCH 6 UKIR RING BULAT</t>
  </si>
  <si>
    <t>HAK ANGIN  INCH 10 UKIR RING BULAT</t>
  </si>
  <si>
    <t>HANDRAIL PARTISI ART 001 (PLATE OVAL/COAK) SS 304 RAFES</t>
  </si>
  <si>
    <t>PENJEPIT KACA PS 5497 KILAT SS 304</t>
  </si>
  <si>
    <t>PENJEPIT KACA SS LAMA PS 5490/ CLASS CLIP</t>
  </si>
  <si>
    <t>INSULATOR PIN ASSY</t>
  </si>
  <si>
    <t>BOLT J21-2292</t>
  </si>
  <si>
    <t>BOLT J21-2289</t>
  </si>
  <si>
    <t>BETA MEGI UTAMI</t>
  </si>
  <si>
    <t>RING GARIS DIA. 32X59X87MM</t>
  </si>
  <si>
    <t>LOWER CUP SK501-21702 JASA</t>
  </si>
  <si>
    <t>PISTON ROD MACHINING 10104-01221-MO</t>
  </si>
  <si>
    <t>PISTON ROD MACH  SA254-16268-MO</t>
  </si>
  <si>
    <t>PISTON ROD MACH  SA254-16280-MO</t>
  </si>
  <si>
    <t>BEARING 874W (ASSY)</t>
  </si>
  <si>
    <t>HANDLKE STC 874W (PLATTED)</t>
  </si>
  <si>
    <t>METAL 874W</t>
  </si>
  <si>
    <t>SCREW SHAFT 874W</t>
  </si>
  <si>
    <t>WASHER O 874W (PARKERIZED)</t>
  </si>
  <si>
    <t>PLAT KOTAK UK.3X30X50 ( PLATE PALET)</t>
  </si>
  <si>
    <t>CENTER BOLT M1070RH0816C  P11294</t>
  </si>
  <si>
    <t>CENTER BOLT M1090RH0814C  P10184</t>
  </si>
  <si>
    <t>FEMALE SCREW 874W</t>
  </si>
  <si>
    <t>ZH-5025B ANGLE W/PAINT</t>
  </si>
  <si>
    <t>SHEAR CONECCTOR</t>
  </si>
  <si>
    <t>TAIL PIPE A</t>
  </si>
  <si>
    <t>TAIL PIPE B</t>
  </si>
  <si>
    <t>ROD RR DOOR O/S HDL RH 800A (TURNING) 411171-11040</t>
  </si>
  <si>
    <t>WASHER DIA.42X6</t>
  </si>
  <si>
    <t>BUSHING DIA.43X52</t>
  </si>
  <si>
    <t>BUSHING DIA.35X96</t>
  </si>
  <si>
    <t>JIG KAKI M</t>
  </si>
  <si>
    <t>QSC710A16 PLATE W/PLT</t>
  </si>
  <si>
    <t>PLATE KOTAK UK 3X30X50 (PLATE PALET)</t>
  </si>
  <si>
    <t xml:space="preserve">PLASTINDO KAWAN </t>
  </si>
  <si>
    <t>PUSHER PIN JASA MACHINING</t>
  </si>
  <si>
    <t>BETA MEGI UTAMA</t>
  </si>
  <si>
    <t>BAUT TORSI TBR52  BALAK 2</t>
  </si>
  <si>
    <t>SPTING PIN 28 X 117 ( SLOATONG POLOS PUTIH )</t>
  </si>
  <si>
    <t>KUNCI BUSI 110</t>
  </si>
  <si>
    <t>KUNCI BUSI 170</t>
  </si>
  <si>
    <t>KUNCI BUSI 150 ZL</t>
  </si>
  <si>
    <t xml:space="preserve">PIPA COLLAR OIL </t>
  </si>
  <si>
    <t>MUR BELAKANG L300</t>
  </si>
  <si>
    <t>KUNCI BUSI 200 ZL</t>
  </si>
  <si>
    <t>ANCHOR TOURING RH AS 22 ( TANPA MUR )</t>
  </si>
  <si>
    <t>ANCHOR TOURING LH AS 22 ( TANPA MUR )</t>
  </si>
  <si>
    <t>BANDUL TORSI TBR54 KUNING</t>
  </si>
  <si>
    <t>BUSHING BC Dia.25X36.8X40.5</t>
  </si>
  <si>
    <t>BUSHING BC Dia.25X40X34</t>
  </si>
  <si>
    <t>BUSHING KUNINGAN 43X25X71</t>
  </si>
  <si>
    <t>KP 666</t>
  </si>
  <si>
    <t>RING GARIS DIA.32X59X87MM JASA HARDEN DAN SANBLAST</t>
  </si>
  <si>
    <t>PIPA TERROD AS DIA.25X1030MM</t>
  </si>
  <si>
    <t>SPRING SHACKLE PANTHER PLATE 8MM</t>
  </si>
  <si>
    <t>KP 230</t>
  </si>
  <si>
    <t>ERAN PLASTINDO UTAMA</t>
  </si>
  <si>
    <t>SLEVE KWWR</t>
  </si>
  <si>
    <t>BAUT BUSHING KACA SS 304 DIA.32X30 + TUTUP BX5563 ( COATING BLACK)</t>
  </si>
  <si>
    <t>VALVE SEATING IN J08E LOHAN (RING 41 X 7,3)</t>
  </si>
  <si>
    <t>MUR L300 BELAKANG (WARNA HITAM)</t>
  </si>
  <si>
    <t>PISTON ROD MACHINING ST304-12010-MO</t>
  </si>
  <si>
    <t>PISTON ROD MACH J0284-49620-MO</t>
  </si>
  <si>
    <t>PISTON ROD MACHINING (10104-01221-M0</t>
  </si>
  <si>
    <t>PISTON ROD MACHINING SA254-16268-M0</t>
  </si>
  <si>
    <t>PISTON ROD MACHINING SA254-16280-M0</t>
  </si>
  <si>
    <t>HANDLE STC 847W (PLATTED)</t>
  </si>
  <si>
    <t>PLACON MOUNT METAL 40 A-TYPE (PM-4010A) NEW</t>
  </si>
  <si>
    <t>PLACON MOUNT METAL 60 A TYPE (PM-6010A) NEW</t>
  </si>
  <si>
    <t>JASA GRINDING AS NAIK TURUN FA 15 DIA 16X120</t>
  </si>
  <si>
    <t>JASA GRINDING PIN FA25 DIS 20,12X160</t>
  </si>
  <si>
    <t>PLATE RODA 7099</t>
  </si>
  <si>
    <t xml:space="preserve">VALVE,FUEL COCK REPAIR </t>
  </si>
  <si>
    <t>ROD D/L OPEN FR LH CAMRY TURNING 411171-12090-D4</t>
  </si>
  <si>
    <t>ROD D/L OPEN FR RH TURNING  411171-13880-D4</t>
  </si>
  <si>
    <t>PLATE SIKU SEGI 6 DRAT LUB SEJAJAR 4 PCS</t>
  </si>
  <si>
    <t>A060921 (SP 76998: 6M)</t>
  </si>
  <si>
    <t>A080921(SP 699: 6M)</t>
  </si>
  <si>
    <t>BS-1020 REAR BOARD</t>
  </si>
  <si>
    <t>L BOLT MACHINE 130 PARKERIZED</t>
  </si>
  <si>
    <t>BEARING 560B ( ASSY)</t>
  </si>
  <si>
    <t>WASHER O 560B ( PARKERIZED)</t>
  </si>
  <si>
    <t>13001-84085-OU4 CAP</t>
  </si>
  <si>
    <t>PISTON ROD MACHINING OG201-00111-R</t>
  </si>
  <si>
    <t>PISTON ST304-12027</t>
  </si>
  <si>
    <t>AISIN</t>
  </si>
  <si>
    <t>COLLAR STKM 13A ( DIA.27,2X14.8X60MM)</t>
  </si>
  <si>
    <t>SS400 8.0X4X8</t>
  </si>
  <si>
    <t>SPCC 1,6 MM X 1565 X 2438</t>
  </si>
  <si>
    <t>CAHAYA BUKIT PERUNGGU</t>
  </si>
  <si>
    <t>PIN 25X16X85 ( JASA MACHINING)</t>
  </si>
  <si>
    <t>AS UK2.5 X 250 (PUTIH)</t>
  </si>
  <si>
    <t>MITRAMETAL</t>
  </si>
  <si>
    <t>LEVER BUSH L00426</t>
  </si>
  <si>
    <t>INSERT NUT T0.7T</t>
  </si>
  <si>
    <t>PLACON MOUNT STEEL 73 DA-TYPE ( MT-5073DA)</t>
  </si>
  <si>
    <t>I LITE INSERT  NUT T1,7 STEEL 40MM</t>
  </si>
  <si>
    <t>INSERT NUT 1/2 FOR SUS 1,1 LONG  TYPE</t>
  </si>
  <si>
    <t>MUR HOLDER 12X5X6MM</t>
  </si>
  <si>
    <t>METAL RING OK-150</t>
  </si>
  <si>
    <t>TIGA KARUNIA INDO</t>
  </si>
  <si>
    <t>PIN RECLINING HINGE</t>
  </si>
  <si>
    <t>BOSS PANEL KAWASAKI</t>
  </si>
  <si>
    <t>SLIDER FAN BELT ADJUSTING (16385-BZ010)</t>
  </si>
  <si>
    <t>BAUT BUSHING KACA S/S 304  DIA.32X10 ( 32X15) BX5484</t>
  </si>
  <si>
    <t>PENJEPIT KACA SN (5464) GLASS CLIP</t>
  </si>
  <si>
    <t>HAK ANGIN  UKIR 10" RING BULAT 304 RAFES</t>
  </si>
  <si>
    <t>LOCK CASE ( JASA POLES + MERK)</t>
  </si>
  <si>
    <t>PIVOT 3 PC</t>
  </si>
  <si>
    <t xml:space="preserve">KAKI PARTISI SN 10CM </t>
  </si>
  <si>
    <t>A060921 ( SP 7011 : 3M )</t>
  </si>
  <si>
    <t>RODA ATAS PINGGIR RD 4 RAFES</t>
  </si>
  <si>
    <t>HANDRAIL PARTISI ART 007 CUSTOM PANJANG AS+25MM</t>
  </si>
  <si>
    <t>BUSHING REFORMENT BAR 35X18 + TUTUP BX5501</t>
  </si>
  <si>
    <t>CENTER BOLT 13471</t>
  </si>
  <si>
    <t>PIN DIA 8X31 ( JASA GERINDING )</t>
  </si>
  <si>
    <t>HINGE RR SEAT BACK 72519-X7V22-A</t>
  </si>
  <si>
    <t>BOLT 2268</t>
  </si>
  <si>
    <t>NUT LOCK XD832 M10X1.25MM</t>
  </si>
  <si>
    <t>LEVER ALUMUNIUM</t>
  </si>
  <si>
    <t xml:space="preserve">PREFORMED LINE </t>
  </si>
  <si>
    <t>PRODUCTS</t>
  </si>
  <si>
    <t>SPRING PIN  28X117 ( SLOATING POLOS PUTIH )</t>
  </si>
  <si>
    <t>GGP</t>
  </si>
  <si>
    <t>L INNER TUBE DIA.70X64 JASA MACHINING</t>
  </si>
  <si>
    <t>L PINION GEAR SM</t>
  </si>
  <si>
    <t>L BOLT 220 ( MACHINED)</t>
  </si>
  <si>
    <t>L BOLT TRUNNION 141 ( PARKERIZED)</t>
  </si>
  <si>
    <t>COVER CAP SK501-01801</t>
  </si>
  <si>
    <t>MAIN VALVE SK501-20901</t>
  </si>
  <si>
    <t>WASHER  SK501-90401</t>
  </si>
  <si>
    <t>PLAT PALET UK 3X30X50</t>
  </si>
  <si>
    <t>STUD BOLT COVER FUSO</t>
  </si>
  <si>
    <t>SPANYOLET JENDELA RAFES 304 TK</t>
  </si>
  <si>
    <t>HANDRAIL PARTISI ART 005</t>
  </si>
  <si>
    <t>HANDRAIL PARTISI ART 004 CUSTOM</t>
  </si>
  <si>
    <t>HOLDER FLOOR ,MAT</t>
  </si>
  <si>
    <t>BOLT HEX  M18 S45C</t>
  </si>
  <si>
    <t>KINGPEN 686</t>
  </si>
  <si>
    <t>KINGPEN 230</t>
  </si>
  <si>
    <t>BAUT BANDUL TORSI KF40 ( PUTIH)</t>
  </si>
  <si>
    <t>MEGAH MANDIRI</t>
  </si>
  <si>
    <t>JASA BUBUT CROSSCOVER</t>
  </si>
  <si>
    <t>HY CW-1B SPACER</t>
  </si>
  <si>
    <t>PIPA STKM DIA.22.2 X T 1.8 X 6000</t>
  </si>
  <si>
    <t>BRACKE SLOT WALL P=300M UK.40X55</t>
  </si>
  <si>
    <t>BRACKE SLOT WALL P=300M UK.40X41</t>
  </si>
  <si>
    <t>INSERT NUT 6X5XM3X7 MENTAH</t>
  </si>
  <si>
    <t>AS KICK OUT DIA.13.2X35</t>
  </si>
  <si>
    <t>AS KICK OUT DIA.13.2X40</t>
  </si>
  <si>
    <r>
      <t>AS NAIK TURUN FA 15 D</t>
    </r>
    <r>
      <rPr>
        <i/>
        <sz val="10"/>
        <rFont val="Arial"/>
        <family val="2"/>
      </rPr>
      <t>ia.16.2 X 120</t>
    </r>
  </si>
  <si>
    <t>GREAT GIANT PINEAPPLE</t>
  </si>
  <si>
    <t>FEMALE+HOTDIP  ( COUPLING FEMALE)</t>
  </si>
  <si>
    <t>CLAMP IMPORT + MUR (JASA MACHINING)</t>
  </si>
  <si>
    <t>O-RING SEAL</t>
  </si>
  <si>
    <t>BUSHING SHACKEL FR SPR,NKR71 38X32X79</t>
  </si>
  <si>
    <t xml:space="preserve">J21-2215 </t>
  </si>
  <si>
    <t>COLLAR VA-VE FUEL FILTER KUBOTA P335007-524A</t>
  </si>
  <si>
    <t>I LITE INSERT NUT  T1.2 SZ20MM</t>
  </si>
  <si>
    <t>METAL RING OK-180</t>
  </si>
  <si>
    <t>AS DIA.25X300 DRAT ( MACHINING PANJANG)</t>
  </si>
  <si>
    <t>AS DIA.25X300 DRAT ( MACHINING PENDEK)</t>
  </si>
  <si>
    <t>INNER BUSH WPBR-100420-B</t>
  </si>
  <si>
    <t>INNER BUSH WPBR-100740-B</t>
  </si>
  <si>
    <t>INNER BUSH WPBR-100630-B</t>
  </si>
  <si>
    <t>BONECOM TRICOM</t>
  </si>
  <si>
    <t>PIPE CURVE 500.5</t>
  </si>
  <si>
    <t>PIPE CURVE 600.5</t>
  </si>
  <si>
    <t>PIPE CURVE 650.5</t>
  </si>
  <si>
    <t>GEAR SPROCKET   KWB</t>
  </si>
</sst>
</file>

<file path=xl/styles.xml><?xml version="1.0" encoding="utf-8"?>
<styleSheet xmlns="http://schemas.openxmlformats.org/spreadsheetml/2006/main">
  <numFmts count="11">
    <numFmt numFmtId="164" formatCode="_(* #,##0_);_(* \(#,##0\);_(* &quot;-&quot;_);_(@_)"/>
    <numFmt numFmtId="165" formatCode="_(* #,##0.00_);_(* \(#,##0.00\);_(* &quot;-&quot;??_);_(@_)"/>
    <numFmt numFmtId="166" formatCode="\$#,##0.00;[Red]\-\$#,##0.00"/>
    <numFmt numFmtId="167" formatCode="0.00_)"/>
    <numFmt numFmtId="168" formatCode="&quot;\&quot;#,##0.00;[Red]&quot;\&quot;\-#,##0.00"/>
    <numFmt numFmtId="169" formatCode="&quot;\&quot;#,##0;[Red]&quot;\&quot;\-#,##0"/>
    <numFmt numFmtId="170" formatCode="#,##0.0"/>
    <numFmt numFmtId="171" formatCode="_(* #,##0.0_);_(* \(#,##0.0\);_(* &quot;-&quot;?_);_(@_)"/>
    <numFmt numFmtId="172" formatCode="0.0"/>
    <numFmt numFmtId="173" formatCode="0.0%"/>
    <numFmt numFmtId="174" formatCode="mmmm"/>
  </numFmts>
  <fonts count="96"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9"/>
      <name val="Arial"/>
      <family val="2"/>
    </font>
    <font>
      <sz val="11"/>
      <color indexed="8"/>
      <name val="Times New Roman"/>
      <family val="1"/>
    </font>
    <font>
      <sz val="10"/>
      <name val="Times New Roman"/>
      <family val="1"/>
    </font>
    <font>
      <sz val="10"/>
      <name val="MS Sans Serif"/>
      <family val="2"/>
    </font>
    <font>
      <b/>
      <sz val="9"/>
      <name val="BANGKOK"/>
      <family val="1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b/>
      <i/>
      <sz val="16"/>
      <name val="Helv"/>
      <family val="2"/>
    </font>
    <font>
      <sz val="12"/>
      <name val="新細明體"/>
      <family val="1"/>
      <charset val="136"/>
    </font>
    <font>
      <sz val="11"/>
      <name val="ＭＳ Ｐゴシック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color rgb="FF000000"/>
      <name val="Arial"/>
      <family val="2"/>
    </font>
    <font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Arial"/>
      <family val="2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Arial"/>
      <family val="2"/>
    </font>
    <font>
      <sz val="12"/>
      <color rgb="FFFF0000"/>
      <name val="Arial"/>
      <family val="2"/>
    </font>
    <font>
      <sz val="12"/>
      <color rgb="FFFF0000"/>
      <name val="Calibri"/>
      <family val="2"/>
      <scheme val="minor"/>
    </font>
    <font>
      <sz val="12"/>
      <color rgb="FF00B0F0"/>
      <name val="Calibri"/>
      <family val="2"/>
      <scheme val="minor"/>
    </font>
    <font>
      <sz val="12"/>
      <color rgb="FF000000"/>
      <name val="Arial"/>
      <family val="2"/>
    </font>
    <font>
      <sz val="12"/>
      <color theme="1"/>
      <name val="Calibri"/>
      <family val="2"/>
      <charset val="1"/>
      <scheme val="minor"/>
    </font>
    <font>
      <sz val="12"/>
      <color rgb="FF00B0F0"/>
      <name val="Arial"/>
      <family val="2"/>
    </font>
    <font>
      <b/>
      <sz val="14"/>
      <color indexed="8"/>
      <name val="Calibri"/>
      <family val="2"/>
      <scheme val="minor"/>
    </font>
    <font>
      <sz val="14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 Narrow"/>
      <family val="2"/>
    </font>
    <font>
      <b/>
      <sz val="10"/>
      <color indexed="30"/>
      <name val="Arial Narrow"/>
      <family val="2"/>
    </font>
    <font>
      <b/>
      <sz val="20"/>
      <name val="Calibri"/>
      <family val="2"/>
    </font>
    <font>
      <b/>
      <sz val="10"/>
      <name val="Calibri"/>
      <family val="2"/>
    </font>
    <font>
      <b/>
      <u/>
      <sz val="14"/>
      <name val="Calibri"/>
      <family val="2"/>
    </font>
    <font>
      <b/>
      <sz val="10"/>
      <name val="Arial Narrow"/>
      <family val="2"/>
    </font>
    <font>
      <b/>
      <sz val="18"/>
      <name val="Calibri"/>
      <family val="2"/>
    </font>
    <font>
      <b/>
      <sz val="11"/>
      <name val="Times New Roman"/>
      <family val="1"/>
    </font>
    <font>
      <b/>
      <sz val="10"/>
      <name val="Times New Roman"/>
      <family val="1"/>
    </font>
    <font>
      <sz val="11"/>
      <name val="Times New Roman"/>
      <family val="1"/>
    </font>
    <font>
      <sz val="10"/>
      <name val="Calibri"/>
      <family val="2"/>
    </font>
    <font>
      <b/>
      <sz val="11"/>
      <name val="Calibri"/>
      <family val="2"/>
    </font>
    <font>
      <b/>
      <sz val="10"/>
      <color rgb="FFFF0000"/>
      <name val="Calibri"/>
      <family val="2"/>
    </font>
    <font>
      <sz val="11"/>
      <name val="Calibri"/>
      <family val="2"/>
    </font>
    <font>
      <b/>
      <sz val="10"/>
      <color rgb="FF0070C0"/>
      <name val="Arial Narrow"/>
      <family val="2"/>
    </font>
    <font>
      <b/>
      <sz val="10"/>
      <color rgb="FFFF0000"/>
      <name val="Arial Narrow"/>
      <family val="2"/>
    </font>
    <font>
      <sz val="12"/>
      <color rgb="FF00B050"/>
      <name val="Calibri"/>
      <family val="2"/>
      <scheme val="minor"/>
    </font>
    <font>
      <sz val="12"/>
      <color rgb="FF00B050"/>
      <name val="Arial"/>
      <family val="2"/>
    </font>
    <font>
      <i/>
      <sz val="12"/>
      <color rgb="FFFF0000"/>
      <name val="Calibri"/>
      <family val="2"/>
      <scheme val="minor"/>
    </font>
    <font>
      <i/>
      <sz val="12"/>
      <color rgb="FF00B0F0"/>
      <name val="Calibri"/>
      <family val="2"/>
      <scheme val="minor"/>
    </font>
    <font>
      <b/>
      <i/>
      <sz val="12"/>
      <name val="Calibri"/>
      <family val="2"/>
      <scheme val="minor"/>
    </font>
    <font>
      <b/>
      <u val="singleAccounting"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</font>
    <font>
      <b/>
      <sz val="10"/>
      <color theme="0"/>
      <name val="Arial"/>
      <family val="2"/>
    </font>
    <font>
      <sz val="10"/>
      <color theme="0"/>
      <name val="Calibri"/>
      <family val="2"/>
    </font>
    <font>
      <sz val="10"/>
      <color theme="0"/>
      <name val="Arial"/>
      <family val="2"/>
    </font>
    <font>
      <sz val="12"/>
      <color theme="1"/>
      <name val="Calibri"/>
      <family val="2"/>
    </font>
    <font>
      <sz val="12"/>
      <color theme="0"/>
      <name val="Calibri"/>
      <family val="2"/>
    </font>
    <font>
      <b/>
      <sz val="12"/>
      <name val="Calibri"/>
      <family val="2"/>
    </font>
    <font>
      <sz val="11"/>
      <color rgb="FFFF0000"/>
      <name val="Calibri"/>
      <family val="2"/>
      <scheme val="minor"/>
    </font>
    <font>
      <b/>
      <sz val="10"/>
      <color rgb="FF00B0F0"/>
      <name val="Arial Narrow"/>
      <family val="2"/>
    </font>
    <font>
      <sz val="10"/>
      <color rgb="FF00B0F0"/>
      <name val="Arial Narrow"/>
      <family val="2"/>
    </font>
    <font>
      <sz val="10"/>
      <color rgb="FFFF0000"/>
      <name val="Arial Narrow"/>
      <family val="2"/>
    </font>
    <font>
      <sz val="14"/>
      <color rgb="FF00B0F0"/>
      <name val="Calibri"/>
      <family val="2"/>
      <scheme val="minor"/>
    </font>
    <font>
      <b/>
      <sz val="10"/>
      <color theme="1"/>
      <name val="Arial Narrow"/>
      <family val="2"/>
    </font>
    <font>
      <sz val="14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Arial"/>
      <family val="2"/>
    </font>
    <font>
      <sz val="11"/>
      <color theme="0"/>
      <name val="Arial"/>
      <family val="2"/>
    </font>
    <font>
      <sz val="12"/>
      <color theme="0"/>
      <name val="Arial"/>
      <family val="2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charset val="1"/>
      <scheme val="minor"/>
    </font>
    <font>
      <b/>
      <sz val="8"/>
      <color rgb="FF000000"/>
      <name val="Arial"/>
      <family val="2"/>
    </font>
    <font>
      <i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2">
    <xf numFmtId="0" fontId="0" fillId="0" borderId="0"/>
    <xf numFmtId="0" fontId="10" fillId="0" borderId="0"/>
    <xf numFmtId="0" fontId="10" fillId="0" borderId="0"/>
    <xf numFmtId="0" fontId="10" fillId="0" borderId="0"/>
    <xf numFmtId="0" fontId="11" fillId="0" borderId="0" applyNumberFormat="0" applyAlignment="0">
      <alignment horizontal="left" vertical="center"/>
    </xf>
    <xf numFmtId="0" fontId="12" fillId="0" borderId="0"/>
    <xf numFmtId="166" fontId="9" fillId="0" borderId="0">
      <alignment horizontal="center"/>
    </xf>
    <xf numFmtId="38" fontId="13" fillId="2" borderId="0" applyNumberFormat="0" applyBorder="0" applyAlignment="0" applyProtection="0"/>
    <xf numFmtId="0" fontId="14" fillId="0" borderId="0">
      <alignment horizontal="left"/>
    </xf>
    <xf numFmtId="10" fontId="13" fillId="2" borderId="1" applyNumberFormat="0" applyBorder="0" applyAlignment="0" applyProtection="0"/>
    <xf numFmtId="0" fontId="15" fillId="0" borderId="2"/>
    <xf numFmtId="167" fontId="16" fillId="0" borderId="0"/>
    <xf numFmtId="0" fontId="8" fillId="0" borderId="0"/>
    <xf numFmtId="0" fontId="6" fillId="0" borderId="0"/>
    <xf numFmtId="10" fontId="6" fillId="0" borderId="0" applyFont="0" applyFill="0" applyBorder="0" applyAlignment="0" applyProtection="0"/>
    <xf numFmtId="0" fontId="15" fillId="0" borderId="0"/>
    <xf numFmtId="0" fontId="17" fillId="0" borderId="0"/>
    <xf numFmtId="40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18" fillId="0" borderId="0"/>
    <xf numFmtId="168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0" fontId="19" fillId="0" borderId="0"/>
    <xf numFmtId="0" fontId="5" fillId="0" borderId="0"/>
    <xf numFmtId="164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4" fillId="0" borderId="0"/>
    <xf numFmtId="0" fontId="3" fillId="0" borderId="0"/>
    <xf numFmtId="4" fontId="21" fillId="0" borderId="0">
      <alignment horizontal="left" vertical="top"/>
    </xf>
    <xf numFmtId="4" fontId="21" fillId="0" borderId="0">
      <alignment horizontal="right" vertical="top"/>
    </xf>
    <xf numFmtId="164" fontId="6" fillId="0" borderId="0" applyFont="0" applyFill="0" applyBorder="0" applyAlignment="0" applyProtection="0"/>
    <xf numFmtId="0" fontId="6" fillId="0" borderId="0"/>
  </cellStyleXfs>
  <cellXfs count="625">
    <xf numFmtId="0" fontId="0" fillId="0" borderId="0" xfId="0"/>
    <xf numFmtId="0" fontId="19" fillId="0" borderId="0" xfId="22"/>
    <xf numFmtId="0" fontId="23" fillId="0" borderId="0" xfId="22" applyFont="1" applyAlignment="1">
      <alignment vertical="center"/>
    </xf>
    <xf numFmtId="0" fontId="19" fillId="0" borderId="0" xfId="22" applyAlignment="1">
      <alignment horizontal="center"/>
    </xf>
    <xf numFmtId="0" fontId="22" fillId="0" borderId="29" xfId="0" applyFont="1" applyFill="1" applyBorder="1" applyAlignment="1">
      <alignment horizontal="left" vertical="center"/>
    </xf>
    <xf numFmtId="0" fontId="25" fillId="0" borderId="19" xfId="22" applyFont="1" applyFill="1" applyBorder="1" applyAlignment="1">
      <alignment horizontal="center" vertical="center"/>
    </xf>
    <xf numFmtId="0" fontId="25" fillId="0" borderId="20" xfId="22" applyFont="1" applyFill="1" applyBorder="1" applyAlignment="1">
      <alignment horizontal="center" vertical="center"/>
    </xf>
    <xf numFmtId="0" fontId="25" fillId="0" borderId="21" xfId="22" applyFont="1" applyFill="1" applyBorder="1" applyAlignment="1">
      <alignment horizontal="center" vertical="center"/>
    </xf>
    <xf numFmtId="0" fontId="22" fillId="0" borderId="5" xfId="22" applyFont="1" applyBorder="1" applyAlignment="1">
      <alignment horizontal="center" vertical="center"/>
    </xf>
    <xf numFmtId="0" fontId="22" fillId="0" borderId="22" xfId="22" applyFont="1" applyBorder="1" applyAlignment="1">
      <alignment vertical="center"/>
    </xf>
    <xf numFmtId="0" fontId="27" fillId="0" borderId="9" xfId="22" applyFont="1" applyFill="1" applyBorder="1" applyAlignment="1">
      <alignment horizontal="center" vertical="center"/>
    </xf>
    <xf numFmtId="0" fontId="27" fillId="0" borderId="8" xfId="22" applyFont="1" applyFill="1" applyBorder="1" applyAlignment="1">
      <alignment horizontal="center" vertical="center"/>
    </xf>
    <xf numFmtId="0" fontId="30" fillId="0" borderId="23" xfId="0" applyFont="1" applyFill="1" applyBorder="1" applyAlignment="1">
      <alignment horizontal="center" vertical="center"/>
    </xf>
    <xf numFmtId="0" fontId="31" fillId="0" borderId="26" xfId="0" applyFont="1" applyFill="1" applyBorder="1" applyAlignment="1">
      <alignment horizontal="left" vertical="center"/>
    </xf>
    <xf numFmtId="164" fontId="31" fillId="0" borderId="28" xfId="24" applyFont="1" applyFill="1" applyBorder="1" applyAlignment="1">
      <alignment vertical="center"/>
    </xf>
    <xf numFmtId="164" fontId="31" fillId="3" borderId="28" xfId="24" applyFont="1" applyFill="1" applyBorder="1" applyAlignment="1">
      <alignment vertical="center"/>
    </xf>
    <xf numFmtId="0" fontId="30" fillId="0" borderId="24" xfId="0" applyFont="1" applyFill="1" applyBorder="1" applyAlignment="1">
      <alignment horizontal="center" vertical="center"/>
    </xf>
    <xf numFmtId="0" fontId="31" fillId="0" borderId="29" xfId="0" applyFont="1" applyFill="1" applyBorder="1" applyAlignment="1">
      <alignment horizontal="left" vertical="center"/>
    </xf>
    <xf numFmtId="164" fontId="31" fillId="0" borderId="29" xfId="24" applyFont="1" applyFill="1" applyBorder="1" applyAlignment="1">
      <alignment vertical="center"/>
    </xf>
    <xf numFmtId="164" fontId="31" fillId="3" borderId="29" xfId="24" applyFont="1" applyFill="1" applyBorder="1" applyAlignment="1">
      <alignment vertical="center"/>
    </xf>
    <xf numFmtId="0" fontId="31" fillId="0" borderId="29" xfId="0" applyFont="1" applyBorder="1" applyAlignment="1">
      <alignment horizontal="left" vertical="center"/>
    </xf>
    <xf numFmtId="164" fontId="31" fillId="0" borderId="29" xfId="24" quotePrefix="1" applyFont="1" applyFill="1" applyBorder="1" applyAlignment="1">
      <alignment vertical="center"/>
    </xf>
    <xf numFmtId="3" fontId="35" fillId="0" borderId="29" xfId="28" quotePrefix="1" applyNumberFormat="1" applyFont="1" applyBorder="1" applyAlignment="1">
      <alignment horizontal="left" vertical="center" wrapText="1"/>
    </xf>
    <xf numFmtId="164" fontId="36" fillId="0" borderId="29" xfId="30" applyFont="1" applyBorder="1" applyAlignment="1">
      <alignment horizontal="center" vertical="center" wrapText="1"/>
    </xf>
    <xf numFmtId="164" fontId="31" fillId="0" borderId="29" xfId="24" applyFont="1" applyFill="1" applyBorder="1" applyAlignment="1">
      <alignment horizontal="right" vertical="center"/>
    </xf>
    <xf numFmtId="0" fontId="22" fillId="2" borderId="29" xfId="23" applyFont="1" applyFill="1" applyBorder="1" applyAlignment="1">
      <alignment vertical="center"/>
    </xf>
    <xf numFmtId="0" fontId="31" fillId="0" borderId="26" xfId="0" applyFont="1" applyBorder="1" applyAlignment="1">
      <alignment vertical="center"/>
    </xf>
    <xf numFmtId="0" fontId="22" fillId="0" borderId="28" xfId="23" applyFont="1" applyFill="1" applyBorder="1" applyAlignment="1">
      <alignment vertical="center"/>
    </xf>
    <xf numFmtId="0" fontId="22" fillId="0" borderId="30" xfId="0" applyFont="1" applyFill="1" applyBorder="1" applyAlignment="1">
      <alignment horizontal="left" vertical="center"/>
    </xf>
    <xf numFmtId="0" fontId="22" fillId="0" borderId="29" xfId="0" applyFont="1" applyFill="1" applyBorder="1" applyAlignment="1">
      <alignment vertical="center"/>
    </xf>
    <xf numFmtId="0" fontId="22" fillId="0" borderId="29" xfId="0" applyFont="1" applyBorder="1" applyAlignment="1">
      <alignment horizontal="left" vertical="center"/>
    </xf>
    <xf numFmtId="0" fontId="22" fillId="0" borderId="29" xfId="0" quotePrefix="1" applyFont="1" applyBorder="1" applyAlignment="1">
      <alignment horizontal="left" vertical="center"/>
    </xf>
    <xf numFmtId="0" fontId="30" fillId="0" borderId="24" xfId="0" applyFont="1" applyFill="1" applyBorder="1" applyAlignment="1">
      <alignment horizontal="center"/>
    </xf>
    <xf numFmtId="0" fontId="22" fillId="0" borderId="29" xfId="0" applyFont="1" applyBorder="1" applyAlignment="1">
      <alignment horizontal="left"/>
    </xf>
    <xf numFmtId="164" fontId="31" fillId="0" borderId="29" xfId="24" applyFont="1" applyFill="1" applyBorder="1"/>
    <xf numFmtId="0" fontId="22" fillId="0" borderId="29" xfId="0" applyFont="1" applyBorder="1" applyAlignment="1"/>
    <xf numFmtId="0" fontId="31" fillId="0" borderId="29" xfId="0" applyFont="1" applyFill="1" applyBorder="1" applyAlignment="1">
      <alignment horizontal="left"/>
    </xf>
    <xf numFmtId="0" fontId="22" fillId="0" borderId="0" xfId="22" applyFont="1" applyAlignment="1">
      <alignment horizontal="center"/>
    </xf>
    <xf numFmtId="0" fontId="22" fillId="0" borderId="0" xfId="22" applyFont="1"/>
    <xf numFmtId="0" fontId="33" fillId="0" borderId="0" xfId="22" applyFont="1"/>
    <xf numFmtId="0" fontId="34" fillId="0" borderId="0" xfId="22" applyFont="1"/>
    <xf numFmtId="0" fontId="40" fillId="0" borderId="0" xfId="22" applyFont="1"/>
    <xf numFmtId="0" fontId="25" fillId="0" borderId="7" xfId="22" applyFont="1" applyFill="1" applyBorder="1" applyAlignment="1">
      <alignment horizontal="right" vertical="center"/>
    </xf>
    <xf numFmtId="0" fontId="25" fillId="0" borderId="0" xfId="22" applyFont="1" applyFill="1" applyBorder="1" applyAlignment="1">
      <alignment horizontal="right" vertical="center"/>
    </xf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0" fontId="6" fillId="0" borderId="0" xfId="31"/>
    <xf numFmtId="0" fontId="41" fillId="0" borderId="36" xfId="31" applyFont="1" applyBorder="1" applyAlignment="1">
      <alignment horizontal="center"/>
    </xf>
    <xf numFmtId="2" fontId="42" fillId="0" borderId="37" xfId="31" applyNumberFormat="1" applyFont="1" applyBorder="1" applyAlignment="1">
      <alignment horizontal="center" vertical="center"/>
    </xf>
    <xf numFmtId="0" fontId="41" fillId="0" borderId="38" xfId="31" applyFont="1" applyBorder="1" applyAlignment="1">
      <alignment horizontal="center"/>
    </xf>
    <xf numFmtId="0" fontId="41" fillId="0" borderId="39" xfId="31" applyFont="1" applyBorder="1" applyAlignment="1">
      <alignment horizontal="center"/>
    </xf>
    <xf numFmtId="3" fontId="41" fillId="0" borderId="35" xfId="31" applyNumberFormat="1" applyFont="1" applyBorder="1" applyAlignment="1">
      <alignment horizontal="center" vertical="center"/>
    </xf>
    <xf numFmtId="0" fontId="45" fillId="0" borderId="0" xfId="31" applyFont="1"/>
    <xf numFmtId="0" fontId="41" fillId="0" borderId="43" xfId="31" applyFont="1" applyBorder="1" applyAlignment="1">
      <alignment horizontal="center"/>
    </xf>
    <xf numFmtId="4" fontId="41" fillId="0" borderId="1" xfId="31" applyNumberFormat="1" applyFont="1" applyBorder="1" applyAlignment="1">
      <alignment horizontal="center" vertical="center"/>
    </xf>
    <xf numFmtId="4" fontId="41" fillId="0" borderId="3" xfId="31" applyNumberFormat="1" applyFont="1" applyBorder="1" applyAlignment="1">
      <alignment horizontal="center"/>
    </xf>
    <xf numFmtId="0" fontId="41" fillId="0" borderId="44" xfId="31" applyFont="1" applyBorder="1" applyAlignment="1">
      <alignment horizontal="center"/>
    </xf>
    <xf numFmtId="9" fontId="46" fillId="4" borderId="4" xfId="31" applyNumberFormat="1" applyFont="1" applyFill="1" applyBorder="1" applyAlignment="1">
      <alignment horizontal="center"/>
    </xf>
    <xf numFmtId="9" fontId="46" fillId="4" borderId="10" xfId="31" applyNumberFormat="1" applyFont="1" applyFill="1" applyBorder="1" applyAlignment="1">
      <alignment horizontal="center"/>
    </xf>
    <xf numFmtId="0" fontId="47" fillId="2" borderId="5" xfId="31" applyFont="1" applyFill="1" applyBorder="1" applyAlignment="1">
      <alignment horizontal="center"/>
    </xf>
    <xf numFmtId="0" fontId="47" fillId="2" borderId="6" xfId="31" applyFont="1" applyFill="1" applyBorder="1" applyAlignment="1">
      <alignment horizontal="center"/>
    </xf>
    <xf numFmtId="0" fontId="41" fillId="0" borderId="0" xfId="31" applyFont="1" applyAlignment="1">
      <alignment horizontal="center"/>
    </xf>
    <xf numFmtId="0" fontId="41" fillId="0" borderId="0" xfId="31" applyFont="1"/>
    <xf numFmtId="170" fontId="46" fillId="0" borderId="0" xfId="31" applyNumberFormat="1" applyFont="1" applyAlignment="1">
      <alignment horizontal="center"/>
    </xf>
    <xf numFmtId="171" fontId="7" fillId="0" borderId="0" xfId="31" applyNumberFormat="1" applyFont="1"/>
    <xf numFmtId="172" fontId="41" fillId="0" borderId="0" xfId="31" applyNumberFormat="1" applyFont="1" applyAlignment="1">
      <alignment horizontal="center"/>
    </xf>
    <xf numFmtId="0" fontId="8" fillId="2" borderId="7" xfId="12" applyFill="1" applyBorder="1"/>
    <xf numFmtId="0" fontId="9" fillId="2" borderId="33" xfId="31" applyFont="1" applyFill="1" applyBorder="1"/>
    <xf numFmtId="0" fontId="45" fillId="0" borderId="0" xfId="31" applyFont="1" applyAlignment="1">
      <alignment horizontal="center"/>
    </xf>
    <xf numFmtId="0" fontId="46" fillId="0" borderId="0" xfId="31" applyFont="1" applyAlignment="1">
      <alignment horizontal="center"/>
    </xf>
    <xf numFmtId="2" fontId="41" fillId="0" borderId="0" xfId="31" applyNumberFormat="1" applyFont="1" applyAlignment="1">
      <alignment horizontal="center"/>
    </xf>
    <xf numFmtId="0" fontId="50" fillId="2" borderId="7" xfId="13" applyFont="1" applyFill="1" applyBorder="1" applyAlignment="1">
      <alignment horizontal="center"/>
    </xf>
    <xf numFmtId="0" fontId="9" fillId="2" borderId="8" xfId="31" applyFont="1" applyFill="1" applyBorder="1"/>
    <xf numFmtId="0" fontId="51" fillId="0" borderId="0" xfId="31" applyFont="1"/>
    <xf numFmtId="173" fontId="46" fillId="0" borderId="0" xfId="31" applyNumberFormat="1" applyFont="1"/>
    <xf numFmtId="0" fontId="46" fillId="0" borderId="0" xfId="31" applyFont="1"/>
    <xf numFmtId="2" fontId="41" fillId="0" borderId="0" xfId="31" applyNumberFormat="1" applyFont="1" applyAlignment="1">
      <alignment horizontal="center" vertical="center"/>
    </xf>
    <xf numFmtId="0" fontId="9" fillId="2" borderId="9" xfId="31" applyFont="1" applyFill="1" applyBorder="1"/>
    <xf numFmtId="0" fontId="9" fillId="2" borderId="2" xfId="31" applyFont="1" applyFill="1" applyBorder="1"/>
    <xf numFmtId="0" fontId="9" fillId="0" borderId="0" xfId="31" applyFont="1"/>
    <xf numFmtId="0" fontId="52" fillId="2" borderId="5" xfId="31" applyFont="1" applyFill="1" applyBorder="1"/>
    <xf numFmtId="0" fontId="52" fillId="2" borderId="6" xfId="31" applyFont="1" applyFill="1" applyBorder="1"/>
    <xf numFmtId="0" fontId="9" fillId="2" borderId="6" xfId="31" applyFont="1" applyFill="1" applyBorder="1"/>
    <xf numFmtId="0" fontId="44" fillId="2" borderId="6" xfId="31" applyFont="1" applyFill="1" applyBorder="1"/>
    <xf numFmtId="0" fontId="53" fillId="2" borderId="6" xfId="31" applyFont="1" applyFill="1" applyBorder="1"/>
    <xf numFmtId="0" fontId="54" fillId="2" borderId="6" xfId="31" applyFont="1" applyFill="1" applyBorder="1"/>
    <xf numFmtId="0" fontId="9" fillId="2" borderId="31" xfId="31" applyFont="1" applyFill="1" applyBorder="1"/>
    <xf numFmtId="0" fontId="41" fillId="0" borderId="0" xfId="31" applyFont="1" applyAlignment="1">
      <alignment horizontal="left"/>
    </xf>
    <xf numFmtId="2" fontId="46" fillId="0" borderId="0" xfId="31" applyNumberFormat="1" applyFont="1" applyAlignment="1">
      <alignment horizontal="center" vertical="center"/>
    </xf>
    <xf numFmtId="0" fontId="52" fillId="2" borderId="9" xfId="31" applyFont="1" applyFill="1" applyBorder="1"/>
    <xf numFmtId="0" fontId="52" fillId="2" borderId="2" xfId="31" applyFont="1" applyFill="1" applyBorder="1"/>
    <xf numFmtId="0" fontId="51" fillId="2" borderId="2" xfId="31" applyFont="1" applyFill="1" applyBorder="1"/>
    <xf numFmtId="0" fontId="44" fillId="2" borderId="2" xfId="31" applyFont="1" applyFill="1" applyBorder="1"/>
    <xf numFmtId="0" fontId="54" fillId="2" borderId="2" xfId="31" applyFont="1" applyFill="1" applyBorder="1"/>
    <xf numFmtId="0" fontId="51" fillId="2" borderId="34" xfId="31" applyFont="1" applyFill="1" applyBorder="1"/>
    <xf numFmtId="10" fontId="41" fillId="0" borderId="0" xfId="31" applyNumberFormat="1" applyFont="1" applyAlignment="1">
      <alignment horizontal="center" vertical="center"/>
    </xf>
    <xf numFmtId="1" fontId="41" fillId="0" borderId="0" xfId="31" applyNumberFormat="1" applyFont="1" applyAlignment="1">
      <alignment horizontal="center" vertical="center"/>
    </xf>
    <xf numFmtId="3" fontId="46" fillId="0" borderId="34" xfId="31" applyNumberFormat="1" applyFont="1" applyBorder="1" applyAlignment="1">
      <alignment horizontal="center"/>
    </xf>
    <xf numFmtId="3" fontId="55" fillId="0" borderId="8" xfId="31" applyNumberFormat="1" applyFont="1" applyBorder="1" applyAlignment="1">
      <alignment horizontal="center"/>
    </xf>
    <xf numFmtId="3" fontId="56" fillId="0" borderId="34" xfId="31" applyNumberFormat="1" applyFont="1" applyBorder="1" applyAlignment="1">
      <alignment horizontal="center"/>
    </xf>
    <xf numFmtId="3" fontId="46" fillId="0" borderId="42" xfId="31" applyNumberFormat="1" applyFont="1" applyBorder="1" applyAlignment="1">
      <alignment horizontal="center"/>
    </xf>
    <xf numFmtId="3" fontId="55" fillId="0" borderId="33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10" fontId="41" fillId="0" borderId="0" xfId="31" applyNumberFormat="1" applyFont="1" applyAlignment="1">
      <alignment horizontal="left" vertical="center"/>
    </xf>
    <xf numFmtId="2" fontId="46" fillId="0" borderId="0" xfId="31" applyNumberFormat="1" applyFont="1" applyAlignment="1">
      <alignment horizontal="center"/>
    </xf>
    <xf numFmtId="2" fontId="46" fillId="0" borderId="0" xfId="31" applyNumberFormat="1" applyFont="1" applyAlignment="1">
      <alignment vertical="center" wrapText="1"/>
    </xf>
    <xf numFmtId="10" fontId="46" fillId="0" borderId="0" xfId="31" applyNumberFormat="1" applyFont="1" applyAlignment="1">
      <alignment horizontal="center" vertical="center"/>
    </xf>
    <xf numFmtId="2" fontId="41" fillId="0" borderId="0" xfId="31" applyNumberFormat="1" applyFont="1" applyAlignment="1">
      <alignment horizontal="right" vertical="center"/>
    </xf>
    <xf numFmtId="0" fontId="41" fillId="0" borderId="0" xfId="31" applyFont="1" applyAlignment="1">
      <alignment horizontal="right"/>
    </xf>
    <xf numFmtId="2" fontId="46" fillId="0" borderId="0" xfId="31" applyNumberFormat="1" applyFont="1" applyAlignment="1">
      <alignment horizontal="left" vertical="center"/>
    </xf>
    <xf numFmtId="1" fontId="46" fillId="0" borderId="0" xfId="31" applyNumberFormat="1" applyFont="1"/>
    <xf numFmtId="1" fontId="41" fillId="0" borderId="0" xfId="31" applyNumberFormat="1" applyFont="1" applyAlignment="1">
      <alignment horizontal="center"/>
    </xf>
    <xf numFmtId="2" fontId="46" fillId="0" borderId="0" xfId="31" applyNumberFormat="1" applyFont="1" applyAlignment="1">
      <alignment vertical="center"/>
    </xf>
    <xf numFmtId="0" fontId="44" fillId="0" borderId="40" xfId="31" applyFont="1" applyBorder="1" applyAlignment="1">
      <alignment horizontal="center" vertical="center"/>
    </xf>
    <xf numFmtId="0" fontId="6" fillId="0" borderId="0" xfId="31" applyAlignment="1">
      <alignment wrapText="1"/>
    </xf>
    <xf numFmtId="172" fontId="41" fillId="0" borderId="0" xfId="31" applyNumberFormat="1" applyFont="1" applyAlignment="1">
      <alignment horizontal="center" vertical="center"/>
    </xf>
    <xf numFmtId="0" fontId="51" fillId="0" borderId="7" xfId="31" applyFont="1" applyBorder="1" applyAlignment="1">
      <alignment horizontal="center" vertical="center"/>
    </xf>
    <xf numFmtId="0" fontId="41" fillId="2" borderId="0" xfId="31" applyFont="1" applyFill="1"/>
    <xf numFmtId="0" fontId="51" fillId="0" borderId="7" xfId="31" applyFont="1" applyBorder="1" applyAlignment="1">
      <alignment horizontal="right" vertical="center"/>
    </xf>
    <xf numFmtId="10" fontId="46" fillId="6" borderId="0" xfId="31" applyNumberFormat="1" applyFont="1" applyFill="1" applyAlignment="1">
      <alignment horizontal="center" vertical="center"/>
    </xf>
    <xf numFmtId="0" fontId="51" fillId="0" borderId="9" xfId="31" applyFont="1" applyBorder="1" applyAlignment="1">
      <alignment horizontal="right" vertical="center"/>
    </xf>
    <xf numFmtId="0" fontId="51" fillId="0" borderId="0" xfId="31" applyFont="1" applyAlignment="1">
      <alignment horizontal="right" vertical="center"/>
    </xf>
    <xf numFmtId="9" fontId="6" fillId="0" borderId="0" xfId="31" applyNumberFormat="1"/>
    <xf numFmtId="0" fontId="57" fillId="0" borderId="22" xfId="22" applyFont="1" applyBorder="1" applyAlignment="1">
      <alignment vertical="center"/>
    </xf>
    <xf numFmtId="164" fontId="58" fillId="0" borderId="28" xfId="24" applyFont="1" applyFill="1" applyBorder="1" applyAlignment="1">
      <alignment vertical="center"/>
    </xf>
    <xf numFmtId="164" fontId="58" fillId="0" borderId="29" xfId="24" applyFont="1" applyFill="1" applyBorder="1" applyAlignment="1">
      <alignment vertical="center"/>
    </xf>
    <xf numFmtId="164" fontId="58" fillId="0" borderId="29" xfId="24" applyFont="1" applyFill="1" applyBorder="1"/>
    <xf numFmtId="164" fontId="60" fillId="0" borderId="0" xfId="24" applyFont="1" applyFill="1" applyBorder="1" applyAlignment="1">
      <alignment horizontal="center" vertical="center"/>
    </xf>
    <xf numFmtId="0" fontId="9" fillId="2" borderId="0" xfId="31" applyFont="1" applyFill="1" applyBorder="1"/>
    <xf numFmtId="0" fontId="48" fillId="2" borderId="0" xfId="31" applyFont="1" applyFill="1" applyBorder="1"/>
    <xf numFmtId="0" fontId="49" fillId="2" borderId="0" xfId="31" applyFont="1" applyFill="1" applyBorder="1"/>
    <xf numFmtId="0" fontId="45" fillId="2" borderId="0" xfId="31" applyFont="1" applyFill="1" applyBorder="1"/>
    <xf numFmtId="0" fontId="51" fillId="2" borderId="0" xfId="31" applyFont="1" applyFill="1" applyBorder="1"/>
    <xf numFmtId="0" fontId="27" fillId="0" borderId="44" xfId="22" applyFont="1" applyFill="1" applyBorder="1" applyAlignment="1">
      <alignment horizontal="center" vertical="center"/>
    </xf>
    <xf numFmtId="0" fontId="28" fillId="0" borderId="4" xfId="22" applyFont="1" applyFill="1" applyBorder="1" applyAlignment="1">
      <alignment horizontal="center" vertical="center"/>
    </xf>
    <xf numFmtId="0" fontId="29" fillId="0" borderId="4" xfId="22" applyFont="1" applyFill="1" applyBorder="1" applyAlignment="1">
      <alignment horizontal="center" vertical="center"/>
    </xf>
    <xf numFmtId="0" fontId="29" fillId="0" borderId="10" xfId="22" applyFont="1" applyFill="1" applyBorder="1" applyAlignment="1">
      <alignment horizontal="center" vertical="center"/>
    </xf>
    <xf numFmtId="0" fontId="27" fillId="0" borderId="10" xfId="22" applyFont="1" applyFill="1" applyBorder="1" applyAlignment="1">
      <alignment horizontal="center" vertical="center" wrapText="1"/>
    </xf>
    <xf numFmtId="0" fontId="27" fillId="0" borderId="22" xfId="22" applyFont="1" applyFill="1" applyBorder="1" applyAlignment="1">
      <alignment horizontal="center" vertical="center" wrapText="1"/>
    </xf>
    <xf numFmtId="0" fontId="27" fillId="0" borderId="8" xfId="22" applyFont="1" applyFill="1" applyBorder="1" applyAlignment="1">
      <alignment horizontal="center" vertical="center" wrapText="1"/>
    </xf>
    <xf numFmtId="0" fontId="27" fillId="0" borderId="22" xfId="22" applyFont="1" applyFill="1" applyBorder="1" applyAlignment="1">
      <alignment horizontal="center" vertical="center"/>
    </xf>
    <xf numFmtId="0" fontId="28" fillId="0" borderId="44" xfId="22" applyFont="1" applyFill="1" applyBorder="1" applyAlignment="1">
      <alignment horizontal="center" vertical="center"/>
    </xf>
    <xf numFmtId="164" fontId="59" fillId="0" borderId="49" xfId="24" applyFont="1" applyFill="1" applyBorder="1" applyAlignment="1">
      <alignment horizontal="center" vertical="center"/>
    </xf>
    <xf numFmtId="164" fontId="59" fillId="0" borderId="50" xfId="24" applyFont="1" applyFill="1" applyBorder="1" applyAlignment="1">
      <alignment horizontal="center" vertical="center"/>
    </xf>
    <xf numFmtId="164" fontId="61" fillId="7" borderId="1" xfId="24" applyFont="1" applyFill="1" applyBorder="1" applyAlignment="1">
      <alignment horizontal="center" vertical="center"/>
    </xf>
    <xf numFmtId="164" fontId="62" fillId="7" borderId="1" xfId="24" applyFont="1" applyFill="1" applyBorder="1" applyAlignment="1">
      <alignment horizontal="center" vertical="center"/>
    </xf>
    <xf numFmtId="164" fontId="61" fillId="8" borderId="45" xfId="24" applyFont="1" applyFill="1" applyBorder="1" applyAlignment="1">
      <alignment horizontal="center" vertical="center"/>
    </xf>
    <xf numFmtId="164" fontId="62" fillId="8" borderId="45" xfId="24" applyFont="1" applyFill="1" applyBorder="1" applyAlignment="1">
      <alignment horizontal="center" vertical="center"/>
    </xf>
    <xf numFmtId="164" fontId="32" fillId="0" borderId="21" xfId="24" applyFont="1" applyFill="1" applyBorder="1" applyAlignment="1">
      <alignment vertical="center"/>
    </xf>
    <xf numFmtId="164" fontId="33" fillId="0" borderId="51" xfId="24" applyFont="1" applyFill="1" applyBorder="1" applyAlignment="1">
      <alignment vertical="center"/>
    </xf>
    <xf numFmtId="164" fontId="32" fillId="0" borderId="43" xfId="24" applyFont="1" applyFill="1" applyBorder="1" applyAlignment="1">
      <alignment vertical="center"/>
    </xf>
    <xf numFmtId="164" fontId="33" fillId="0" borderId="3" xfId="24" applyFont="1" applyFill="1" applyBorder="1" applyAlignment="1">
      <alignment vertical="center"/>
    </xf>
    <xf numFmtId="164" fontId="33" fillId="3" borderId="3" xfId="24" applyFont="1" applyFill="1" applyBorder="1" applyAlignment="1">
      <alignment vertical="center"/>
    </xf>
    <xf numFmtId="164" fontId="33" fillId="0" borderId="3" xfId="24" applyFont="1" applyFill="1" applyBorder="1" applyAlignment="1">
      <alignment vertical="center" wrapText="1"/>
    </xf>
    <xf numFmtId="164" fontId="32" fillId="0" borderId="46" xfId="24" applyFont="1" applyFill="1" applyBorder="1" applyAlignment="1">
      <alignment vertical="center"/>
    </xf>
    <xf numFmtId="164" fontId="33" fillId="0" borderId="3" xfId="24" applyFont="1" applyFill="1" applyBorder="1"/>
    <xf numFmtId="164" fontId="32" fillId="0" borderId="43" xfId="24" applyFont="1" applyFill="1" applyBorder="1"/>
    <xf numFmtId="164" fontId="32" fillId="0" borderId="46" xfId="24" applyFont="1" applyFill="1" applyBorder="1"/>
    <xf numFmtId="164" fontId="33" fillId="0" borderId="52" xfId="24" applyFont="1" applyFill="1" applyBorder="1"/>
    <xf numFmtId="0" fontId="33" fillId="0" borderId="3" xfId="22" applyFont="1" applyBorder="1"/>
    <xf numFmtId="164" fontId="31" fillId="0" borderId="43" xfId="24" applyFont="1" applyFill="1" applyBorder="1"/>
    <xf numFmtId="164" fontId="33" fillId="0" borderId="21" xfId="24" applyFont="1" applyFill="1" applyBorder="1" applyAlignment="1">
      <alignment vertical="center"/>
    </xf>
    <xf numFmtId="0" fontId="34" fillId="0" borderId="51" xfId="0" applyFont="1" applyFill="1" applyBorder="1" applyAlignment="1">
      <alignment vertical="center"/>
    </xf>
    <xf numFmtId="164" fontId="33" fillId="0" borderId="43" xfId="24" applyFont="1" applyFill="1" applyBorder="1" applyAlignment="1">
      <alignment vertical="center"/>
    </xf>
    <xf numFmtId="0" fontId="34" fillId="0" borderId="3" xfId="0" applyFont="1" applyFill="1" applyBorder="1" applyAlignment="1">
      <alignment vertical="center"/>
    </xf>
    <xf numFmtId="164" fontId="34" fillId="0" borderId="43" xfId="24" applyFont="1" applyFill="1" applyBorder="1" applyAlignment="1">
      <alignment vertical="center"/>
    </xf>
    <xf numFmtId="164" fontId="34" fillId="3" borderId="43" xfId="24" applyFont="1" applyFill="1" applyBorder="1" applyAlignment="1">
      <alignment vertical="center"/>
    </xf>
    <xf numFmtId="0" fontId="37" fillId="0" borderId="3" xfId="0" applyFont="1" applyBorder="1" applyAlignment="1">
      <alignment vertical="center"/>
    </xf>
    <xf numFmtId="164" fontId="33" fillId="0" borderId="43" xfId="24" applyFont="1" applyFill="1" applyBorder="1" applyAlignment="1">
      <alignment vertical="center" wrapText="1"/>
    </xf>
    <xf numFmtId="164" fontId="33" fillId="0" borderId="46" xfId="24" applyFont="1" applyFill="1" applyBorder="1" applyAlignment="1">
      <alignment horizontal="center" vertical="center" wrapText="1"/>
    </xf>
    <xf numFmtId="164" fontId="33" fillId="0" borderId="21" xfId="24" applyFont="1" applyFill="1" applyBorder="1" applyAlignment="1">
      <alignment horizontal="center" vertical="center" wrapText="1"/>
    </xf>
    <xf numFmtId="164" fontId="33" fillId="0" borderId="43" xfId="24" applyFont="1" applyFill="1" applyBorder="1"/>
    <xf numFmtId="0" fontId="34" fillId="0" borderId="3" xfId="0" applyFont="1" applyFill="1" applyBorder="1"/>
    <xf numFmtId="164" fontId="33" fillId="0" borderId="46" xfId="24" applyFont="1" applyFill="1" applyBorder="1"/>
    <xf numFmtId="0" fontId="34" fillId="0" borderId="52" xfId="0" applyFont="1" applyFill="1" applyBorder="1"/>
    <xf numFmtId="0" fontId="33" fillId="0" borderId="43" xfId="22" applyFont="1" applyBorder="1"/>
    <xf numFmtId="0" fontId="34" fillId="0" borderId="3" xfId="22" applyFont="1" applyBorder="1"/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0" fontId="39" fillId="0" borderId="17" xfId="22" applyFont="1" applyFill="1" applyBorder="1" applyAlignment="1">
      <alignment vertical="center"/>
    </xf>
    <xf numFmtId="0" fontId="0" fillId="0" borderId="17" xfId="0" applyBorder="1" applyAlignment="1"/>
    <xf numFmtId="0" fontId="0" fillId="0" borderId="25" xfId="0" applyBorder="1" applyAlignment="1"/>
    <xf numFmtId="0" fontId="39" fillId="0" borderId="25" xfId="22" applyFont="1" applyFill="1" applyBorder="1" applyAlignment="1">
      <alignment vertical="center"/>
    </xf>
    <xf numFmtId="174" fontId="39" fillId="0" borderId="17" xfId="22" applyNumberFormat="1" applyFont="1" applyFill="1" applyBorder="1" applyAlignment="1">
      <alignment horizontal="center" vertical="center"/>
    </xf>
    <xf numFmtId="0" fontId="63" fillId="0" borderId="0" xfId="22" applyFont="1" applyAlignment="1">
      <alignment horizontal="center"/>
    </xf>
    <xf numFmtId="0" fontId="64" fillId="0" borderId="0" xfId="22" applyFont="1"/>
    <xf numFmtId="0" fontId="65" fillId="0" borderId="0" xfId="22" applyFont="1"/>
    <xf numFmtId="0" fontId="66" fillId="0" borderId="0" xfId="22" applyFont="1"/>
    <xf numFmtId="0" fontId="67" fillId="0" borderId="0" xfId="22" applyFont="1" applyAlignment="1">
      <alignment vertical="center"/>
    </xf>
    <xf numFmtId="0" fontId="30" fillId="0" borderId="23" xfId="0" quotePrefix="1" applyFont="1" applyFill="1" applyBorder="1" applyAlignment="1">
      <alignment horizontal="center" vertical="center"/>
    </xf>
    <xf numFmtId="164" fontId="31" fillId="0" borderId="28" xfId="24" quotePrefix="1" applyFont="1" applyFill="1" applyBorder="1" applyAlignment="1">
      <alignment vertical="center"/>
    </xf>
    <xf numFmtId="164" fontId="32" fillId="0" borderId="21" xfId="24" quotePrefix="1" applyFont="1" applyFill="1" applyBorder="1" applyAlignment="1">
      <alignment vertical="center"/>
    </xf>
    <xf numFmtId="164" fontId="33" fillId="0" borderId="51" xfId="24" quotePrefix="1" applyFont="1" applyFill="1" applyBorder="1" applyAlignment="1">
      <alignment vertical="center"/>
    </xf>
    <xf numFmtId="164" fontId="33" fillId="0" borderId="21" xfId="24" quotePrefix="1" applyFont="1" applyFill="1" applyBorder="1" applyAlignment="1">
      <alignment vertical="center"/>
    </xf>
    <xf numFmtId="0" fontId="34" fillId="0" borderId="51" xfId="0" quotePrefix="1" applyFont="1" applyFill="1" applyBorder="1" applyAlignment="1">
      <alignment vertical="center"/>
    </xf>
    <xf numFmtId="164" fontId="32" fillId="0" borderId="43" xfId="24" quotePrefix="1" applyFont="1" applyFill="1" applyBorder="1" applyAlignment="1">
      <alignment vertical="center"/>
    </xf>
    <xf numFmtId="164" fontId="33" fillId="0" borderId="3" xfId="24" quotePrefix="1" applyFont="1" applyFill="1" applyBorder="1" applyAlignment="1">
      <alignment vertical="center"/>
    </xf>
    <xf numFmtId="164" fontId="33" fillId="0" borderId="43" xfId="24" quotePrefix="1" applyFont="1" applyFill="1" applyBorder="1" applyAlignment="1">
      <alignment vertical="center"/>
    </xf>
    <xf numFmtId="0" fontId="34" fillId="0" borderId="3" xfId="0" quotePrefix="1" applyFont="1" applyFill="1" applyBorder="1" applyAlignment="1">
      <alignment vertical="center"/>
    </xf>
    <xf numFmtId="2" fontId="46" fillId="0" borderId="0" xfId="31" applyNumberFormat="1" applyFont="1" applyAlignment="1">
      <alignment horizontal="center" vertical="center"/>
    </xf>
    <xf numFmtId="0" fontId="0" fillId="0" borderId="53" xfId="0" applyFont="1" applyFill="1" applyBorder="1" applyAlignment="1">
      <alignment horizontal="left"/>
    </xf>
    <xf numFmtId="0" fontId="0" fillId="0" borderId="54" xfId="0" applyFont="1" applyFill="1" applyBorder="1" applyAlignment="1">
      <alignment horizontal="left"/>
    </xf>
    <xf numFmtId="0" fontId="0" fillId="0" borderId="53" xfId="0" applyFill="1" applyBorder="1" applyAlignment="1">
      <alignment horizontal="left"/>
    </xf>
    <xf numFmtId="0" fontId="0" fillId="0" borderId="49" xfId="0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53" xfId="0" applyFont="1" applyBorder="1" applyAlignment="1">
      <alignment horizontal="left"/>
    </xf>
    <xf numFmtId="164" fontId="0" fillId="0" borderId="1" xfId="24" applyFont="1" applyFill="1" applyBorder="1"/>
    <xf numFmtId="0" fontId="0" fillId="0" borderId="53" xfId="0" applyFont="1" applyFill="1" applyBorder="1" applyAlignment="1">
      <alignment horizontal="left" vertical="top"/>
    </xf>
    <xf numFmtId="0" fontId="0" fillId="0" borderId="53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0" fontId="31" fillId="0" borderId="53" xfId="0" applyFont="1" applyFill="1" applyBorder="1" applyAlignment="1">
      <alignment horizontal="left"/>
    </xf>
    <xf numFmtId="164" fontId="0" fillId="0" borderId="1" xfId="24" quotePrefix="1" applyFont="1" applyFill="1" applyBorder="1"/>
    <xf numFmtId="164" fontId="0" fillId="3" borderId="1" xfId="24" applyFont="1" applyFill="1" applyBorder="1"/>
    <xf numFmtId="0" fontId="0" fillId="0" borderId="54" xfId="0" applyFill="1" applyBorder="1" applyAlignment="1">
      <alignment horizontal="left"/>
    </xf>
    <xf numFmtId="0" fontId="68" fillId="0" borderId="54" xfId="0" applyFont="1" applyFill="1" applyBorder="1" applyAlignment="1">
      <alignment horizontal="left"/>
    </xf>
    <xf numFmtId="0" fontId="68" fillId="0" borderId="53" xfId="0" applyFont="1" applyFill="1" applyBorder="1" applyAlignment="1">
      <alignment horizontal="left"/>
    </xf>
    <xf numFmtId="0" fontId="68" fillId="0" borderId="24" xfId="0" applyFont="1" applyFill="1" applyBorder="1" applyAlignment="1">
      <alignment horizontal="left"/>
    </xf>
    <xf numFmtId="0" fontId="68" fillId="0" borderId="55" xfId="23" applyFont="1" applyFill="1" applyBorder="1"/>
    <xf numFmtId="0" fontId="23" fillId="0" borderId="53" xfId="0" applyFont="1" applyFill="1" applyBorder="1" applyAlignment="1">
      <alignment horizontal="left"/>
    </xf>
    <xf numFmtId="0" fontId="22" fillId="0" borderId="53" xfId="0" applyFont="1" applyFill="1" applyBorder="1" applyAlignment="1">
      <alignment horizontal="left"/>
    </xf>
    <xf numFmtId="3" fontId="35" fillId="0" borderId="53" xfId="28" applyNumberFormat="1" applyFont="1" applyBorder="1" applyAlignment="1">
      <alignment horizontal="left" vertical="center" wrapText="1"/>
    </xf>
    <xf numFmtId="0" fontId="22" fillId="0" borderId="54" xfId="0" applyFont="1" applyFill="1" applyBorder="1" applyAlignment="1">
      <alignment horizontal="left"/>
    </xf>
    <xf numFmtId="0" fontId="23" fillId="0" borderId="49" xfId="0" applyFont="1" applyFill="1" applyBorder="1" applyAlignment="1">
      <alignment horizontal="left"/>
    </xf>
    <xf numFmtId="0" fontId="23" fillId="0" borderId="24" xfId="0" applyFont="1" applyFill="1" applyBorder="1" applyAlignment="1"/>
    <xf numFmtId="0" fontId="68" fillId="0" borderId="24" xfId="0" applyFont="1" applyBorder="1" applyAlignment="1">
      <alignment horizontal="left"/>
    </xf>
    <xf numFmtId="0" fontId="68" fillId="0" borderId="54" xfId="0" applyFont="1" applyBorder="1" applyAlignment="1">
      <alignment horizontal="left"/>
    </xf>
    <xf numFmtId="0" fontId="68" fillId="0" borderId="53" xfId="0" applyFont="1" applyBorder="1" applyAlignment="1">
      <alignment horizontal="left"/>
    </xf>
    <xf numFmtId="0" fontId="68" fillId="0" borderId="54" xfId="0" quotePrefix="1" applyFont="1" applyBorder="1" applyAlignment="1">
      <alignment horizontal="left"/>
    </xf>
    <xf numFmtId="0" fontId="23" fillId="0" borderId="54" xfId="0" applyFont="1" applyFill="1" applyBorder="1" applyAlignment="1">
      <alignment horizontal="left"/>
    </xf>
    <xf numFmtId="3" fontId="21" fillId="0" borderId="53" xfId="28" applyNumberFormat="1" applyBorder="1" applyAlignment="1">
      <alignment horizontal="left" vertical="center" wrapText="1"/>
    </xf>
    <xf numFmtId="3" fontId="69" fillId="0" borderId="1" xfId="28" quotePrefix="1" applyNumberFormat="1" applyFont="1" applyFill="1" applyBorder="1" applyAlignment="1">
      <alignment horizontal="left" vertical="top" wrapText="1"/>
    </xf>
    <xf numFmtId="3" fontId="69" fillId="0" borderId="1" xfId="28" applyNumberFormat="1" applyFont="1" applyFill="1" applyBorder="1" applyAlignment="1">
      <alignment horizontal="left" vertical="top" wrapText="1"/>
    </xf>
    <xf numFmtId="3" fontId="69" fillId="0" borderId="56" xfId="28" quotePrefix="1" applyNumberFormat="1" applyFont="1" applyFill="1" applyBorder="1" applyAlignment="1">
      <alignment horizontal="left" vertical="top" wrapText="1"/>
    </xf>
    <xf numFmtId="3" fontId="69" fillId="0" borderId="29" xfId="28" quotePrefix="1" applyNumberFormat="1" applyFont="1" applyFill="1" applyBorder="1" applyAlignment="1">
      <alignment horizontal="left" vertical="top" wrapText="1"/>
    </xf>
    <xf numFmtId="164" fontId="31" fillId="0" borderId="57" xfId="24" applyFont="1" applyFill="1" applyBorder="1" applyAlignment="1">
      <alignment vertical="center"/>
    </xf>
    <xf numFmtId="0" fontId="70" fillId="0" borderId="23" xfId="0" quotePrefix="1" applyFont="1" applyFill="1" applyBorder="1" applyAlignment="1">
      <alignment horizontal="center" vertical="center"/>
    </xf>
    <xf numFmtId="3" fontId="69" fillId="0" borderId="1" xfId="28" quotePrefix="1" applyNumberFormat="1" applyFont="1" applyBorder="1" applyAlignment="1">
      <alignment horizontal="left" vertical="top" wrapText="1"/>
    </xf>
    <xf numFmtId="3" fontId="69" fillId="0" borderId="1" xfId="28" applyNumberFormat="1" applyFont="1" applyBorder="1" applyAlignment="1">
      <alignment horizontal="left" vertical="top" wrapText="1"/>
    </xf>
    <xf numFmtId="0" fontId="70" fillId="0" borderId="24" xfId="0" applyFont="1" applyFill="1" applyBorder="1" applyAlignment="1">
      <alignment horizontal="center" vertical="center"/>
    </xf>
    <xf numFmtId="0" fontId="0" fillId="0" borderId="53" xfId="0" applyFont="1" applyFill="1" applyBorder="1" applyAlignment="1"/>
    <xf numFmtId="0" fontId="73" fillId="0" borderId="54" xfId="0" applyFont="1" applyFill="1" applyBorder="1" applyAlignment="1"/>
    <xf numFmtId="0" fontId="73" fillId="0" borderId="53" xfId="0" applyFont="1" applyFill="1" applyBorder="1" applyAlignment="1"/>
    <xf numFmtId="0" fontId="73" fillId="0" borderId="53" xfId="0" applyFont="1" applyFill="1" applyBorder="1" applyAlignment="1">
      <alignment horizontal="left"/>
    </xf>
    <xf numFmtId="0" fontId="72" fillId="0" borderId="43" xfId="0" applyFont="1" applyFill="1" applyBorder="1" applyAlignment="1">
      <alignment horizontal="center"/>
    </xf>
    <xf numFmtId="0" fontId="71" fillId="0" borderId="43" xfId="0" applyFont="1" applyFill="1" applyBorder="1" applyAlignment="1">
      <alignment horizontal="center"/>
    </xf>
    <xf numFmtId="3" fontId="0" fillId="0" borderId="55" xfId="0" applyNumberFormat="1" applyBorder="1" applyAlignment="1">
      <alignment horizontal="left" wrapText="1"/>
    </xf>
    <xf numFmtId="3" fontId="24" fillId="0" borderId="55" xfId="0" applyNumberFormat="1" applyFont="1" applyBorder="1" applyAlignment="1">
      <alignment horizontal="center" wrapText="1"/>
    </xf>
    <xf numFmtId="3" fontId="74" fillId="0" borderId="55" xfId="0" applyNumberFormat="1" applyFont="1" applyBorder="1" applyAlignment="1">
      <alignment horizontal="center" wrapText="1"/>
    </xf>
    <xf numFmtId="3" fontId="69" fillId="0" borderId="55" xfId="28" applyNumberFormat="1" applyFont="1" applyBorder="1" applyAlignment="1">
      <alignment horizontal="left" vertical="top" wrapText="1"/>
    </xf>
    <xf numFmtId="3" fontId="0" fillId="0" borderId="55" xfId="0" applyNumberFormat="1" applyFill="1" applyBorder="1" applyAlignment="1">
      <alignment horizontal="left" wrapText="1"/>
    </xf>
    <xf numFmtId="3" fontId="69" fillId="0" borderId="55" xfId="28" quotePrefix="1" applyNumberFormat="1" applyFont="1" applyFill="1" applyBorder="1" applyAlignment="1">
      <alignment horizontal="left" vertical="top" wrapText="1"/>
    </xf>
    <xf numFmtId="3" fontId="51" fillId="0" borderId="55" xfId="0" applyNumberFormat="1" applyFont="1" applyFill="1" applyBorder="1" applyAlignment="1">
      <alignment horizontal="center" wrapText="1"/>
    </xf>
    <xf numFmtId="3" fontId="75" fillId="0" borderId="55" xfId="0" applyNumberFormat="1" applyFont="1" applyFill="1" applyBorder="1" applyAlignment="1">
      <alignment horizontal="center" wrapText="1"/>
    </xf>
    <xf numFmtId="3" fontId="76" fillId="0" borderId="55" xfId="0" applyNumberFormat="1" applyFont="1" applyBorder="1" applyAlignment="1">
      <alignment horizontal="left" wrapText="1"/>
    </xf>
    <xf numFmtId="3" fontId="0" fillId="0" borderId="55" xfId="0" applyNumberFormat="1" applyBorder="1" applyAlignment="1">
      <alignment horizontal="center" vertical="center" wrapText="1"/>
    </xf>
    <xf numFmtId="3" fontId="76" fillId="0" borderId="55" xfId="0" applyNumberFormat="1" applyFont="1" applyBorder="1" applyAlignment="1">
      <alignment horizontal="center" vertical="center" wrapText="1"/>
    </xf>
    <xf numFmtId="3" fontId="0" fillId="0" borderId="1" xfId="0" applyNumberFormat="1" applyFill="1" applyBorder="1" applyAlignment="1">
      <alignment horizontal="left" wrapText="1"/>
    </xf>
    <xf numFmtId="3" fontId="76" fillId="0" borderId="55" xfId="0" applyNumberFormat="1" applyFont="1" applyFill="1" applyBorder="1" applyAlignment="1">
      <alignment horizontal="left" wrapText="1"/>
    </xf>
    <xf numFmtId="0" fontId="72" fillId="0" borderId="1" xfId="0" applyFont="1" applyFill="1" applyBorder="1"/>
    <xf numFmtId="0" fontId="71" fillId="0" borderId="1" xfId="0" applyFont="1" applyFill="1" applyBorder="1"/>
    <xf numFmtId="3" fontId="0" fillId="0" borderId="58" xfId="0" applyNumberFormat="1" applyBorder="1" applyAlignment="1">
      <alignment horizontal="left" wrapText="1"/>
    </xf>
    <xf numFmtId="3" fontId="76" fillId="0" borderId="1" xfId="0" applyNumberFormat="1" applyFont="1" applyBorder="1" applyAlignment="1">
      <alignment horizontal="left" wrapText="1"/>
    </xf>
    <xf numFmtId="3" fontId="69" fillId="0" borderId="55" xfId="28" quotePrefix="1" applyNumberFormat="1" applyFont="1" applyBorder="1" applyAlignment="1">
      <alignment horizontal="left" vertical="top" wrapText="1"/>
    </xf>
    <xf numFmtId="3" fontId="69" fillId="0" borderId="58" xfId="28" quotePrefix="1" applyNumberFormat="1" applyFont="1" applyFill="1" applyBorder="1" applyAlignment="1">
      <alignment horizontal="left" vertical="top" wrapText="1"/>
    </xf>
    <xf numFmtId="0" fontId="73" fillId="0" borderId="29" xfId="0" applyFont="1" applyFill="1" applyBorder="1" applyAlignment="1">
      <alignment horizontal="left" vertical="center"/>
    </xf>
    <xf numFmtId="0" fontId="77" fillId="0" borderId="24" xfId="0" applyFont="1" applyBorder="1" applyAlignment="1"/>
    <xf numFmtId="0" fontId="77" fillId="0" borderId="54" xfId="0" applyFont="1" applyBorder="1" applyAlignment="1">
      <alignment horizontal="left"/>
    </xf>
    <xf numFmtId="0" fontId="77" fillId="0" borderId="53" xfId="0" applyFont="1" applyBorder="1" applyAlignment="1"/>
    <xf numFmtId="0" fontId="77" fillId="0" borderId="54" xfId="0" quotePrefix="1" applyFont="1" applyBorder="1" applyAlignment="1">
      <alignment horizontal="left"/>
    </xf>
    <xf numFmtId="164" fontId="31" fillId="0" borderId="1" xfId="24" applyFont="1" applyFill="1" applyBorder="1" applyAlignment="1">
      <alignment vertical="center"/>
    </xf>
    <xf numFmtId="3" fontId="69" fillId="0" borderId="45" xfId="28" applyNumberFormat="1" applyFont="1" applyBorder="1" applyAlignment="1">
      <alignment horizontal="left" vertical="top" wrapText="1"/>
    </xf>
    <xf numFmtId="3" fontId="69" fillId="0" borderId="58" xfId="28" applyNumberFormat="1" applyFont="1" applyBorder="1" applyAlignment="1">
      <alignment horizontal="left" vertical="center" wrapText="1"/>
    </xf>
    <xf numFmtId="3" fontId="69" fillId="0" borderId="45" xfId="28" applyNumberFormat="1" applyFont="1" applyBorder="1" applyAlignment="1">
      <alignment horizontal="left" vertical="center" wrapText="1"/>
    </xf>
    <xf numFmtId="3" fontId="78" fillId="0" borderId="55" xfId="0" applyNumberFormat="1" applyFont="1" applyBorder="1" applyAlignment="1">
      <alignment horizontal="left" wrapText="1"/>
    </xf>
    <xf numFmtId="0" fontId="30" fillId="0" borderId="24" xfId="0" applyFont="1" applyFill="1" applyBorder="1" applyAlignment="1">
      <alignment horizontal="left" vertical="center"/>
    </xf>
    <xf numFmtId="3" fontId="79" fillId="0" borderId="55" xfId="0" applyNumberFormat="1" applyFont="1" applyBorder="1" applyAlignment="1">
      <alignment horizontal="left" wrapText="1"/>
    </xf>
    <xf numFmtId="0" fontId="70" fillId="0" borderId="24" xfId="0" applyFont="1" applyFill="1" applyBorder="1" applyAlignment="1">
      <alignment horizontal="left" vertical="center"/>
    </xf>
    <xf numFmtId="0" fontId="30" fillId="0" borderId="24" xfId="0" applyFont="1" applyFill="1" applyBorder="1" applyAlignment="1">
      <alignment horizontal="left"/>
    </xf>
    <xf numFmtId="0" fontId="0" fillId="0" borderId="24" xfId="0" applyFont="1" applyFill="1" applyBorder="1" applyAlignment="1"/>
    <xf numFmtId="0" fontId="0" fillId="0" borderId="1" xfId="0" quotePrefix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0" fontId="72" fillId="0" borderId="1" xfId="0" applyFont="1" applyFill="1" applyBorder="1" applyAlignment="1">
      <alignment horizontal="left"/>
    </xf>
    <xf numFmtId="0" fontId="30" fillId="0" borderId="59" xfId="0" applyFont="1" applyFill="1" applyBorder="1" applyAlignment="1">
      <alignment horizontal="left" vertical="center"/>
    </xf>
    <xf numFmtId="2" fontId="46" fillId="0" borderId="0" xfId="31" applyNumberFormat="1" applyFont="1" applyAlignment="1">
      <alignment horizontal="center" vertical="center"/>
    </xf>
    <xf numFmtId="2" fontId="46" fillId="0" borderId="0" xfId="31" applyNumberFormat="1" applyFont="1" applyAlignment="1">
      <alignment horizontal="center" vertical="center"/>
    </xf>
    <xf numFmtId="2" fontId="46" fillId="0" borderId="0" xfId="31" applyNumberFormat="1" applyFont="1" applyAlignment="1">
      <alignment horizontal="left" vertical="center" wrapText="1"/>
    </xf>
    <xf numFmtId="0" fontId="51" fillId="2" borderId="7" xfId="31" applyFont="1" applyFill="1" applyBorder="1" applyAlignment="1">
      <alignment horizontal="center"/>
    </xf>
    <xf numFmtId="0" fontId="51" fillId="2" borderId="0" xfId="31" applyFont="1" applyFill="1" applyBorder="1" applyAlignment="1">
      <alignment horizontal="center"/>
    </xf>
    <xf numFmtId="0" fontId="51" fillId="2" borderId="11" xfId="31" applyFont="1" applyFill="1" applyBorder="1" applyAlignment="1">
      <alignment horizontal="center"/>
    </xf>
    <xf numFmtId="0" fontId="51" fillId="2" borderId="9" xfId="31" applyFont="1" applyFill="1" applyBorder="1" applyAlignment="1">
      <alignment horizontal="center"/>
    </xf>
    <xf numFmtId="0" fontId="51" fillId="2" borderId="2" xfId="31" applyFont="1" applyFill="1" applyBorder="1" applyAlignment="1">
      <alignment horizontal="center"/>
    </xf>
    <xf numFmtId="0" fontId="51" fillId="2" borderId="34" xfId="31" applyFont="1" applyFill="1" applyBorder="1" applyAlignment="1">
      <alignment horizontal="center"/>
    </xf>
    <xf numFmtId="2" fontId="46" fillId="0" borderId="0" xfId="31" applyNumberFormat="1" applyFont="1" applyAlignment="1">
      <alignment horizontal="center" vertical="center"/>
    </xf>
    <xf numFmtId="0" fontId="41" fillId="0" borderId="0" xfId="31" applyFont="1" applyBorder="1" applyAlignment="1">
      <alignment horizontal="center"/>
    </xf>
    <xf numFmtId="3" fontId="41" fillId="0" borderId="0" xfId="31" applyNumberFormat="1" applyFont="1" applyBorder="1" applyAlignment="1">
      <alignment horizontal="center" vertical="center"/>
    </xf>
    <xf numFmtId="4" fontId="41" fillId="0" borderId="0" xfId="31" applyNumberFormat="1" applyFont="1" applyBorder="1" applyAlignment="1">
      <alignment horizontal="center"/>
    </xf>
    <xf numFmtId="9" fontId="46" fillId="4" borderId="0" xfId="31" applyNumberFormat="1" applyFont="1" applyFill="1" applyBorder="1" applyAlignment="1">
      <alignment horizontal="center"/>
    </xf>
    <xf numFmtId="0" fontId="6" fillId="0" borderId="5" xfId="31" applyBorder="1" applyAlignment="1"/>
    <xf numFmtId="0" fontId="6" fillId="0" borderId="6" xfId="31" applyBorder="1" applyAlignment="1"/>
    <xf numFmtId="0" fontId="6" fillId="0" borderId="31" xfId="31" applyBorder="1" applyAlignment="1"/>
    <xf numFmtId="0" fontId="44" fillId="0" borderId="9" xfId="31" applyFont="1" applyBorder="1" applyAlignment="1">
      <alignment horizontal="center" vertical="center"/>
    </xf>
    <xf numFmtId="164" fontId="80" fillId="0" borderId="53" xfId="24" applyFont="1" applyFill="1" applyBorder="1"/>
    <xf numFmtId="0" fontId="84" fillId="0" borderId="17" xfId="22" applyFont="1" applyFill="1" applyBorder="1" applyAlignment="1">
      <alignment vertical="center"/>
    </xf>
    <xf numFmtId="164" fontId="34" fillId="0" borderId="21" xfId="24" quotePrefix="1" applyFont="1" applyFill="1" applyBorder="1" applyAlignment="1">
      <alignment vertical="center"/>
    </xf>
    <xf numFmtId="164" fontId="34" fillId="0" borderId="43" xfId="24" quotePrefix="1" applyFont="1" applyFill="1" applyBorder="1" applyAlignment="1">
      <alignment vertical="center"/>
    </xf>
    <xf numFmtId="164" fontId="34" fillId="0" borderId="43" xfId="24" applyFont="1" applyFill="1" applyBorder="1" applyAlignment="1">
      <alignment vertical="center" wrapText="1"/>
    </xf>
    <xf numFmtId="164" fontId="34" fillId="0" borderId="43" xfId="24" applyFont="1" applyFill="1" applyBorder="1"/>
    <xf numFmtId="164" fontId="34" fillId="0" borderId="46" xfId="24" applyFont="1" applyFill="1" applyBorder="1"/>
    <xf numFmtId="0" fontId="34" fillId="0" borderId="43" xfId="22" applyFont="1" applyBorder="1"/>
    <xf numFmtId="164" fontId="58" fillId="0" borderId="23" xfId="24" applyFont="1" applyFill="1" applyBorder="1" applyAlignment="1">
      <alignment vertical="center"/>
    </xf>
    <xf numFmtId="164" fontId="32" fillId="0" borderId="1" xfId="24" applyFont="1" applyFill="1" applyBorder="1" applyAlignment="1">
      <alignment vertical="center"/>
    </xf>
    <xf numFmtId="164" fontId="34" fillId="0" borderId="1" xfId="24" applyFont="1" applyFill="1" applyBorder="1" applyAlignment="1">
      <alignment horizontal="center" vertical="center" wrapText="1"/>
    </xf>
    <xf numFmtId="164" fontId="33" fillId="0" borderId="1" xfId="24" applyFont="1" applyFill="1" applyBorder="1" applyAlignment="1">
      <alignment vertical="center" wrapText="1"/>
    </xf>
    <xf numFmtId="3" fontId="56" fillId="0" borderId="8" xfId="31" applyNumberFormat="1" applyFont="1" applyBorder="1" applyAlignment="1">
      <alignment horizontal="center"/>
    </xf>
    <xf numFmtId="3" fontId="56" fillId="0" borderId="33" xfId="31" applyNumberFormat="1" applyFont="1" applyBorder="1" applyAlignment="1">
      <alignment horizontal="center"/>
    </xf>
    <xf numFmtId="3" fontId="81" fillId="0" borderId="34" xfId="31" applyNumberFormat="1" applyFont="1" applyBorder="1" applyAlignment="1">
      <alignment horizontal="center"/>
    </xf>
    <xf numFmtId="3" fontId="81" fillId="0" borderId="42" xfId="31" applyNumberFormat="1" applyFont="1" applyBorder="1" applyAlignment="1">
      <alignment horizontal="center"/>
    </xf>
    <xf numFmtId="172" fontId="41" fillId="0" borderId="0" xfId="31" applyNumberFormat="1" applyFont="1"/>
    <xf numFmtId="2" fontId="46" fillId="0" borderId="0" xfId="31" applyNumberFormat="1" applyFont="1" applyAlignment="1">
      <alignment horizontal="center" vertical="center"/>
    </xf>
    <xf numFmtId="3" fontId="85" fillId="7" borderId="34" xfId="31" applyNumberFormat="1" applyFont="1" applyFill="1" applyBorder="1" applyAlignment="1">
      <alignment horizontal="center"/>
    </xf>
    <xf numFmtId="3" fontId="85" fillId="7" borderId="8" xfId="31" applyNumberFormat="1" applyFont="1" applyFill="1" applyBorder="1" applyAlignment="1">
      <alignment horizontal="center"/>
    </xf>
    <xf numFmtId="170" fontId="81" fillId="0" borderId="42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0" fontId="41" fillId="0" borderId="0" xfId="31" applyFont="1" applyBorder="1"/>
    <xf numFmtId="2" fontId="41" fillId="0" borderId="0" xfId="31" applyNumberFormat="1" applyFont="1" applyBorder="1" applyAlignment="1">
      <alignment horizontal="center" vertical="center"/>
    </xf>
    <xf numFmtId="1" fontId="41" fillId="0" borderId="0" xfId="31" applyNumberFormat="1" applyFont="1" applyBorder="1" applyAlignment="1">
      <alignment horizontal="center" vertical="center"/>
    </xf>
    <xf numFmtId="2" fontId="46" fillId="0" borderId="0" xfId="31" applyNumberFormat="1" applyFont="1" applyBorder="1" applyAlignment="1">
      <alignment vertical="center"/>
    </xf>
    <xf numFmtId="0" fontId="46" fillId="0" borderId="0" xfId="31" applyFont="1" applyBorder="1" applyAlignment="1"/>
    <xf numFmtId="0" fontId="29" fillId="0" borderId="44" xfId="22" applyFont="1" applyFill="1" applyBorder="1" applyAlignment="1">
      <alignment horizontal="center" vertical="center"/>
    </xf>
    <xf numFmtId="164" fontId="60" fillId="0" borderId="49" xfId="24" applyFont="1" applyFill="1" applyBorder="1" applyAlignment="1">
      <alignment horizontal="center" vertical="center"/>
    </xf>
    <xf numFmtId="164" fontId="60" fillId="0" borderId="50" xfId="24" applyFont="1" applyFill="1" applyBorder="1" applyAlignment="1">
      <alignment horizontal="center" vertical="center"/>
    </xf>
    <xf numFmtId="0" fontId="28" fillId="0" borderId="10" xfId="22" applyFont="1" applyFill="1" applyBorder="1" applyAlignment="1">
      <alignment horizontal="center" vertical="center"/>
    </xf>
    <xf numFmtId="164" fontId="59" fillId="0" borderId="0" xfId="24" applyFont="1" applyFill="1" applyBorder="1" applyAlignment="1">
      <alignment horizontal="center" vertical="center"/>
    </xf>
    <xf numFmtId="0" fontId="86" fillId="0" borderId="17" xfId="22" applyFont="1" applyFill="1" applyBorder="1" applyAlignment="1">
      <alignment vertical="center"/>
    </xf>
    <xf numFmtId="164" fontId="33" fillId="3" borderId="43" xfId="24" applyFont="1" applyFill="1" applyBorder="1" applyAlignment="1">
      <alignment vertical="center"/>
    </xf>
    <xf numFmtId="164" fontId="37" fillId="0" borderId="21" xfId="24" quotePrefix="1" applyFont="1" applyFill="1" applyBorder="1" applyAlignment="1">
      <alignment vertical="center"/>
    </xf>
    <xf numFmtId="164" fontId="37" fillId="0" borderId="43" xfId="24" quotePrefix="1" applyFont="1" applyFill="1" applyBorder="1" applyAlignment="1">
      <alignment vertical="center"/>
    </xf>
    <xf numFmtId="164" fontId="37" fillId="0" borderId="43" xfId="24" applyFont="1" applyFill="1" applyBorder="1" applyAlignment="1">
      <alignment vertical="center"/>
    </xf>
    <xf numFmtId="164" fontId="37" fillId="0" borderId="46" xfId="24" applyFont="1" applyFill="1" applyBorder="1" applyAlignment="1">
      <alignment vertical="center"/>
    </xf>
    <xf numFmtId="164" fontId="37" fillId="0" borderId="21" xfId="24" applyFont="1" applyFill="1" applyBorder="1" applyAlignment="1">
      <alignment vertical="center"/>
    </xf>
    <xf numFmtId="164" fontId="37" fillId="0" borderId="43" xfId="24" applyFont="1" applyFill="1" applyBorder="1"/>
    <xf numFmtId="164" fontId="37" fillId="0" borderId="46" xfId="24" applyFont="1" applyFill="1" applyBorder="1"/>
    <xf numFmtId="0" fontId="86" fillId="0" borderId="25" xfId="22" applyFont="1" applyFill="1" applyBorder="1" applyAlignment="1">
      <alignment vertical="center"/>
    </xf>
    <xf numFmtId="0" fontId="33" fillId="0" borderId="11" xfId="22" applyFont="1" applyFill="1" applyBorder="1" applyAlignment="1">
      <alignment horizontal="center" vertical="center"/>
    </xf>
    <xf numFmtId="0" fontId="33" fillId="0" borderId="51" xfId="0" quotePrefix="1" applyFont="1" applyFill="1" applyBorder="1" applyAlignment="1">
      <alignment vertical="center"/>
    </xf>
    <xf numFmtId="0" fontId="33" fillId="0" borderId="3" xfId="0" quotePrefix="1" applyFont="1" applyFill="1" applyBorder="1" applyAlignment="1">
      <alignment vertical="center"/>
    </xf>
    <xf numFmtId="0" fontId="33" fillId="0" borderId="3" xfId="0" applyFont="1" applyFill="1" applyBorder="1" applyAlignment="1">
      <alignment vertical="center"/>
    </xf>
    <xf numFmtId="0" fontId="32" fillId="0" borderId="3" xfId="0" applyFont="1" applyBorder="1" applyAlignment="1">
      <alignment vertical="center"/>
    </xf>
    <xf numFmtId="0" fontId="33" fillId="0" borderId="3" xfId="0" applyFont="1" applyFill="1" applyBorder="1"/>
    <xf numFmtId="0" fontId="33" fillId="0" borderId="52" xfId="0" applyFont="1" applyFill="1" applyBorder="1"/>
    <xf numFmtId="0" fontId="34" fillId="0" borderId="0" xfId="22" applyFont="1" applyFill="1" applyBorder="1" applyAlignment="1">
      <alignment horizontal="center" vertical="center"/>
    </xf>
    <xf numFmtId="164" fontId="34" fillId="0" borderId="51" xfId="24" quotePrefix="1" applyFont="1" applyFill="1" applyBorder="1" applyAlignment="1">
      <alignment vertical="center"/>
    </xf>
    <xf numFmtId="164" fontId="34" fillId="0" borderId="3" xfId="24" quotePrefix="1" applyFont="1" applyFill="1" applyBorder="1" applyAlignment="1">
      <alignment vertical="center"/>
    </xf>
    <xf numFmtId="164" fontId="34" fillId="0" borderId="3" xfId="24" applyFont="1" applyFill="1" applyBorder="1" applyAlignment="1">
      <alignment vertical="center"/>
    </xf>
    <xf numFmtId="164" fontId="34" fillId="3" borderId="3" xfId="24" applyFont="1" applyFill="1" applyBorder="1" applyAlignment="1">
      <alignment vertical="center"/>
    </xf>
    <xf numFmtId="164" fontId="34" fillId="0" borderId="3" xfId="24" applyFont="1" applyFill="1" applyBorder="1" applyAlignment="1">
      <alignment vertical="center" wrapText="1"/>
    </xf>
    <xf numFmtId="164" fontId="34" fillId="0" borderId="3" xfId="24" applyFont="1" applyFill="1" applyBorder="1"/>
    <xf numFmtId="164" fontId="34" fillId="0" borderId="52" xfId="24" applyFont="1" applyFill="1" applyBorder="1"/>
    <xf numFmtId="3" fontId="69" fillId="0" borderId="1" xfId="28" applyNumberFormat="1" applyFont="1" applyBorder="1" applyAlignment="1">
      <alignment horizontal="left" vertical="center" wrapText="1"/>
    </xf>
    <xf numFmtId="0" fontId="87" fillId="0" borderId="1" xfId="0" applyFont="1" applyFill="1" applyBorder="1" applyAlignment="1">
      <alignment horizontal="left"/>
    </xf>
    <xf numFmtId="3" fontId="88" fillId="0" borderId="55" xfId="0" applyNumberFormat="1" applyFont="1" applyBorder="1" applyAlignment="1">
      <alignment horizontal="left" wrapText="1"/>
    </xf>
    <xf numFmtId="3" fontId="89" fillId="0" borderId="55" xfId="0" applyNumberFormat="1" applyFont="1" applyBorder="1" applyAlignment="1">
      <alignment horizontal="left" wrapText="1"/>
    </xf>
    <xf numFmtId="3" fontId="31" fillId="0" borderId="55" xfId="0" applyNumberFormat="1" applyFont="1" applyBorder="1" applyAlignment="1">
      <alignment horizontal="left" wrapText="1"/>
    </xf>
    <xf numFmtId="3" fontId="90" fillId="0" borderId="55" xfId="0" applyNumberFormat="1" applyFont="1" applyBorder="1" applyAlignment="1">
      <alignment horizontal="left" wrapText="1"/>
    </xf>
    <xf numFmtId="0" fontId="31" fillId="0" borderId="54" xfId="0" applyFont="1" applyFill="1" applyBorder="1" applyAlignment="1">
      <alignment horizontal="left"/>
    </xf>
    <xf numFmtId="0" fontId="31" fillId="0" borderId="1" xfId="0" quotePrefix="1" applyFont="1" applyFill="1" applyBorder="1" applyAlignment="1">
      <alignment horizontal="left"/>
    </xf>
    <xf numFmtId="0" fontId="31" fillId="0" borderId="53" xfId="0" applyFont="1" applyFill="1" applyBorder="1" applyAlignment="1"/>
    <xf numFmtId="0" fontId="31" fillId="0" borderId="24" xfId="0" applyFont="1" applyFill="1" applyBorder="1" applyAlignment="1"/>
    <xf numFmtId="2" fontId="46" fillId="0" borderId="0" xfId="31" applyNumberFormat="1" applyFont="1" applyAlignment="1">
      <alignment horizontal="center" vertical="center"/>
    </xf>
    <xf numFmtId="3" fontId="56" fillId="0" borderId="42" xfId="31" applyNumberFormat="1" applyFont="1" applyBorder="1" applyAlignment="1">
      <alignment horizontal="center"/>
    </xf>
    <xf numFmtId="0" fontId="72" fillId="0" borderId="7" xfId="0" applyFont="1" applyFill="1" applyBorder="1"/>
    <xf numFmtId="0" fontId="72" fillId="0" borderId="20" xfId="0" applyFont="1" applyFill="1" applyBorder="1"/>
    <xf numFmtId="0" fontId="0" fillId="0" borderId="53" xfId="0" applyFont="1" applyFill="1" applyBorder="1" applyAlignment="1">
      <alignment horizontal="center"/>
    </xf>
    <xf numFmtId="0" fontId="72" fillId="0" borderId="0" xfId="0" applyFont="1" applyFill="1" applyBorder="1"/>
    <xf numFmtId="0" fontId="72" fillId="0" borderId="7" xfId="0" applyFont="1" applyFill="1" applyBorder="1" applyAlignment="1">
      <alignment horizontal="center"/>
    </xf>
    <xf numFmtId="164" fontId="0" fillId="0" borderId="1" xfId="24" applyFont="1" applyFill="1" applyBorder="1" applyAlignment="1">
      <alignment horizontal="right"/>
    </xf>
    <xf numFmtId="0" fontId="72" fillId="0" borderId="33" xfId="0" applyFont="1" applyFill="1" applyBorder="1" applyAlignment="1">
      <alignment horizontal="center"/>
    </xf>
    <xf numFmtId="0" fontId="72" fillId="0" borderId="23" xfId="0" applyFont="1" applyFill="1" applyBorder="1"/>
    <xf numFmtId="0" fontId="72" fillId="0" borderId="7" xfId="0" applyFont="1" applyFill="1" applyBorder="1" applyAlignment="1">
      <alignment horizontal="left"/>
    </xf>
    <xf numFmtId="0" fontId="72" fillId="0" borderId="20" xfId="0" applyFont="1" applyFill="1" applyBorder="1" applyAlignment="1">
      <alignment horizontal="center"/>
    </xf>
    <xf numFmtId="0" fontId="91" fillId="0" borderId="33" xfId="0" applyFont="1" applyFill="1" applyBorder="1" applyAlignment="1">
      <alignment horizontal="center"/>
    </xf>
    <xf numFmtId="0" fontId="92" fillId="0" borderId="7" xfId="0" applyFont="1" applyFill="1" applyBorder="1" applyAlignment="1">
      <alignment horizontal="center"/>
    </xf>
    <xf numFmtId="0" fontId="72" fillId="0" borderId="23" xfId="0" applyFont="1" applyFill="1" applyBorder="1" applyAlignment="1">
      <alignment horizontal="center"/>
    </xf>
    <xf numFmtId="0" fontId="72" fillId="0" borderId="33" xfId="0" applyFont="1" applyFill="1" applyBorder="1"/>
    <xf numFmtId="0" fontId="72" fillId="0" borderId="56" xfId="0" applyFont="1" applyFill="1" applyBorder="1"/>
    <xf numFmtId="0" fontId="0" fillId="0" borderId="0" xfId="0" applyFont="1"/>
    <xf numFmtId="0" fontId="72" fillId="0" borderId="8" xfId="0" applyFont="1" applyFill="1" applyBorder="1"/>
    <xf numFmtId="0" fontId="72" fillId="0" borderId="17" xfId="0" applyFont="1" applyFill="1" applyBorder="1"/>
    <xf numFmtId="0" fontId="72" fillId="0" borderId="15" xfId="0" applyFont="1" applyFill="1" applyBorder="1" applyAlignment="1">
      <alignment horizontal="center"/>
    </xf>
    <xf numFmtId="0" fontId="72" fillId="0" borderId="33" xfId="0" applyFont="1" applyFill="1" applyBorder="1" applyAlignment="1">
      <alignment horizontal="left"/>
    </xf>
    <xf numFmtId="0" fontId="72" fillId="0" borderId="0" xfId="0" applyFont="1" applyFill="1" applyBorder="1" applyAlignment="1">
      <alignment horizontal="left"/>
    </xf>
    <xf numFmtId="0" fontId="0" fillId="0" borderId="24" xfId="0" applyFill="1" applyBorder="1" applyAlignment="1">
      <alignment horizontal="left"/>
    </xf>
    <xf numFmtId="0" fontId="23" fillId="0" borderId="24" xfId="0" applyFont="1" applyFill="1" applyBorder="1" applyAlignment="1">
      <alignment horizontal="left"/>
    </xf>
    <xf numFmtId="0" fontId="72" fillId="0" borderId="13" xfId="0" applyFont="1" applyFill="1" applyBorder="1" applyAlignment="1">
      <alignment horizontal="center"/>
    </xf>
    <xf numFmtId="0" fontId="72" fillId="0" borderId="15" xfId="0" applyFont="1" applyFill="1" applyBorder="1"/>
    <xf numFmtId="164" fontId="2" fillId="0" borderId="1" xfId="30" applyFont="1" applyBorder="1" applyAlignment="1">
      <alignment horizontal="center" wrapText="1"/>
    </xf>
    <xf numFmtId="0" fontId="72" fillId="0" borderId="63" xfId="0" applyFont="1" applyFill="1" applyBorder="1"/>
    <xf numFmtId="0" fontId="72" fillId="0" borderId="62" xfId="0" applyFont="1" applyFill="1" applyBorder="1"/>
    <xf numFmtId="0" fontId="72" fillId="0" borderId="55" xfId="0" applyFont="1" applyFill="1" applyBorder="1"/>
    <xf numFmtId="0" fontId="72" fillId="0" borderId="13" xfId="0" applyFont="1" applyFill="1" applyBorder="1"/>
    <xf numFmtId="3" fontId="56" fillId="0" borderId="15" xfId="31" applyNumberFormat="1" applyFont="1" applyBorder="1" applyAlignment="1">
      <alignment horizontal="center"/>
    </xf>
    <xf numFmtId="0" fontId="6" fillId="7" borderId="0" xfId="31" applyFill="1"/>
    <xf numFmtId="2" fontId="41" fillId="7" borderId="0" xfId="31" applyNumberFormat="1" applyFont="1" applyFill="1" applyAlignment="1">
      <alignment horizontal="center" vertical="center"/>
    </xf>
    <xf numFmtId="172" fontId="41" fillId="7" borderId="0" xfId="31" applyNumberFormat="1" applyFont="1" applyFill="1" applyAlignment="1">
      <alignment horizontal="center" vertical="center"/>
    </xf>
    <xf numFmtId="0" fontId="41" fillId="7" borderId="0" xfId="31" applyFont="1" applyFill="1"/>
    <xf numFmtId="164" fontId="32" fillId="0" borderId="29" xfId="24" applyFont="1" applyFill="1" applyBorder="1" applyAlignment="1">
      <alignment vertical="center"/>
    </xf>
    <xf numFmtId="0" fontId="73" fillId="0" borderId="1" xfId="0" applyFont="1" applyFill="1" applyBorder="1" applyAlignment="1"/>
    <xf numFmtId="3" fontId="0" fillId="0" borderId="55" xfId="0" applyNumberFormat="1" applyBorder="1" applyAlignment="1">
      <alignment horizontal="center" wrapText="1"/>
    </xf>
    <xf numFmtId="3" fontId="69" fillId="0" borderId="29" xfId="28" applyNumberFormat="1" applyFont="1" applyFill="1" applyBorder="1" applyAlignment="1">
      <alignment horizontal="left" vertical="top" wrapText="1"/>
    </xf>
    <xf numFmtId="0" fontId="31" fillId="0" borderId="1" xfId="0" applyFont="1" applyFill="1" applyBorder="1" applyAlignment="1">
      <alignment horizontal="left"/>
    </xf>
    <xf numFmtId="0" fontId="22" fillId="0" borderId="54" xfId="0" applyFont="1" applyFill="1" applyBorder="1" applyAlignment="1">
      <alignment horizontal="left" vertical="center"/>
    </xf>
    <xf numFmtId="0" fontId="70" fillId="0" borderId="59" xfId="0" applyFont="1" applyFill="1" applyBorder="1" applyAlignment="1">
      <alignment horizontal="left" vertical="center"/>
    </xf>
    <xf numFmtId="3" fontId="21" fillId="0" borderId="45" xfId="28" applyNumberFormat="1" applyBorder="1" applyAlignment="1">
      <alignment horizontal="left" vertical="top" wrapText="1"/>
    </xf>
    <xf numFmtId="3" fontId="21" fillId="0" borderId="45" xfId="28" applyNumberFormat="1" applyBorder="1" applyAlignment="1">
      <alignment horizontal="left" vertical="center" wrapText="1"/>
    </xf>
    <xf numFmtId="3" fontId="93" fillId="0" borderId="45" xfId="0" applyNumberFormat="1" applyFont="1" applyBorder="1" applyAlignment="1">
      <alignment horizontal="left" vertical="center" wrapText="1"/>
    </xf>
    <xf numFmtId="3" fontId="24" fillId="0" borderId="45" xfId="0" applyNumberFormat="1" applyFont="1" applyBorder="1" applyAlignment="1">
      <alignment horizontal="left" vertical="center" wrapText="1"/>
    </xf>
    <xf numFmtId="3" fontId="24" fillId="0" borderId="58" xfId="0" applyNumberFormat="1" applyFont="1" applyBorder="1" applyAlignment="1">
      <alignment horizontal="left" wrapText="1"/>
    </xf>
    <xf numFmtId="3" fontId="94" fillId="0" borderId="58" xfId="28" applyNumberFormat="1" applyFont="1" applyBorder="1" applyAlignment="1">
      <alignment horizontal="left" vertical="top" wrapText="1"/>
    </xf>
    <xf numFmtId="3" fontId="21" fillId="0" borderId="1" xfId="28" applyNumberFormat="1" applyBorder="1" applyAlignment="1">
      <alignment horizontal="left" vertical="top" wrapText="1"/>
    </xf>
    <xf numFmtId="164" fontId="1" fillId="0" borderId="64" xfId="30" applyFont="1" applyBorder="1" applyAlignment="1">
      <alignment horizontal="center" wrapText="1"/>
    </xf>
    <xf numFmtId="3" fontId="35" fillId="0" borderId="1" xfId="28" applyNumberFormat="1" applyFont="1" applyFill="1" applyBorder="1" applyAlignment="1">
      <alignment horizontal="left" vertical="top" wrapText="1"/>
    </xf>
    <xf numFmtId="3" fontId="35" fillId="0" borderId="1" xfId="28" applyNumberFormat="1" applyFont="1" applyFill="1" applyBorder="1" applyAlignment="1">
      <alignment vertical="top" wrapText="1"/>
    </xf>
    <xf numFmtId="3" fontId="35" fillId="0" borderId="1" xfId="28" quotePrefix="1" applyNumberFormat="1" applyFont="1" applyFill="1" applyBorder="1" applyAlignment="1">
      <alignment horizontal="left" vertical="top" wrapText="1"/>
    </xf>
    <xf numFmtId="0" fontId="31" fillId="0" borderId="53" xfId="0" quotePrefix="1" applyFont="1" applyFill="1" applyBorder="1" applyAlignment="1">
      <alignment horizontal="left"/>
    </xf>
    <xf numFmtId="0" fontId="72" fillId="0" borderId="18" xfId="0" applyFont="1" applyFill="1" applyBorder="1"/>
    <xf numFmtId="0" fontId="72" fillId="0" borderId="40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72" fillId="0" borderId="46" xfId="0" applyFont="1" applyFill="1" applyBorder="1"/>
    <xf numFmtId="0" fontId="72" fillId="0" borderId="21" xfId="0" applyFont="1" applyFill="1" applyBorder="1" applyAlignment="1">
      <alignment horizontal="left"/>
    </xf>
    <xf numFmtId="0" fontId="72" fillId="0" borderId="43" xfId="0" applyFont="1" applyFill="1" applyBorder="1" applyAlignment="1">
      <alignment horizontal="left"/>
    </xf>
    <xf numFmtId="0" fontId="72" fillId="0" borderId="46" xfId="0" applyFont="1" applyFill="1" applyBorder="1" applyAlignment="1">
      <alignment horizontal="left"/>
    </xf>
    <xf numFmtId="0" fontId="72" fillId="0" borderId="20" xfId="0" applyFont="1" applyFill="1" applyBorder="1" applyAlignment="1">
      <alignment horizontal="left"/>
    </xf>
    <xf numFmtId="0" fontId="0" fillId="0" borderId="53" xfId="0" applyFill="1" applyBorder="1" applyAlignment="1">
      <alignment horizontal="center"/>
    </xf>
    <xf numFmtId="0" fontId="72" fillId="0" borderId="1" xfId="0" applyFont="1" applyFill="1" applyBorder="1" applyAlignment="1">
      <alignment horizontal="center"/>
    </xf>
    <xf numFmtId="0" fontId="72" fillId="0" borderId="0" xfId="0" applyFont="1" applyFill="1" applyBorder="1" applyAlignment="1">
      <alignment horizontal="center"/>
    </xf>
    <xf numFmtId="0" fontId="0" fillId="0" borderId="65" xfId="0" applyFill="1" applyBorder="1" applyAlignment="1">
      <alignment horizontal="left"/>
    </xf>
    <xf numFmtId="0" fontId="23" fillId="0" borderId="53" xfId="0" applyFont="1" applyFill="1" applyBorder="1" applyAlignment="1">
      <alignment horizontal="center"/>
    </xf>
    <xf numFmtId="0" fontId="72" fillId="0" borderId="66" xfId="0" applyFont="1" applyFill="1" applyBorder="1" applyAlignment="1">
      <alignment horizontal="center"/>
    </xf>
    <xf numFmtId="0" fontId="23" fillId="0" borderId="54" xfId="0" applyFont="1" applyFill="1" applyBorder="1" applyAlignment="1">
      <alignment horizontal="center"/>
    </xf>
    <xf numFmtId="0" fontId="72" fillId="0" borderId="67" xfId="0" applyFont="1" applyFill="1" applyBorder="1"/>
    <xf numFmtId="0" fontId="72" fillId="0" borderId="68" xfId="0" applyFont="1" applyFill="1" applyBorder="1"/>
    <xf numFmtId="0" fontId="72" fillId="0" borderId="69" xfId="0" applyFont="1" applyFill="1" applyBorder="1"/>
    <xf numFmtId="0" fontId="72" fillId="0" borderId="2" xfId="0" applyFont="1" applyFill="1" applyBorder="1"/>
    <xf numFmtId="0" fontId="72" fillId="0" borderId="22" xfId="0" applyFont="1" applyFill="1" applyBorder="1"/>
    <xf numFmtId="0" fontId="72" fillId="0" borderId="6" xfId="0" applyFont="1" applyFill="1" applyBorder="1"/>
    <xf numFmtId="3" fontId="21" fillId="0" borderId="24" xfId="28" applyNumberFormat="1" applyBorder="1" applyAlignment="1">
      <alignment horizontal="left" vertical="center" wrapText="1"/>
    </xf>
    <xf numFmtId="0" fontId="72" fillId="0" borderId="45" xfId="0" applyFont="1" applyFill="1" applyBorder="1"/>
    <xf numFmtId="3" fontId="69" fillId="0" borderId="54" xfId="28" quotePrefix="1" applyNumberFormat="1" applyFont="1" applyFill="1" applyBorder="1" applyAlignment="1">
      <alignment horizontal="left" vertical="top" wrapText="1"/>
    </xf>
    <xf numFmtId="164" fontId="33" fillId="0" borderId="52" xfId="24" applyFont="1" applyFill="1" applyBorder="1" applyAlignment="1">
      <alignment horizontal="center" vertical="center" wrapText="1"/>
    </xf>
    <xf numFmtId="164" fontId="33" fillId="0" borderId="51" xfId="24" applyFont="1" applyFill="1" applyBorder="1" applyAlignment="1">
      <alignment horizontal="center" vertical="center" wrapText="1"/>
    </xf>
    <xf numFmtId="0" fontId="26" fillId="0" borderId="16" xfId="23" applyFont="1" applyFill="1" applyBorder="1" applyAlignment="1">
      <alignment horizontal="center" vertical="center"/>
    </xf>
    <xf numFmtId="0" fontId="26" fillId="0" borderId="17" xfId="23" applyFont="1" applyFill="1" applyBorder="1" applyAlignment="1">
      <alignment horizontal="center" vertical="center"/>
    </xf>
    <xf numFmtId="0" fontId="26" fillId="0" borderId="18" xfId="23" applyFont="1" applyFill="1" applyBorder="1" applyAlignment="1">
      <alignment horizontal="center" vertical="center"/>
    </xf>
    <xf numFmtId="0" fontId="26" fillId="0" borderId="16" xfId="22" applyFont="1" applyFill="1" applyBorder="1" applyAlignment="1">
      <alignment horizontal="center" vertical="center"/>
    </xf>
    <xf numFmtId="0" fontId="26" fillId="0" borderId="17" xfId="22" applyFont="1" applyFill="1" applyBorder="1" applyAlignment="1">
      <alignment horizontal="center" vertical="center"/>
    </xf>
    <xf numFmtId="0" fontId="26" fillId="0" borderId="25" xfId="22" applyFont="1" applyFill="1" applyBorder="1" applyAlignment="1">
      <alignment horizontal="center" vertical="center"/>
    </xf>
    <xf numFmtId="0" fontId="38" fillId="0" borderId="7" xfId="22" applyFont="1" applyFill="1" applyBorder="1" applyAlignment="1">
      <alignment horizontal="center" vertical="center"/>
    </xf>
    <xf numFmtId="0" fontId="38" fillId="0" borderId="0" xfId="22" applyFont="1" applyFill="1" applyBorder="1" applyAlignment="1">
      <alignment horizontal="center" vertical="center"/>
    </xf>
    <xf numFmtId="0" fontId="38" fillId="0" borderId="11" xfId="22" applyFont="1" applyFill="1" applyBorder="1" applyAlignment="1">
      <alignment horizontal="center" vertical="center"/>
    </xf>
    <xf numFmtId="0" fontId="38" fillId="0" borderId="23" xfId="22" applyFont="1" applyFill="1" applyBorder="1" applyAlignment="1">
      <alignment horizontal="right" vertical="center"/>
    </xf>
    <xf numFmtId="0" fontId="38" fillId="0" borderId="17" xfId="22" applyFont="1" applyFill="1" applyBorder="1" applyAlignment="1">
      <alignment horizontal="right" vertical="center"/>
    </xf>
    <xf numFmtId="0" fontId="27" fillId="0" borderId="39" xfId="22" applyFont="1" applyFill="1" applyBorder="1" applyAlignment="1">
      <alignment horizontal="center" vertical="center"/>
    </xf>
    <xf numFmtId="0" fontId="27" fillId="0" borderId="32" xfId="22" applyFont="1" applyFill="1" applyBorder="1" applyAlignment="1">
      <alignment horizontal="center" vertical="center"/>
    </xf>
    <xf numFmtId="0" fontId="27" fillId="0" borderId="48" xfId="22" applyFont="1" applyFill="1" applyBorder="1" applyAlignment="1">
      <alignment horizontal="center" vertical="center"/>
    </xf>
    <xf numFmtId="0" fontId="27" fillId="0" borderId="47" xfId="22" applyFont="1" applyFill="1" applyBorder="1" applyAlignment="1">
      <alignment horizontal="center" vertical="center"/>
    </xf>
    <xf numFmtId="0" fontId="27" fillId="0" borderId="27" xfId="22" applyFont="1" applyFill="1" applyBorder="1" applyAlignment="1">
      <alignment horizontal="center" vertical="center"/>
    </xf>
    <xf numFmtId="0" fontId="25" fillId="0" borderId="12" xfId="23" applyFont="1" applyFill="1" applyBorder="1" applyAlignment="1">
      <alignment horizontal="center" vertical="center"/>
    </xf>
    <xf numFmtId="0" fontId="25" fillId="0" borderId="6" xfId="23" applyFont="1" applyFill="1" applyBorder="1" applyAlignment="1">
      <alignment horizontal="center" vertical="center"/>
    </xf>
    <xf numFmtId="0" fontId="25" fillId="0" borderId="13" xfId="23" applyFont="1" applyFill="1" applyBorder="1" applyAlignment="1">
      <alignment horizontal="center" vertical="center"/>
    </xf>
    <xf numFmtId="0" fontId="26" fillId="0" borderId="12" xfId="22" applyFont="1" applyFill="1" applyBorder="1" applyAlignment="1">
      <alignment horizontal="center" vertical="center"/>
    </xf>
    <xf numFmtId="0" fontId="26" fillId="0" borderId="13" xfId="22" applyFont="1" applyFill="1" applyBorder="1" applyAlignment="1">
      <alignment horizontal="center" vertical="center"/>
    </xf>
    <xf numFmtId="0" fontId="26" fillId="0" borderId="18" xfId="22" applyFont="1" applyFill="1" applyBorder="1" applyAlignment="1">
      <alignment horizontal="center" vertical="center"/>
    </xf>
    <xf numFmtId="0" fontId="26" fillId="0" borderId="31" xfId="22" applyFont="1" applyFill="1" applyBorder="1" applyAlignment="1">
      <alignment horizontal="center" vertical="center"/>
    </xf>
    <xf numFmtId="0" fontId="26" fillId="0" borderId="14" xfId="23" applyFont="1" applyFill="1" applyBorder="1" applyAlignment="1">
      <alignment horizontal="center" vertical="center"/>
    </xf>
    <xf numFmtId="0" fontId="26" fillId="0" borderId="0" xfId="23" applyFont="1" applyFill="1" applyBorder="1" applyAlignment="1">
      <alignment horizontal="center" vertical="center"/>
    </xf>
    <xf numFmtId="0" fontId="26" fillId="0" borderId="15" xfId="23" applyFont="1" applyFill="1" applyBorder="1" applyAlignment="1">
      <alignment horizontal="center" vertical="center"/>
    </xf>
    <xf numFmtId="0" fontId="26" fillId="0" borderId="14" xfId="22" applyFont="1" applyFill="1" applyBorder="1" applyAlignment="1">
      <alignment horizontal="center" vertical="center"/>
    </xf>
    <xf numFmtId="0" fontId="26" fillId="0" borderId="0" xfId="22" applyFont="1" applyFill="1" applyBorder="1" applyAlignment="1">
      <alignment horizontal="center" vertical="center"/>
    </xf>
    <xf numFmtId="0" fontId="26" fillId="0" borderId="11" xfId="22" applyFont="1" applyFill="1" applyBorder="1" applyAlignment="1">
      <alignment horizontal="center" vertical="center"/>
    </xf>
    <xf numFmtId="2" fontId="46" fillId="0" borderId="0" xfId="31" applyNumberFormat="1" applyFont="1" applyAlignment="1">
      <alignment horizontal="center" vertical="center"/>
    </xf>
    <xf numFmtId="2" fontId="46" fillId="0" borderId="0" xfId="31" applyNumberFormat="1" applyFont="1" applyAlignment="1">
      <alignment horizontal="left" vertical="center" wrapText="1"/>
    </xf>
    <xf numFmtId="0" fontId="46" fillId="0" borderId="40" xfId="31" applyFont="1" applyBorder="1" applyAlignment="1">
      <alignment horizontal="left"/>
    </xf>
    <xf numFmtId="0" fontId="46" fillId="0" borderId="42" xfId="31" applyFont="1" applyBorder="1" applyAlignment="1">
      <alignment horizontal="left"/>
    </xf>
    <xf numFmtId="3" fontId="41" fillId="0" borderId="40" xfId="31" applyNumberFormat="1" applyFont="1" applyBorder="1" applyAlignment="1">
      <alignment horizontal="center"/>
    </xf>
    <xf numFmtId="3" fontId="41" fillId="0" borderId="42" xfId="31" applyNumberFormat="1" applyFont="1" applyBorder="1" applyAlignment="1">
      <alignment horizontal="center"/>
    </xf>
    <xf numFmtId="2" fontId="41" fillId="0" borderId="40" xfId="31" applyNumberFormat="1" applyFont="1" applyBorder="1" applyAlignment="1">
      <alignment horizontal="center" vertical="center"/>
    </xf>
    <xf numFmtId="2" fontId="41" fillId="0" borderId="42" xfId="31" applyNumberFormat="1" applyFont="1" applyBorder="1" applyAlignment="1">
      <alignment horizontal="center" vertical="center"/>
    </xf>
    <xf numFmtId="2" fontId="46" fillId="5" borderId="40" xfId="31" applyNumberFormat="1" applyFont="1" applyFill="1" applyBorder="1" applyAlignment="1">
      <alignment horizontal="center" vertical="center"/>
    </xf>
    <xf numFmtId="2" fontId="46" fillId="5" borderId="41" xfId="31" applyNumberFormat="1" applyFont="1" applyFill="1" applyBorder="1" applyAlignment="1">
      <alignment horizontal="center" vertical="center"/>
    </xf>
    <xf numFmtId="2" fontId="46" fillId="5" borderId="42" xfId="31" applyNumberFormat="1" applyFont="1" applyFill="1" applyBorder="1" applyAlignment="1">
      <alignment horizontal="center" vertical="center"/>
    </xf>
    <xf numFmtId="0" fontId="46" fillId="0" borderId="5" xfId="31" applyFont="1" applyBorder="1" applyAlignment="1">
      <alignment horizontal="center" vertical="center"/>
    </xf>
    <xf numFmtId="0" fontId="46" fillId="0" borderId="31" xfId="31" applyFont="1" applyBorder="1" applyAlignment="1">
      <alignment horizontal="center" vertical="center"/>
    </xf>
    <xf numFmtId="0" fontId="46" fillId="0" borderId="9" xfId="31" applyFont="1" applyBorder="1" applyAlignment="1">
      <alignment horizontal="center" vertical="center"/>
    </xf>
    <xf numFmtId="0" fontId="46" fillId="0" borderId="34" xfId="31" applyFont="1" applyBorder="1" applyAlignment="1">
      <alignment horizontal="center" vertical="center"/>
    </xf>
    <xf numFmtId="0" fontId="46" fillId="0" borderId="40" xfId="31" applyFont="1" applyBorder="1" applyAlignment="1">
      <alignment horizontal="center"/>
    </xf>
    <xf numFmtId="0" fontId="46" fillId="0" borderId="41" xfId="31" applyFont="1" applyBorder="1" applyAlignment="1">
      <alignment horizontal="center"/>
    </xf>
    <xf numFmtId="0" fontId="46" fillId="0" borderId="42" xfId="31" applyFont="1" applyBorder="1" applyAlignment="1">
      <alignment horizontal="center"/>
    </xf>
    <xf numFmtId="10" fontId="46" fillId="0" borderId="9" xfId="31" applyNumberFormat="1" applyFont="1" applyBorder="1" applyAlignment="1">
      <alignment horizontal="center" vertical="center"/>
    </xf>
    <xf numFmtId="10" fontId="46" fillId="0" borderId="34" xfId="31" applyNumberFormat="1" applyFont="1" applyBorder="1" applyAlignment="1">
      <alignment horizontal="center" vertical="center"/>
    </xf>
    <xf numFmtId="2" fontId="41" fillId="0" borderId="62" xfId="31" applyNumberFormat="1" applyFont="1" applyBorder="1" applyAlignment="1">
      <alignment horizontal="center" vertical="center"/>
    </xf>
    <xf numFmtId="2" fontId="46" fillId="5" borderId="7" xfId="31" applyNumberFormat="1" applyFont="1" applyFill="1" applyBorder="1" applyAlignment="1">
      <alignment horizontal="center" vertical="center"/>
    </xf>
    <xf numFmtId="2" fontId="46" fillId="5" borderId="0" xfId="31" applyNumberFormat="1" applyFont="1" applyFill="1" applyBorder="1" applyAlignment="1">
      <alignment horizontal="center" vertical="center"/>
    </xf>
    <xf numFmtId="10" fontId="46" fillId="0" borderId="40" xfId="31" applyNumberFormat="1" applyFont="1" applyBorder="1" applyAlignment="1">
      <alignment horizontal="center" vertical="center"/>
    </xf>
    <xf numFmtId="10" fontId="46" fillId="0" borderId="62" xfId="31" applyNumberFormat="1" applyFont="1" applyBorder="1" applyAlignment="1">
      <alignment horizontal="center" vertical="center"/>
    </xf>
    <xf numFmtId="0" fontId="41" fillId="0" borderId="60" xfId="31" applyFont="1" applyBorder="1" applyAlignment="1">
      <alignment horizontal="center"/>
    </xf>
    <xf numFmtId="0" fontId="41" fillId="0" borderId="61" xfId="31" applyFont="1" applyBorder="1" applyAlignment="1">
      <alignment horizontal="center"/>
    </xf>
    <xf numFmtId="172" fontId="83" fillId="0" borderId="40" xfId="31" applyNumberFormat="1" applyFont="1" applyBorder="1" applyAlignment="1">
      <alignment horizontal="center" vertical="center"/>
    </xf>
    <xf numFmtId="172" fontId="83" fillId="0" borderId="62" xfId="31" applyNumberFormat="1" applyFont="1" applyBorder="1" applyAlignment="1">
      <alignment horizontal="center" vertical="center"/>
    </xf>
    <xf numFmtId="0" fontId="6" fillId="0" borderId="0" xfId="31" applyBorder="1" applyAlignment="1">
      <alignment horizontal="center"/>
    </xf>
    <xf numFmtId="0" fontId="6" fillId="0" borderId="2" xfId="31" applyBorder="1" applyAlignment="1">
      <alignment horizontal="center"/>
    </xf>
    <xf numFmtId="172" fontId="82" fillId="0" borderId="40" xfId="31" applyNumberFormat="1" applyFont="1" applyBorder="1" applyAlignment="1">
      <alignment horizontal="center" vertical="center"/>
    </xf>
    <xf numFmtId="172" fontId="82" fillId="0" borderId="62" xfId="31" applyNumberFormat="1" applyFont="1" applyBorder="1" applyAlignment="1">
      <alignment horizontal="center" vertical="center"/>
    </xf>
    <xf numFmtId="0" fontId="56" fillId="0" borderId="60" xfId="31" applyFont="1" applyBorder="1" applyAlignment="1">
      <alignment horizontal="center"/>
    </xf>
    <xf numFmtId="0" fontId="56" fillId="0" borderId="61" xfId="31" applyFont="1" applyBorder="1" applyAlignment="1">
      <alignment horizontal="center"/>
    </xf>
    <xf numFmtId="0" fontId="24" fillId="0" borderId="9" xfId="31" applyFont="1" applyBorder="1" applyAlignment="1">
      <alignment horizontal="center" vertical="center" wrapText="1"/>
    </xf>
    <xf numFmtId="0" fontId="24" fillId="0" borderId="2" xfId="31" applyFont="1" applyBorder="1" applyAlignment="1">
      <alignment horizontal="center" vertical="center" wrapText="1"/>
    </xf>
    <xf numFmtId="0" fontId="24" fillId="0" borderId="34" xfId="31" applyFont="1" applyBorder="1" applyAlignment="1">
      <alignment horizontal="center" vertical="center" wrapText="1"/>
    </xf>
    <xf numFmtId="0" fontId="51" fillId="2" borderId="7" xfId="31" applyFont="1" applyFill="1" applyBorder="1" applyAlignment="1">
      <alignment horizontal="center"/>
    </xf>
    <xf numFmtId="0" fontId="51" fillId="2" borderId="0" xfId="31" applyFont="1" applyFill="1" applyBorder="1" applyAlignment="1">
      <alignment horizontal="center"/>
    </xf>
    <xf numFmtId="0" fontId="51" fillId="2" borderId="11" xfId="31" applyFont="1" applyFill="1" applyBorder="1" applyAlignment="1">
      <alignment horizontal="center"/>
    </xf>
    <xf numFmtId="10" fontId="81" fillId="0" borderId="40" xfId="31" applyNumberFormat="1" applyFont="1" applyBorder="1" applyAlignment="1">
      <alignment horizontal="center" vertical="center"/>
    </xf>
    <xf numFmtId="10" fontId="81" fillId="0" borderId="62" xfId="31" applyNumberFormat="1" applyFont="1" applyBorder="1" applyAlignment="1">
      <alignment horizontal="center" vertical="center"/>
    </xf>
    <xf numFmtId="0" fontId="24" fillId="0" borderId="5" xfId="31" applyFont="1" applyBorder="1" applyAlignment="1">
      <alignment horizontal="left" vertical="center"/>
    </xf>
    <xf numFmtId="0" fontId="24" fillId="0" borderId="6" xfId="31" applyFont="1" applyBorder="1" applyAlignment="1">
      <alignment horizontal="left" vertical="center"/>
    </xf>
    <xf numFmtId="0" fontId="0" fillId="0" borderId="5" xfId="31" applyFont="1" applyBorder="1" applyAlignment="1">
      <alignment horizontal="left" vertical="center"/>
    </xf>
    <xf numFmtId="0" fontId="6" fillId="0" borderId="6" xfId="31" applyBorder="1" applyAlignment="1">
      <alignment horizontal="left" vertical="center"/>
    </xf>
    <xf numFmtId="0" fontId="6" fillId="0" borderId="31" xfId="31" applyBorder="1" applyAlignment="1">
      <alignment horizontal="left" vertical="center"/>
    </xf>
    <xf numFmtId="0" fontId="0" fillId="0" borderId="6" xfId="31" applyFont="1" applyBorder="1" applyAlignment="1">
      <alignment horizontal="center" vertical="center"/>
    </xf>
    <xf numFmtId="0" fontId="6" fillId="0" borderId="6" xfId="31" applyBorder="1" applyAlignment="1">
      <alignment horizontal="center" vertical="center"/>
    </xf>
    <xf numFmtId="0" fontId="6" fillId="0" borderId="31" xfId="31" applyBorder="1" applyAlignment="1">
      <alignment horizontal="center" vertical="center"/>
    </xf>
    <xf numFmtId="16" fontId="6" fillId="0" borderId="7" xfId="31" applyNumberFormat="1" applyBorder="1" applyAlignment="1">
      <alignment horizontal="center" vertical="center"/>
    </xf>
    <xf numFmtId="0" fontId="6" fillId="0" borderId="0" xfId="31" applyBorder="1" applyAlignment="1">
      <alignment horizontal="center" vertical="center"/>
    </xf>
    <xf numFmtId="0" fontId="6" fillId="0" borderId="11" xfId="31" applyBorder="1" applyAlignment="1">
      <alignment horizontal="center" vertical="center"/>
    </xf>
    <xf numFmtId="0" fontId="24" fillId="0" borderId="5" xfId="31" applyFont="1" applyBorder="1" applyAlignment="1">
      <alignment horizontal="center" vertical="center"/>
    </xf>
    <xf numFmtId="0" fontId="24" fillId="0" borderId="6" xfId="31" applyFont="1" applyBorder="1" applyAlignment="1">
      <alignment horizontal="center" vertical="center"/>
    </xf>
    <xf numFmtId="0" fontId="24" fillId="0" borderId="31" xfId="31" applyFont="1" applyBorder="1" applyAlignment="1">
      <alignment horizontal="center" vertical="center"/>
    </xf>
    <xf numFmtId="0" fontId="24" fillId="0" borderId="7" xfId="31" applyFont="1" applyBorder="1" applyAlignment="1">
      <alignment horizontal="center" vertical="center"/>
    </xf>
    <xf numFmtId="0" fontId="24" fillId="0" borderId="0" xfId="31" applyFont="1" applyBorder="1" applyAlignment="1">
      <alignment horizontal="center" vertical="center"/>
    </xf>
    <xf numFmtId="0" fontId="24" fillId="0" borderId="11" xfId="31" applyFont="1" applyBorder="1" applyAlignment="1">
      <alignment horizontal="center" vertical="center"/>
    </xf>
    <xf numFmtId="0" fontId="24" fillId="0" borderId="9" xfId="31" applyFont="1" applyBorder="1" applyAlignment="1">
      <alignment horizontal="center" vertical="center"/>
    </xf>
    <xf numFmtId="0" fontId="24" fillId="0" borderId="2" xfId="31" applyFont="1" applyBorder="1" applyAlignment="1">
      <alignment horizontal="center" vertical="center"/>
    </xf>
    <xf numFmtId="0" fontId="24" fillId="0" borderId="34" xfId="31" applyFont="1" applyBorder="1" applyAlignment="1">
      <alignment horizontal="center" vertical="center"/>
    </xf>
    <xf numFmtId="0" fontId="0" fillId="0" borderId="7" xfId="31" applyFont="1" applyBorder="1" applyAlignment="1">
      <alignment horizontal="left" vertical="center"/>
    </xf>
    <xf numFmtId="0" fontId="6" fillId="0" borderId="0" xfId="31" applyBorder="1" applyAlignment="1">
      <alignment horizontal="left" vertical="center"/>
    </xf>
    <xf numFmtId="0" fontId="6" fillId="0" borderId="11" xfId="31" applyBorder="1" applyAlignment="1">
      <alignment horizontal="left" vertical="center"/>
    </xf>
    <xf numFmtId="0" fontId="0" fillId="0" borderId="0" xfId="31" applyFont="1" applyBorder="1" applyAlignment="1">
      <alignment horizontal="center" vertical="center"/>
    </xf>
    <xf numFmtId="0" fontId="6" fillId="0" borderId="7" xfId="31" applyBorder="1" applyAlignment="1">
      <alignment horizontal="left" vertical="center"/>
    </xf>
    <xf numFmtId="0" fontId="6" fillId="0" borderId="0" xfId="31" applyBorder="1" applyAlignment="1">
      <alignment horizontal="center" wrapText="1"/>
    </xf>
    <xf numFmtId="0" fontId="6" fillId="0" borderId="11" xfId="31" applyBorder="1" applyAlignment="1">
      <alignment horizontal="center" wrapText="1"/>
    </xf>
    <xf numFmtId="0" fontId="6" fillId="0" borderId="7" xfId="31" applyBorder="1" applyAlignment="1">
      <alignment horizontal="center" wrapText="1"/>
    </xf>
    <xf numFmtId="0" fontId="6" fillId="0" borderId="9" xfId="31" applyBorder="1" applyAlignment="1">
      <alignment horizontal="center" wrapText="1"/>
    </xf>
    <xf numFmtId="0" fontId="6" fillId="0" borderId="2" xfId="31" applyBorder="1" applyAlignment="1">
      <alignment horizontal="center" wrapText="1"/>
    </xf>
    <xf numFmtId="0" fontId="6" fillId="0" borderId="34" xfId="31" applyBorder="1" applyAlignment="1">
      <alignment horizontal="center" wrapText="1"/>
    </xf>
    <xf numFmtId="0" fontId="24" fillId="0" borderId="40" xfId="31" applyFont="1" applyBorder="1" applyAlignment="1">
      <alignment horizontal="center" vertical="center" wrapText="1"/>
    </xf>
    <xf numFmtId="0" fontId="24" fillId="0" borderId="41" xfId="31" applyFont="1" applyBorder="1" applyAlignment="1">
      <alignment horizontal="center" vertical="center" wrapText="1"/>
    </xf>
    <xf numFmtId="0" fontId="24" fillId="0" borderId="42" xfId="31" applyFont="1" applyBorder="1" applyAlignment="1">
      <alignment horizontal="center" vertical="center" wrapText="1"/>
    </xf>
    <xf numFmtId="0" fontId="51" fillId="2" borderId="5" xfId="31" applyFont="1" applyFill="1" applyBorder="1" applyAlignment="1">
      <alignment horizontal="center"/>
    </xf>
    <xf numFmtId="0" fontId="51" fillId="2" borderId="6" xfId="31" applyFont="1" applyFill="1" applyBorder="1" applyAlignment="1">
      <alignment horizontal="center"/>
    </xf>
    <xf numFmtId="0" fontId="51" fillId="2" borderId="31" xfId="31" applyFont="1" applyFill="1" applyBorder="1" applyAlignment="1">
      <alignment horizontal="center"/>
    </xf>
    <xf numFmtId="0" fontId="51" fillId="2" borderId="9" xfId="31" applyFont="1" applyFill="1" applyBorder="1" applyAlignment="1">
      <alignment horizontal="center"/>
    </xf>
    <xf numFmtId="0" fontId="51" fillId="2" borderId="2" xfId="31" applyFont="1" applyFill="1" applyBorder="1" applyAlignment="1">
      <alignment horizontal="center"/>
    </xf>
    <xf numFmtId="0" fontId="51" fillId="2" borderId="34" xfId="31" applyFont="1" applyFill="1" applyBorder="1" applyAlignment="1">
      <alignment horizontal="center"/>
    </xf>
    <xf numFmtId="0" fontId="6" fillId="0" borderId="5" xfId="31" applyBorder="1" applyAlignment="1">
      <alignment horizontal="center"/>
    </xf>
    <xf numFmtId="0" fontId="6" fillId="0" borderId="6" xfId="31" applyBorder="1" applyAlignment="1">
      <alignment horizontal="center"/>
    </xf>
    <xf numFmtId="0" fontId="6" fillId="0" borderId="7" xfId="3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0" fillId="0" borderId="35" xfId="31" applyFont="1" applyBorder="1" applyAlignment="1">
      <alignment horizontal="center" vertical="center"/>
    </xf>
    <xf numFmtId="0" fontId="6" fillId="0" borderId="35" xfId="31" applyBorder="1" applyAlignment="1">
      <alignment horizontal="center" vertical="center"/>
    </xf>
    <xf numFmtId="0" fontId="6" fillId="0" borderId="1" xfId="31" applyBorder="1" applyAlignment="1">
      <alignment horizontal="center" vertical="center"/>
    </xf>
    <xf numFmtId="0" fontId="6" fillId="0" borderId="32" xfId="31" applyBorder="1" applyAlignment="1">
      <alignment horizontal="center" vertical="center"/>
    </xf>
    <xf numFmtId="0" fontId="6" fillId="0" borderId="3" xfId="31" applyBorder="1" applyAlignment="1">
      <alignment horizontal="center" vertical="center"/>
    </xf>
    <xf numFmtId="0" fontId="7" fillId="2" borderId="14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0" fontId="0" fillId="0" borderId="1" xfId="31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/>
    </xf>
    <xf numFmtId="0" fontId="7" fillId="2" borderId="17" xfId="0" applyFont="1" applyFill="1" applyBorder="1" applyAlignment="1">
      <alignment horizontal="center"/>
    </xf>
    <xf numFmtId="0" fontId="7" fillId="2" borderId="18" xfId="0" applyFont="1" applyFill="1" applyBorder="1" applyAlignment="1">
      <alignment horizontal="center"/>
    </xf>
    <xf numFmtId="0" fontId="43" fillId="0" borderId="5" xfId="31" applyFont="1" applyBorder="1" applyAlignment="1">
      <alignment horizontal="center"/>
    </xf>
    <xf numFmtId="0" fontId="43" fillId="0" borderId="6" xfId="31" applyFont="1" applyBorder="1" applyAlignment="1">
      <alignment horizontal="center"/>
    </xf>
    <xf numFmtId="0" fontId="43" fillId="0" borderId="31" xfId="31" applyFont="1" applyBorder="1" applyAlignment="1">
      <alignment horizontal="center"/>
    </xf>
    <xf numFmtId="0" fontId="43" fillId="0" borderId="9" xfId="31" applyFont="1" applyBorder="1" applyAlignment="1">
      <alignment horizontal="center"/>
    </xf>
    <xf numFmtId="0" fontId="43" fillId="0" borderId="2" xfId="31" applyFont="1" applyBorder="1" applyAlignment="1">
      <alignment horizontal="center"/>
    </xf>
    <xf numFmtId="0" fontId="43" fillId="0" borderId="34" xfId="31" applyFont="1" applyBorder="1" applyAlignment="1">
      <alignment horizontal="center"/>
    </xf>
    <xf numFmtId="0" fontId="44" fillId="0" borderId="40" xfId="31" applyFont="1" applyBorder="1" applyAlignment="1">
      <alignment horizontal="center"/>
    </xf>
    <xf numFmtId="0" fontId="44" fillId="0" borderId="41" xfId="31" applyFont="1" applyBorder="1" applyAlignment="1">
      <alignment horizontal="center"/>
    </xf>
    <xf numFmtId="0" fontId="44" fillId="0" borderId="42" xfId="31" applyFont="1" applyBorder="1" applyAlignment="1">
      <alignment horizontal="center"/>
    </xf>
    <xf numFmtId="0" fontId="6" fillId="0" borderId="31" xfId="31" applyBorder="1" applyAlignment="1">
      <alignment horizontal="center"/>
    </xf>
    <xf numFmtId="0" fontId="6" fillId="0" borderId="11" xfId="31" applyBorder="1" applyAlignment="1">
      <alignment horizontal="center"/>
    </xf>
    <xf numFmtId="0" fontId="6" fillId="0" borderId="9" xfId="31" applyBorder="1" applyAlignment="1">
      <alignment horizontal="center"/>
    </xf>
    <xf numFmtId="0" fontId="6" fillId="0" borderId="34" xfId="31" applyBorder="1" applyAlignment="1">
      <alignment horizontal="center"/>
    </xf>
    <xf numFmtId="0" fontId="0" fillId="0" borderId="5" xfId="31" applyFont="1" applyBorder="1" applyAlignment="1">
      <alignment horizontal="center"/>
    </xf>
    <xf numFmtId="3" fontId="56" fillId="0" borderId="40" xfId="31" applyNumberFormat="1" applyFont="1" applyBorder="1" applyAlignment="1">
      <alignment horizontal="center"/>
    </xf>
    <xf numFmtId="3" fontId="56" fillId="0" borderId="42" xfId="31" applyNumberFormat="1" applyFont="1" applyBorder="1" applyAlignment="1">
      <alignment horizontal="center"/>
    </xf>
    <xf numFmtId="0" fontId="46" fillId="10" borderId="40" xfId="31" applyFont="1" applyFill="1" applyBorder="1" applyAlignment="1">
      <alignment horizontal="center"/>
    </xf>
    <xf numFmtId="0" fontId="46" fillId="10" borderId="41" xfId="31" applyFont="1" applyFill="1" applyBorder="1" applyAlignment="1">
      <alignment horizontal="center"/>
    </xf>
    <xf numFmtId="0" fontId="46" fillId="10" borderId="42" xfId="31" applyFont="1" applyFill="1" applyBorder="1" applyAlignment="1">
      <alignment horizontal="center"/>
    </xf>
    <xf numFmtId="10" fontId="85" fillId="7" borderId="40" xfId="31" applyNumberFormat="1" applyFont="1" applyFill="1" applyBorder="1" applyAlignment="1">
      <alignment horizontal="center" vertical="center"/>
    </xf>
    <xf numFmtId="10" fontId="85" fillId="7" borderId="62" xfId="31" applyNumberFormat="1" applyFont="1" applyFill="1" applyBorder="1" applyAlignment="1">
      <alignment horizontal="center" vertical="center"/>
    </xf>
    <xf numFmtId="0" fontId="85" fillId="7" borderId="60" xfId="31" applyFont="1" applyFill="1" applyBorder="1" applyAlignment="1">
      <alignment horizontal="center"/>
    </xf>
    <xf numFmtId="0" fontId="85" fillId="7" borderId="61" xfId="31" applyFont="1" applyFill="1" applyBorder="1" applyAlignment="1">
      <alignment horizontal="center"/>
    </xf>
    <xf numFmtId="0" fontId="46" fillId="10" borderId="5" xfId="31" applyFont="1" applyFill="1" applyBorder="1" applyAlignment="1">
      <alignment horizontal="center" vertical="center"/>
    </xf>
    <xf numFmtId="0" fontId="46" fillId="10" borderId="31" xfId="31" applyFont="1" applyFill="1" applyBorder="1" applyAlignment="1">
      <alignment horizontal="center" vertical="center"/>
    </xf>
    <xf numFmtId="0" fontId="46" fillId="10" borderId="9" xfId="31" applyFont="1" applyFill="1" applyBorder="1" applyAlignment="1">
      <alignment horizontal="center" vertical="center"/>
    </xf>
    <xf numFmtId="0" fontId="46" fillId="10" borderId="34" xfId="31" applyFont="1" applyFill="1" applyBorder="1" applyAlignment="1">
      <alignment horizontal="center" vertical="center"/>
    </xf>
    <xf numFmtId="172" fontId="83" fillId="0" borderId="42" xfId="31" applyNumberFormat="1" applyFont="1" applyBorder="1" applyAlignment="1">
      <alignment horizontal="center" vertical="center"/>
    </xf>
    <xf numFmtId="2" fontId="46" fillId="9" borderId="0" xfId="31" applyNumberFormat="1" applyFont="1" applyFill="1" applyBorder="1" applyAlignment="1">
      <alignment horizontal="center" vertical="center"/>
    </xf>
    <xf numFmtId="2" fontId="46" fillId="9" borderId="2" xfId="31" applyNumberFormat="1" applyFont="1" applyFill="1" applyBorder="1" applyAlignment="1">
      <alignment horizontal="center" vertical="center"/>
    </xf>
    <xf numFmtId="0" fontId="46" fillId="0" borderId="5" xfId="31" applyFont="1" applyBorder="1" applyAlignment="1">
      <alignment horizontal="left"/>
    </xf>
    <xf numFmtId="0" fontId="46" fillId="0" borderId="31" xfId="31" applyFont="1" applyBorder="1" applyAlignment="1">
      <alignment horizontal="left"/>
    </xf>
    <xf numFmtId="0" fontId="46" fillId="0" borderId="36" xfId="31" applyFont="1" applyBorder="1" applyAlignment="1">
      <alignment horizontal="left"/>
    </xf>
    <xf numFmtId="0" fontId="46" fillId="0" borderId="38" xfId="31" applyFont="1" applyBorder="1" applyAlignment="1">
      <alignment horizontal="left"/>
    </xf>
    <xf numFmtId="3" fontId="41" fillId="0" borderId="41" xfId="31" applyNumberFormat="1" applyFont="1" applyBorder="1" applyAlignment="1">
      <alignment horizontal="center"/>
    </xf>
    <xf numFmtId="164" fontId="34" fillId="0" borderId="52" xfId="24" applyFont="1" applyFill="1" applyBorder="1" applyAlignment="1">
      <alignment horizontal="center" vertical="center" wrapText="1"/>
    </xf>
    <xf numFmtId="164" fontId="34" fillId="0" borderId="51" xfId="24" applyFont="1" applyFill="1" applyBorder="1" applyAlignment="1">
      <alignment horizontal="center" vertical="center" wrapText="1"/>
    </xf>
    <xf numFmtId="0" fontId="34" fillId="0" borderId="12" xfId="22" applyFont="1" applyFill="1" applyBorder="1" applyAlignment="1">
      <alignment horizontal="center" vertical="center"/>
    </xf>
    <xf numFmtId="0" fontId="34" fillId="0" borderId="13" xfId="22" applyFont="1" applyFill="1" applyBorder="1" applyAlignment="1">
      <alignment horizontal="center" vertical="center"/>
    </xf>
    <xf numFmtId="0" fontId="34" fillId="0" borderId="16" xfId="22" applyFont="1" applyFill="1" applyBorder="1" applyAlignment="1">
      <alignment horizontal="center" vertical="center"/>
    </xf>
    <xf numFmtId="0" fontId="34" fillId="0" borderId="18" xfId="22" applyFont="1" applyFill="1" applyBorder="1" applyAlignment="1">
      <alignment horizontal="center" vertical="center"/>
    </xf>
    <xf numFmtId="0" fontId="33" fillId="0" borderId="12" xfId="22" applyFont="1" applyFill="1" applyBorder="1" applyAlignment="1">
      <alignment horizontal="center" vertical="center"/>
    </xf>
    <xf numFmtId="0" fontId="33" fillId="0" borderId="31" xfId="22" applyFont="1" applyFill="1" applyBorder="1" applyAlignment="1">
      <alignment horizontal="center" vertical="center"/>
    </xf>
    <xf numFmtId="0" fontId="33" fillId="0" borderId="16" xfId="22" applyFont="1" applyFill="1" applyBorder="1" applyAlignment="1">
      <alignment horizontal="center" vertical="center"/>
    </xf>
    <xf numFmtId="0" fontId="33" fillId="0" borderId="25" xfId="22" applyFont="1" applyFill="1" applyBorder="1" applyAlignment="1">
      <alignment horizontal="center" vertical="center"/>
    </xf>
  </cellXfs>
  <cellStyles count="32">
    <cellStyle name="75" xfId="1"/>
    <cellStyle name="75%" xfId="2"/>
    <cellStyle name="75_minutes mtg" xfId="3"/>
    <cellStyle name="BANGKOK" xfId="4"/>
    <cellStyle name="category" xfId="5"/>
    <cellStyle name="Comma [0]" xfId="30" builtinId="6"/>
    <cellStyle name="Comma [0] 2" xfId="24"/>
    <cellStyle name="Comma 2" xfId="25"/>
    <cellStyle name="Currency $" xfId="6"/>
    <cellStyle name="Grey" xfId="7"/>
    <cellStyle name="HEADER" xfId="8"/>
    <cellStyle name="Input [yellow]" xfId="9"/>
    <cellStyle name="Model" xfId="10"/>
    <cellStyle name="Normal" xfId="0" builtinId="0"/>
    <cellStyle name="Normal - Style1" xfId="11"/>
    <cellStyle name="Normal 2" xfId="22"/>
    <cellStyle name="Normal 2 2" xfId="23"/>
    <cellStyle name="Normal 2 3" xfId="26"/>
    <cellStyle name="Normal 2 4" xfId="27"/>
    <cellStyle name="Normal 5" xfId="12"/>
    <cellStyle name="Normal 6" xfId="13"/>
    <cellStyle name="Normal_sasaran mutu baru" xfId="31"/>
    <cellStyle name="Percent [2]" xfId="14"/>
    <cellStyle name="S3" xfId="29"/>
    <cellStyle name="S6" xfId="28"/>
    <cellStyle name="subhead" xfId="15"/>
    <cellStyle name="常规_2年    月客戶不良率（PPM）統計表" xfId="16"/>
    <cellStyle name="桁区切り [0.00]_PERSONAL" xfId="17"/>
    <cellStyle name="桁区切り_PERSONAL" xfId="18"/>
    <cellStyle name="標準_PERSONAL" xfId="19"/>
    <cellStyle name="通貨 [0.00]_PERSONAL" xfId="20"/>
    <cellStyle name="通貨_PERSONAL" xfId="2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Ekternal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8674945451215305"/>
          <c:y val="0.21739298068412038"/>
          <c:w val="0.59761967177210018"/>
          <c:h val="0.66974949633177783"/>
        </c:manualLayout>
      </c:layout>
      <c:pieChart>
        <c:varyColors val="1"/>
        <c:ser>
          <c:idx val="0"/>
          <c:order val="0"/>
          <c:tx>
            <c:v>Internal</c:v>
          </c:tx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C3E-4084-9243-E08CCE3A24CA}"/>
              </c:ext>
            </c:extLst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C3E-4084-9243-E08CCE3A24CA}"/>
              </c:ext>
            </c:extLst>
          </c:dPt>
          <c:dPt>
            <c:idx val="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C3E-4084-9243-E08CCE3A24CA}"/>
              </c:ext>
            </c:extLst>
          </c:dPt>
          <c:dPt>
            <c:idx val="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C3E-4084-9243-E08CCE3A24CA}"/>
              </c:ext>
            </c:extLst>
          </c:dPt>
          <c:dPt>
            <c:idx val="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C3E-4084-9243-E08CCE3A24CA}"/>
              </c:ext>
            </c:extLst>
          </c:dPt>
          <c:dPt>
            <c:idx val="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C3E-4084-9243-E08CCE3A24CA}"/>
              </c:ext>
            </c:extLst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C3E-4084-9243-E08CCE3A24CA}"/>
              </c:ext>
            </c:extLst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C3E-4084-9243-E08CCE3A24CA}"/>
              </c:ext>
            </c:extLst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C3E-4084-9243-E08CCE3A24CA}"/>
              </c:ext>
            </c:extLst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C3E-4084-9243-E08CCE3A24CA}"/>
              </c:ext>
            </c:extLst>
          </c:dPt>
          <c:dPt>
            <c:idx val="1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C3E-4084-9243-E08CCE3A24CA}"/>
              </c:ext>
            </c:extLst>
          </c:dPt>
          <c:dPt>
            <c:idx val="1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AC3E-4084-9243-E08CCE3A24CA}"/>
              </c:ext>
            </c:extLst>
          </c:dPt>
          <c:dP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AC3E-4084-9243-E08CCE3A24CA}"/>
              </c:ext>
            </c:extLst>
          </c:dPt>
          <c:dP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AC3E-4084-9243-E08CCE3A24CA}"/>
              </c:ext>
            </c:extLst>
          </c:dPt>
          <c:dP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AC3E-4084-9243-E08CCE3A24CA}"/>
              </c:ext>
            </c:extLst>
          </c:dPt>
          <c:dPt>
            <c:idx val="15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AC3E-4084-9243-E08CCE3A24CA}"/>
              </c:ext>
            </c:extLst>
          </c:dPt>
          <c:dPt>
            <c:idx val="16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AC3E-4084-9243-E08CCE3A24CA}"/>
              </c:ext>
            </c:extLst>
          </c:dPt>
          <c:dPt>
            <c:idx val="17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AC3E-4084-9243-E08CCE3A24CA}"/>
              </c:ext>
            </c:extLst>
          </c:dPt>
          <c:dPt>
            <c:idx val="18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AC3E-4084-9243-E08CCE3A24CA}"/>
              </c:ext>
            </c:extLst>
          </c:dPt>
          <c:dPt>
            <c:idx val="19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AC3E-4084-9243-E08CCE3A24CA}"/>
              </c:ext>
            </c:extLst>
          </c:dPt>
          <c:dPt>
            <c:idx val="2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AC3E-4084-9243-E08CCE3A24CA}"/>
              </c:ext>
            </c:extLst>
          </c:dPt>
          <c:dPt>
            <c:idx val="21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AC3E-4084-9243-E08CCE3A24CA}"/>
              </c:ext>
            </c:extLst>
          </c:dPt>
          <c:dPt>
            <c:idx val="22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AC3E-4084-9243-E08CCE3A24CA}"/>
              </c:ext>
            </c:extLst>
          </c:dPt>
          <c:dPt>
            <c:idx val="23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AC3E-4084-9243-E08CCE3A24CA}"/>
              </c:ext>
            </c:extLst>
          </c:dPt>
          <c:dPt>
            <c:idx val="24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AC3E-4084-9243-E08CCE3A24CA}"/>
              </c:ext>
            </c:extLst>
          </c:dPt>
          <c:dPt>
            <c:idx val="25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AC3E-4084-9243-E08CCE3A24CA}"/>
              </c:ext>
            </c:extLst>
          </c:dPt>
          <c:dPt>
            <c:idx val="26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AC3E-4084-9243-E08CCE3A24CA}"/>
              </c:ext>
            </c:extLst>
          </c:dPt>
          <c:dPt>
            <c:idx val="27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AC3E-4084-9243-E08CCE3A24CA}"/>
              </c:ext>
            </c:extLst>
          </c:dPt>
          <c:dPt>
            <c:idx val="28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AC3E-4084-9243-E08CCE3A24CA}"/>
              </c:ext>
            </c:extLst>
          </c:dPt>
          <c:dPt>
            <c:idx val="29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AC3E-4084-9243-E08CCE3A24CA}"/>
              </c:ext>
            </c:extLst>
          </c:dPt>
          <c:dPt>
            <c:idx val="3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AC3E-4084-9243-E08CCE3A24CA}"/>
              </c:ext>
            </c:extLst>
          </c:dPt>
          <c:dPt>
            <c:idx val="31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F-AC3E-4084-9243-E08CCE3A24CA}"/>
              </c:ext>
            </c:extLst>
          </c:dPt>
          <c:dPt>
            <c:idx val="32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1-AC3E-4084-9243-E08CCE3A24CA}"/>
              </c:ext>
            </c:extLst>
          </c:dPt>
          <c:dPt>
            <c:idx val="33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3-AC3E-4084-9243-E08CCE3A24CA}"/>
              </c:ext>
            </c:extLst>
          </c:dPt>
          <c:dPt>
            <c:idx val="34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5-AC3E-4084-9243-E08CCE3A24CA}"/>
              </c:ext>
            </c:extLst>
          </c:dPt>
          <c:dPt>
            <c:idx val="35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7-AC3E-4084-9243-E08CCE3A24CA}"/>
              </c:ext>
            </c:extLst>
          </c:dPt>
          <c:dPt>
            <c:idx val="36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9-AC3E-4084-9243-E08CCE3A24CA}"/>
              </c:ext>
            </c:extLst>
          </c:dPt>
          <c:dPt>
            <c:idx val="37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B-AC3E-4084-9243-E08CCE3A24CA}"/>
              </c:ext>
            </c:extLst>
          </c:dPt>
          <c:dPt>
            <c:idx val="38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D-AC3E-4084-9243-E08CCE3A24CA}"/>
              </c:ext>
            </c:extLst>
          </c:dPt>
          <c:dPt>
            <c:idx val="39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F-AC3E-4084-9243-E08CCE3A24CA}"/>
              </c:ext>
            </c:extLst>
          </c:dPt>
          <c:dPt>
            <c:idx val="4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1-AC3E-4084-9243-E08CCE3A24CA}"/>
              </c:ext>
            </c:extLst>
          </c:dPt>
          <c:dPt>
            <c:idx val="41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3-AC3E-4084-9243-E08CCE3A24CA}"/>
              </c:ext>
            </c:extLst>
          </c:dPt>
          <c:dPt>
            <c:idx val="42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5-AC3E-4084-9243-E08CCE3A24CA}"/>
              </c:ext>
            </c:extLst>
          </c:dPt>
          <c:dPt>
            <c:idx val="43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7-AC3E-4084-9243-E08CCE3A24CA}"/>
              </c:ext>
            </c:extLst>
          </c:dPt>
          <c:dPt>
            <c:idx val="44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9-AC3E-4084-9243-E08CCE3A24CA}"/>
              </c:ext>
            </c:extLst>
          </c:dPt>
          <c:dPt>
            <c:idx val="45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B-AC3E-4084-9243-E08CCE3A24CA}"/>
              </c:ext>
            </c:extLst>
          </c:dPt>
          <c:dPt>
            <c:idx val="46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D-AC3E-4084-9243-E08CCE3A24CA}"/>
              </c:ext>
            </c:extLst>
          </c:dPt>
          <c:dPt>
            <c:idx val="47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F-AC3E-4084-9243-E08CCE3A24CA}"/>
              </c:ext>
            </c:extLst>
          </c:dPt>
          <c:dPt>
            <c:idx val="48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1-AC3E-4084-9243-E08CCE3A24CA}"/>
              </c:ext>
            </c:extLst>
          </c:dPt>
          <c:dPt>
            <c:idx val="49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3-AC3E-4084-9243-E08CCE3A24CA}"/>
              </c:ext>
            </c:extLst>
          </c:dPt>
          <c:dPt>
            <c:idx val="5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5-AC3E-4084-9243-E08CCE3A24CA}"/>
              </c:ext>
            </c:extLst>
          </c:dPt>
          <c:dPt>
            <c:idx val="51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7-AC3E-4084-9243-E08CCE3A24CA}"/>
              </c:ext>
            </c:extLst>
          </c:dPt>
          <c:dPt>
            <c:idx val="52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9-AC3E-4084-9243-E08CCE3A24CA}"/>
              </c:ext>
            </c:extLst>
          </c:dPt>
          <c:dPt>
            <c:idx val="53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B-AC3E-4084-9243-E08CCE3A24CA}"/>
              </c:ext>
            </c:extLst>
          </c:dPt>
          <c:dPt>
            <c:idx val="5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D-AC3E-4084-9243-E08CCE3A24CA}"/>
              </c:ext>
            </c:extLst>
          </c:dPt>
          <c:dPt>
            <c:idx val="5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F-AC3E-4084-9243-E08CCE3A24CA}"/>
              </c:ext>
            </c:extLst>
          </c:dPt>
          <c:dPt>
            <c:idx val="5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1-AC3E-4084-9243-E08CCE3A24CA}"/>
              </c:ext>
            </c:extLst>
          </c:dPt>
          <c:dPt>
            <c:idx val="5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3-AC3E-4084-9243-E08CCE3A24CA}"/>
              </c:ext>
            </c:extLst>
          </c:dPt>
          <c:dPt>
            <c:idx val="5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5-AC3E-4084-9243-E08CCE3A24CA}"/>
              </c:ext>
            </c:extLst>
          </c:dPt>
          <c:dPt>
            <c:idx val="59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7-AC3E-4084-9243-E08CCE3A24CA}"/>
              </c:ext>
            </c:extLst>
          </c:dPt>
          <c:dPt>
            <c:idx val="6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9-AC3E-4084-9243-E08CCE3A24CA}"/>
              </c:ext>
            </c:extLst>
          </c:dPt>
          <c:dPt>
            <c:idx val="61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B-AC3E-4084-9243-E08CCE3A24CA}"/>
              </c:ext>
            </c:extLst>
          </c:dPt>
          <c:dPt>
            <c:idx val="62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D-AC3E-4084-9243-E08CCE3A24CA}"/>
              </c:ext>
            </c:extLst>
          </c:dPt>
          <c:dPt>
            <c:idx val="63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F-AC3E-4084-9243-E08CCE3A24CA}"/>
              </c:ext>
            </c:extLst>
          </c:dPt>
          <c:dPt>
            <c:idx val="64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1-AC3E-4084-9243-E08CCE3A24CA}"/>
              </c:ext>
            </c:extLst>
          </c:dPt>
          <c:dPt>
            <c:idx val="65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3-AC3E-4084-9243-E08CCE3A24CA}"/>
              </c:ext>
            </c:extLst>
          </c:dPt>
          <c:dPt>
            <c:idx val="6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5-AC3E-4084-9243-E08CCE3A24CA}"/>
              </c:ext>
            </c:extLst>
          </c:dPt>
          <c:dPt>
            <c:idx val="67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7-AC3E-4084-9243-E08CCE3A24CA}"/>
              </c:ext>
            </c:extLst>
          </c:dPt>
          <c:dPt>
            <c:idx val="68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9-AC3E-4084-9243-E08CCE3A24CA}"/>
              </c:ext>
            </c:extLst>
          </c:dPt>
          <c:dPt>
            <c:idx val="69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B-AC3E-4084-9243-E08CCE3A24CA}"/>
              </c:ext>
            </c:extLst>
          </c:dPt>
          <c:dPt>
            <c:idx val="7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D-AC3E-4084-9243-E08CCE3A24CA}"/>
              </c:ext>
            </c:extLst>
          </c:dPt>
          <c:dPt>
            <c:idx val="71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F-AC3E-4084-9243-E08CCE3A24CA}"/>
              </c:ext>
            </c:extLst>
          </c:dPt>
          <c:dPt>
            <c:idx val="72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1-AC3E-4084-9243-E08CCE3A24CA}"/>
              </c:ext>
            </c:extLst>
          </c:dPt>
          <c:dPt>
            <c:idx val="73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3-AC3E-4084-9243-E08CCE3A24CA}"/>
              </c:ext>
            </c:extLst>
          </c:dPt>
          <c:dPt>
            <c:idx val="74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5-AC3E-4084-9243-E08CCE3A24CA}"/>
              </c:ext>
            </c:extLst>
          </c:dPt>
          <c:dPt>
            <c:idx val="75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7-AC3E-4084-9243-E08CCE3A24CA}"/>
              </c:ext>
            </c:extLst>
          </c:dPt>
          <c:dPt>
            <c:idx val="76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9-AC3E-4084-9243-E08CCE3A24CA}"/>
              </c:ext>
            </c:extLst>
          </c:dPt>
          <c:dPt>
            <c:idx val="77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B-AC3E-4084-9243-E08CCE3A24CA}"/>
              </c:ext>
            </c:extLst>
          </c:dPt>
          <c:dPt>
            <c:idx val="78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D-AC3E-4084-9243-E08CCE3A24CA}"/>
              </c:ext>
            </c:extLst>
          </c:dPt>
          <c:dPt>
            <c:idx val="79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F-AC3E-4084-9243-E08CCE3A24CA}"/>
              </c:ext>
            </c:extLst>
          </c:dPt>
          <c:dPt>
            <c:idx val="8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1-AC3E-4084-9243-E08CCE3A24CA}"/>
              </c:ext>
            </c:extLst>
          </c:dPt>
          <c:dPt>
            <c:idx val="81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3-AC3E-4084-9243-E08CCE3A24CA}"/>
              </c:ext>
            </c:extLst>
          </c:dPt>
          <c:dPt>
            <c:idx val="82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5-AC3E-4084-9243-E08CCE3A24CA}"/>
              </c:ext>
            </c:extLst>
          </c:dPt>
          <c:dPt>
            <c:idx val="8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7-AC3E-4084-9243-E08CCE3A24CA}"/>
              </c:ext>
            </c:extLst>
          </c:dPt>
          <c:dPt>
            <c:idx val="84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9-AC3E-4084-9243-E08CCE3A24CA}"/>
              </c:ext>
            </c:extLst>
          </c:dPt>
          <c:dPt>
            <c:idx val="85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B-AC3E-4084-9243-E08CCE3A24CA}"/>
              </c:ext>
            </c:extLst>
          </c:dPt>
          <c:dPt>
            <c:idx val="86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D-AC3E-4084-9243-E08CCE3A24CA}"/>
              </c:ext>
            </c:extLst>
          </c:dPt>
          <c:dPt>
            <c:idx val="87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F-AC3E-4084-9243-E08CCE3A24CA}"/>
              </c:ext>
            </c:extLst>
          </c:dPt>
          <c:dPt>
            <c:idx val="88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1-AC3E-4084-9243-E08CCE3A24CA}"/>
              </c:ext>
            </c:extLst>
          </c:dPt>
          <c:dPt>
            <c:idx val="89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3-AC3E-4084-9243-E08CCE3A24CA}"/>
              </c:ext>
            </c:extLst>
          </c:dPt>
          <c:dPt>
            <c:idx val="9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5-AC3E-4084-9243-E08CCE3A24CA}"/>
              </c:ext>
            </c:extLst>
          </c:dPt>
          <c:dPt>
            <c:idx val="91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7-AC3E-4084-9243-E08CCE3A24CA}"/>
              </c:ext>
            </c:extLst>
          </c:dPt>
          <c:dPt>
            <c:idx val="92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9-AC3E-4084-9243-E08CCE3A24CA}"/>
              </c:ext>
            </c:extLst>
          </c:dPt>
          <c:dPt>
            <c:idx val="93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B-AC3E-4084-9243-E08CCE3A24CA}"/>
              </c:ext>
            </c:extLst>
          </c:dPt>
          <c:dPt>
            <c:idx val="94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D-AC3E-4084-9243-E08CCE3A24CA}"/>
              </c:ext>
            </c:extLst>
          </c:dPt>
          <c:dPt>
            <c:idx val="95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F-AC3E-4084-9243-E08CCE3A24CA}"/>
              </c:ext>
            </c:extLst>
          </c:dPt>
          <c:dPt>
            <c:idx val="96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1-AC3E-4084-9243-E08CCE3A24CA}"/>
              </c:ext>
            </c:extLst>
          </c:dPt>
          <c:dPt>
            <c:idx val="97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3-AC3E-4084-9243-E08CCE3A24CA}"/>
              </c:ext>
            </c:extLst>
          </c:dPt>
          <c:dPt>
            <c:idx val="98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5-AC3E-4084-9243-E08CCE3A24CA}"/>
              </c:ext>
            </c:extLst>
          </c:dPt>
          <c:dPt>
            <c:idx val="99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7-AC3E-4084-9243-E08CCE3A24CA}"/>
              </c:ext>
            </c:extLst>
          </c:dPt>
          <c:dPt>
            <c:idx val="10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9-AC3E-4084-9243-E08CCE3A24CA}"/>
              </c:ext>
            </c:extLst>
          </c:dPt>
          <c:dPt>
            <c:idx val="101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B-AC3E-4084-9243-E08CCE3A24CA}"/>
              </c:ext>
            </c:extLst>
          </c:dPt>
          <c:dPt>
            <c:idx val="102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D-AC3E-4084-9243-E08CCE3A24CA}"/>
              </c:ext>
            </c:extLst>
          </c:dPt>
          <c:dPt>
            <c:idx val="103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F-AC3E-4084-9243-E08CCE3A24CA}"/>
              </c:ext>
            </c:extLst>
          </c:dPt>
          <c:dPt>
            <c:idx val="104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1-AC3E-4084-9243-E08CCE3A24CA}"/>
              </c:ext>
            </c:extLst>
          </c:dPt>
          <c:dPt>
            <c:idx val="105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3-AC3E-4084-9243-E08CCE3A24CA}"/>
              </c:ext>
            </c:extLst>
          </c:dPt>
          <c:dPt>
            <c:idx val="106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5-AC3E-4084-9243-E08CCE3A24CA}"/>
              </c:ext>
            </c:extLst>
          </c:dPt>
          <c:dPt>
            <c:idx val="107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7-AC3E-4084-9243-E08CCE3A24CA}"/>
              </c:ext>
            </c:extLst>
          </c:dPt>
          <c:dPt>
            <c:idx val="10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9-AC3E-4084-9243-E08CCE3A24CA}"/>
              </c:ext>
            </c:extLst>
          </c:dPt>
          <c:dPt>
            <c:idx val="10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B-AC3E-4084-9243-E08CCE3A24CA}"/>
              </c:ext>
            </c:extLst>
          </c:dPt>
          <c:dPt>
            <c:idx val="11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D-AC3E-4084-9243-E08CCE3A24CA}"/>
              </c:ext>
            </c:extLst>
          </c:dPt>
          <c:dPt>
            <c:idx val="11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F-AC3E-4084-9243-E08CCE3A24CA}"/>
              </c:ext>
            </c:extLst>
          </c:dPt>
          <c:dPt>
            <c:idx val="112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1-AC3E-4084-9243-E08CCE3A24CA}"/>
              </c:ext>
            </c:extLst>
          </c:dPt>
          <c:dPt>
            <c:idx val="11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3-AC3E-4084-9243-E08CCE3A24CA}"/>
              </c:ext>
            </c:extLst>
          </c:dPt>
          <c:dPt>
            <c:idx val="114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5-AC3E-4084-9243-E08CCE3A24CA}"/>
              </c:ext>
            </c:extLst>
          </c:dPt>
          <c:dPt>
            <c:idx val="115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7-AC3E-4084-9243-E08CCE3A24CA}"/>
              </c:ext>
            </c:extLst>
          </c:dPt>
          <c:dPt>
            <c:idx val="116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9-AC3E-4084-9243-E08CCE3A24CA}"/>
              </c:ext>
            </c:extLst>
          </c:dPt>
          <c:dPt>
            <c:idx val="117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B-AC3E-4084-9243-E08CCE3A24CA}"/>
              </c:ext>
            </c:extLst>
          </c:dPt>
          <c:dPt>
            <c:idx val="118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D-AC3E-4084-9243-E08CCE3A24CA}"/>
              </c:ext>
            </c:extLst>
          </c:dPt>
          <c:dPt>
            <c:idx val="119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F-AC3E-4084-9243-E08CCE3A24CA}"/>
              </c:ext>
            </c:extLst>
          </c:dPt>
          <c:dPt>
            <c:idx val="12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1-AC3E-4084-9243-E08CCE3A24CA}"/>
              </c:ext>
            </c:extLst>
          </c:dPt>
          <c:dPt>
            <c:idx val="121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3-AC3E-4084-9243-E08CCE3A24CA}"/>
              </c:ext>
            </c:extLst>
          </c:dPt>
          <c:dPt>
            <c:idx val="122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5-AC3E-4084-9243-E08CCE3A24CA}"/>
              </c:ext>
            </c:extLst>
          </c:dPt>
          <c:dPt>
            <c:idx val="123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7-AC3E-4084-9243-E08CCE3A24CA}"/>
              </c:ext>
            </c:extLst>
          </c:dPt>
          <c:dPt>
            <c:idx val="124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9-AC3E-4084-9243-E08CCE3A24CA}"/>
              </c:ext>
            </c:extLst>
          </c:dPt>
          <c:dPt>
            <c:idx val="125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B-AC3E-4084-9243-E08CCE3A24CA}"/>
              </c:ext>
            </c:extLst>
          </c:dPt>
          <c:dPt>
            <c:idx val="126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D-AC3E-4084-9243-E08CCE3A24CA}"/>
              </c:ext>
            </c:extLst>
          </c:dPt>
          <c:dPt>
            <c:idx val="127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F-AC3E-4084-9243-E08CCE3A24CA}"/>
              </c:ext>
            </c:extLst>
          </c:dPt>
          <c:dPt>
            <c:idx val="128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1-AC3E-4084-9243-E08CCE3A24CA}"/>
              </c:ext>
            </c:extLst>
          </c:dPt>
          <c:dPt>
            <c:idx val="129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3-AC3E-4084-9243-E08CCE3A24CA}"/>
              </c:ext>
            </c:extLst>
          </c:dPt>
          <c:dPt>
            <c:idx val="13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5-AC3E-4084-9243-E08CCE3A24CA}"/>
              </c:ext>
            </c:extLst>
          </c:dPt>
          <c:dPt>
            <c:idx val="131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7-AC3E-4084-9243-E08CCE3A24CA}"/>
              </c:ext>
            </c:extLst>
          </c:dPt>
          <c:dPt>
            <c:idx val="132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9-AC3E-4084-9243-E08CCE3A24CA}"/>
              </c:ext>
            </c:extLst>
          </c:dPt>
          <c:dPt>
            <c:idx val="133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B-AC3E-4084-9243-E08CCE3A24CA}"/>
              </c:ext>
            </c:extLst>
          </c:dPt>
          <c:dPt>
            <c:idx val="134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D-AC3E-4084-9243-E08CCE3A24CA}"/>
              </c:ext>
            </c:extLst>
          </c:dPt>
          <c:dPt>
            <c:idx val="13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F-AC3E-4084-9243-E08CCE3A24CA}"/>
              </c:ext>
            </c:extLst>
          </c:dPt>
          <c:dPt>
            <c:idx val="136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1-AC3E-4084-9243-E08CCE3A24CA}"/>
              </c:ext>
            </c:extLst>
          </c:dPt>
          <c:dPt>
            <c:idx val="137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3-AC3E-4084-9243-E08CCE3A24CA}"/>
              </c:ext>
            </c:extLst>
          </c:dPt>
          <c:dPt>
            <c:idx val="138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5-AC3E-4084-9243-E08CCE3A24CA}"/>
              </c:ext>
            </c:extLst>
          </c:dPt>
          <c:dPt>
            <c:idx val="139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7-AC3E-4084-9243-E08CCE3A24CA}"/>
              </c:ext>
            </c:extLst>
          </c:dPt>
          <c:dPt>
            <c:idx val="14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9-AC3E-4084-9243-E08CCE3A24CA}"/>
              </c:ext>
            </c:extLst>
          </c:dPt>
          <c:dPt>
            <c:idx val="141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B-AC3E-4084-9243-E08CCE3A24CA}"/>
              </c:ext>
            </c:extLst>
          </c:dPt>
          <c:dPt>
            <c:idx val="142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D-AC3E-4084-9243-E08CCE3A24CA}"/>
              </c:ext>
            </c:extLst>
          </c:dPt>
          <c:dPt>
            <c:idx val="143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F-AC3E-4084-9243-E08CCE3A24CA}"/>
              </c:ext>
            </c:extLst>
          </c:dPt>
          <c:dPt>
            <c:idx val="144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1-AC3E-4084-9243-E08CCE3A24CA}"/>
              </c:ext>
            </c:extLst>
          </c:dPt>
          <c:dPt>
            <c:idx val="145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3-AC3E-4084-9243-E08CCE3A24CA}"/>
              </c:ext>
            </c:extLst>
          </c:dPt>
          <c:dPt>
            <c:idx val="146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5-AC3E-4084-9243-E08CCE3A24CA}"/>
              </c:ext>
            </c:extLst>
          </c:dPt>
          <c:dPt>
            <c:idx val="147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7-AC3E-4084-9243-E08CCE3A24CA}"/>
              </c:ext>
            </c:extLst>
          </c:dPt>
          <c:dPt>
            <c:idx val="148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9-AC3E-4084-9243-E08CCE3A24CA}"/>
              </c:ext>
            </c:extLst>
          </c:dPt>
          <c:dPt>
            <c:idx val="149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B-AC3E-4084-9243-E08CCE3A24CA}"/>
              </c:ext>
            </c:extLst>
          </c:dPt>
          <c:dPt>
            <c:idx val="15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D-AC3E-4084-9243-E08CCE3A24CA}"/>
              </c:ext>
            </c:extLst>
          </c:dPt>
          <c:dPt>
            <c:idx val="151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F-AC3E-4084-9243-E08CCE3A24CA}"/>
              </c:ext>
            </c:extLst>
          </c:dPt>
          <c:dPt>
            <c:idx val="152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1-AC3E-4084-9243-E08CCE3A24CA}"/>
              </c:ext>
            </c:extLst>
          </c:dPt>
          <c:dPt>
            <c:idx val="153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3-AC3E-4084-9243-E08CCE3A24CA}"/>
              </c:ext>
            </c:extLst>
          </c:dPt>
          <c:dPt>
            <c:idx val="154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5-AC3E-4084-9243-E08CCE3A24CA}"/>
              </c:ext>
            </c:extLst>
          </c:dPt>
          <c:dPt>
            <c:idx val="155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7-AC3E-4084-9243-E08CCE3A24CA}"/>
              </c:ext>
            </c:extLst>
          </c:dPt>
          <c:dPt>
            <c:idx val="156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9-AC3E-4084-9243-E08CCE3A24CA}"/>
              </c:ext>
            </c:extLst>
          </c:dPt>
          <c:dPt>
            <c:idx val="157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B-AC3E-4084-9243-E08CCE3A24CA}"/>
              </c:ext>
            </c:extLst>
          </c:dPt>
          <c:dPt>
            <c:idx val="158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D-AC3E-4084-9243-E08CCE3A24CA}"/>
              </c:ext>
            </c:extLst>
          </c:dPt>
          <c:dPt>
            <c:idx val="159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F-AC3E-4084-9243-E08CCE3A24CA}"/>
              </c:ext>
            </c:extLst>
          </c:dPt>
          <c:dPt>
            <c:idx val="16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1-AC3E-4084-9243-E08CCE3A24CA}"/>
              </c:ext>
            </c:extLst>
          </c:dPt>
          <c:dPt>
            <c:idx val="161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3-AC3E-4084-9243-E08CCE3A24CA}"/>
              </c:ext>
            </c:extLst>
          </c:dPt>
          <c:dPt>
            <c:idx val="16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5-AC3E-4084-9243-E08CCE3A24CA}"/>
              </c:ext>
            </c:extLst>
          </c:dPt>
          <c:dPt>
            <c:idx val="16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7-AC3E-4084-9243-E08CCE3A24CA}"/>
              </c:ext>
            </c:extLst>
          </c:dPt>
          <c:dPt>
            <c:idx val="16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9-AC3E-4084-9243-E08CCE3A24CA}"/>
              </c:ext>
            </c:extLst>
          </c:dPt>
          <c:dPt>
            <c:idx val="16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B-AC3E-4084-9243-E08CCE3A24CA}"/>
              </c:ext>
            </c:extLst>
          </c:dPt>
          <c:dPt>
            <c:idx val="166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D-AC3E-4084-9243-E08CCE3A24CA}"/>
              </c:ext>
            </c:extLst>
          </c:dPt>
          <c:dPt>
            <c:idx val="167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F-AC3E-4084-9243-E08CCE3A24CA}"/>
              </c:ext>
            </c:extLst>
          </c:dPt>
          <c:dPt>
            <c:idx val="168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1-AC3E-4084-9243-E08CCE3A24CA}"/>
              </c:ext>
            </c:extLst>
          </c:dPt>
          <c:dPt>
            <c:idx val="169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3-AC3E-4084-9243-E08CCE3A24CA}"/>
              </c:ext>
            </c:extLst>
          </c:dPt>
          <c:dPt>
            <c:idx val="17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5-AC3E-4084-9243-E08CCE3A24CA}"/>
              </c:ext>
            </c:extLst>
          </c:dPt>
          <c:dPt>
            <c:idx val="171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7-AC3E-4084-9243-E08CCE3A24CA}"/>
              </c:ext>
            </c:extLst>
          </c:dPt>
          <c:dPt>
            <c:idx val="172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9-AC3E-4084-9243-E08CCE3A24CA}"/>
              </c:ext>
            </c:extLst>
          </c:dPt>
          <c:dPt>
            <c:idx val="173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B-AC3E-4084-9243-E08CCE3A24CA}"/>
              </c:ext>
            </c:extLst>
          </c:dPt>
          <c:dPt>
            <c:idx val="174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D-AC3E-4084-9243-E08CCE3A24CA}"/>
              </c:ext>
            </c:extLst>
          </c:dPt>
          <c:dPt>
            <c:idx val="175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F-AC3E-4084-9243-E08CCE3A24CA}"/>
              </c:ext>
            </c:extLst>
          </c:dPt>
          <c:dPt>
            <c:idx val="176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1-AC3E-4084-9243-E08CCE3A24CA}"/>
              </c:ext>
            </c:extLst>
          </c:dPt>
          <c:dPt>
            <c:idx val="177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3-AC3E-4084-9243-E08CCE3A24CA}"/>
              </c:ext>
            </c:extLst>
          </c:dPt>
          <c:dPt>
            <c:idx val="178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5-AC3E-4084-9243-E08CCE3A24CA}"/>
              </c:ext>
            </c:extLst>
          </c:dPt>
          <c:dPt>
            <c:idx val="179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7-AC3E-4084-9243-E08CCE3A24CA}"/>
              </c:ext>
            </c:extLst>
          </c:dPt>
          <c:dPt>
            <c:idx val="18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9-AC3E-4084-9243-E08CCE3A24CA}"/>
              </c:ext>
            </c:extLst>
          </c:dPt>
          <c:dPt>
            <c:idx val="181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B-AC3E-4084-9243-E08CCE3A24CA}"/>
              </c:ext>
            </c:extLst>
          </c:dPt>
          <c:dPt>
            <c:idx val="182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D-AC3E-4084-9243-E08CCE3A24CA}"/>
              </c:ext>
            </c:extLst>
          </c:dPt>
          <c:dPt>
            <c:idx val="183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F-AC3E-4084-9243-E08CCE3A24CA}"/>
              </c:ext>
            </c:extLst>
          </c:dPt>
          <c:dPt>
            <c:idx val="184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1-AC3E-4084-9243-E08CCE3A24CA}"/>
              </c:ext>
            </c:extLst>
          </c:dPt>
          <c:dPt>
            <c:idx val="185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3-AC3E-4084-9243-E08CCE3A24CA}"/>
              </c:ext>
            </c:extLst>
          </c:dPt>
          <c:dPt>
            <c:idx val="186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5-AC3E-4084-9243-E08CCE3A24CA}"/>
              </c:ext>
            </c:extLst>
          </c:dPt>
          <c:dPt>
            <c:idx val="187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7-AC3E-4084-9243-E08CCE3A24CA}"/>
              </c:ext>
            </c:extLst>
          </c:dPt>
          <c:dPt>
            <c:idx val="188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9-AC3E-4084-9243-E08CCE3A24CA}"/>
              </c:ext>
            </c:extLst>
          </c:dPt>
          <c:dPt>
            <c:idx val="189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B-AC3E-4084-9243-E08CCE3A24CA}"/>
              </c:ext>
            </c:extLst>
          </c:dPt>
          <c:dPt>
            <c:idx val="19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D-AC3E-4084-9243-E08CCE3A24CA}"/>
              </c:ext>
            </c:extLst>
          </c:dPt>
          <c:dPt>
            <c:idx val="191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F-AC3E-4084-9243-E08CCE3A24CA}"/>
              </c:ext>
            </c:extLst>
          </c:dPt>
          <c:dPt>
            <c:idx val="192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1-AC3E-4084-9243-E08CCE3A24CA}"/>
              </c:ext>
            </c:extLst>
          </c:dPt>
          <c:dPt>
            <c:idx val="193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3-AC3E-4084-9243-E08CCE3A24CA}"/>
              </c:ext>
            </c:extLst>
          </c:dPt>
          <c:dPt>
            <c:idx val="194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5-AC3E-4084-9243-E08CCE3A24CA}"/>
              </c:ext>
            </c:extLst>
          </c:dPt>
          <c:dPt>
            <c:idx val="195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7-AC3E-4084-9243-E08CCE3A24CA}"/>
              </c:ext>
            </c:extLst>
          </c:dPt>
          <c:dPt>
            <c:idx val="196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9-AC3E-4084-9243-E08CCE3A24CA}"/>
              </c:ext>
            </c:extLst>
          </c:dPt>
          <c:dPt>
            <c:idx val="197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B-AC3E-4084-9243-E08CCE3A24CA}"/>
              </c:ext>
            </c:extLst>
          </c:dPt>
          <c:dPt>
            <c:idx val="198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D-AC3E-4084-9243-E08CCE3A24CA}"/>
              </c:ext>
            </c:extLst>
          </c:dPt>
          <c:dPt>
            <c:idx val="199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F-AC3E-4084-9243-E08CCE3A24CA}"/>
              </c:ext>
            </c:extLst>
          </c:dPt>
          <c:dPt>
            <c:idx val="20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1-AC3E-4084-9243-E08CCE3A24CA}"/>
              </c:ext>
            </c:extLst>
          </c:dPt>
          <c:dPt>
            <c:idx val="201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3-AC3E-4084-9243-E08CCE3A24CA}"/>
              </c:ext>
            </c:extLst>
          </c:dPt>
          <c:dPt>
            <c:idx val="202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5-AC3E-4084-9243-E08CCE3A24CA}"/>
              </c:ext>
            </c:extLst>
          </c:dPt>
          <c:dPt>
            <c:idx val="203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7-AC3E-4084-9243-E08CCE3A24CA}"/>
              </c:ext>
            </c:extLst>
          </c:dPt>
          <c:dPt>
            <c:idx val="204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9-AC3E-4084-9243-E08CCE3A24CA}"/>
              </c:ext>
            </c:extLst>
          </c:dPt>
          <c:dPt>
            <c:idx val="205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B-AC3E-4084-9243-E08CCE3A24CA}"/>
              </c:ext>
            </c:extLst>
          </c:dPt>
          <c:dPt>
            <c:idx val="206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D-AC3E-4084-9243-E08CCE3A24CA}"/>
              </c:ext>
            </c:extLst>
          </c:dPt>
          <c:dPt>
            <c:idx val="207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F-AC3E-4084-9243-E08CCE3A24CA}"/>
              </c:ext>
            </c:extLst>
          </c:dPt>
          <c:dPt>
            <c:idx val="208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1-AC3E-4084-9243-E08CCE3A24CA}"/>
              </c:ext>
            </c:extLst>
          </c:dPt>
          <c:dPt>
            <c:idx val="209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3-AC3E-4084-9243-E08CCE3A24CA}"/>
              </c:ext>
            </c:extLst>
          </c:dPt>
          <c:dPt>
            <c:idx val="21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5-AC3E-4084-9243-E08CCE3A24CA}"/>
              </c:ext>
            </c:extLst>
          </c:dPt>
          <c:dPt>
            <c:idx val="211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7-AC3E-4084-9243-E08CCE3A24CA}"/>
              </c:ext>
            </c:extLst>
          </c:dPt>
          <c:dPt>
            <c:idx val="212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9-AC3E-4084-9243-E08CCE3A24CA}"/>
              </c:ext>
            </c:extLst>
          </c:dPt>
          <c:dPt>
            <c:idx val="213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B-AC3E-4084-9243-E08CCE3A24CA}"/>
              </c:ext>
            </c:extLst>
          </c:dPt>
          <c:dPt>
            <c:idx val="214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D-AC3E-4084-9243-E08CCE3A24CA}"/>
              </c:ext>
            </c:extLst>
          </c:dPt>
          <c:dPt>
            <c:idx val="215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F-AC3E-4084-9243-E08CCE3A24CA}"/>
              </c:ext>
            </c:extLst>
          </c:dPt>
          <c:dPt>
            <c:idx val="21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1-AC3E-4084-9243-E08CCE3A24CA}"/>
              </c:ext>
            </c:extLst>
          </c:dPt>
          <c:dPt>
            <c:idx val="21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3-AC3E-4084-9243-E08CCE3A24CA}"/>
              </c:ext>
            </c:extLst>
          </c:dPt>
          <c:dPt>
            <c:idx val="218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5-AC3E-4084-9243-E08CCE3A24CA}"/>
              </c:ext>
            </c:extLst>
          </c:dPt>
          <c:dPt>
            <c:idx val="219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7-AC3E-4084-9243-E08CCE3A24CA}"/>
              </c:ext>
            </c:extLst>
          </c:dPt>
          <c:dPt>
            <c:idx val="22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9-AC3E-4084-9243-E08CCE3A24CA}"/>
              </c:ext>
            </c:extLst>
          </c:dPt>
          <c:dPt>
            <c:idx val="221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B-AC3E-4084-9243-E08CCE3A24CA}"/>
              </c:ext>
            </c:extLst>
          </c:dPt>
          <c:dPt>
            <c:idx val="222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D-AC3E-4084-9243-E08CCE3A24CA}"/>
              </c:ext>
            </c:extLst>
          </c:dPt>
          <c:dPt>
            <c:idx val="223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F-AC3E-4084-9243-E08CCE3A24CA}"/>
              </c:ext>
            </c:extLst>
          </c:dPt>
          <c:dPt>
            <c:idx val="224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1-AC3E-4084-9243-E08CCE3A24CA}"/>
              </c:ext>
            </c:extLst>
          </c:dPt>
          <c:dPt>
            <c:idx val="225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3-AC3E-4084-9243-E08CCE3A24CA}"/>
              </c:ext>
            </c:extLst>
          </c:dPt>
          <c:dPt>
            <c:idx val="226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5-AC3E-4084-9243-E08CCE3A24CA}"/>
              </c:ext>
            </c:extLst>
          </c:dPt>
          <c:dPt>
            <c:idx val="227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7-AC3E-4084-9243-E08CCE3A24CA}"/>
              </c:ext>
            </c:extLst>
          </c:dPt>
          <c:dPt>
            <c:idx val="228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9-AC3E-4084-9243-E08CCE3A24CA}"/>
              </c:ext>
            </c:extLst>
          </c:dPt>
          <c:dPt>
            <c:idx val="22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B-AC3E-4084-9243-E08CCE3A24CA}"/>
              </c:ext>
            </c:extLst>
          </c:dPt>
          <c:dPt>
            <c:idx val="23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D-AC3E-4084-9243-E08CCE3A24CA}"/>
              </c:ext>
            </c:extLst>
          </c:dPt>
          <c:dPt>
            <c:idx val="231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F-AC3E-4084-9243-E08CCE3A24CA}"/>
              </c:ext>
            </c:extLst>
          </c:dPt>
          <c:dPt>
            <c:idx val="232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1-AC3E-4084-9243-E08CCE3A24CA}"/>
              </c:ext>
            </c:extLst>
          </c:dPt>
          <c:dPt>
            <c:idx val="233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3-AC3E-4084-9243-E08CCE3A24CA}"/>
              </c:ext>
            </c:extLst>
          </c:dPt>
          <c:dPt>
            <c:idx val="234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5-AC3E-4084-9243-E08CCE3A24CA}"/>
              </c:ext>
            </c:extLst>
          </c:dPt>
          <c:dPt>
            <c:idx val="235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7-AC3E-4084-9243-E08CCE3A24CA}"/>
              </c:ext>
            </c:extLst>
          </c:dPt>
          <c:dPt>
            <c:idx val="236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9-AC3E-4084-9243-E08CCE3A24CA}"/>
              </c:ext>
            </c:extLst>
          </c:dPt>
          <c:dPt>
            <c:idx val="237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B-AC3E-4084-9243-E08CCE3A24CA}"/>
              </c:ext>
            </c:extLst>
          </c:dPt>
          <c:dPt>
            <c:idx val="238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D-AC3E-4084-9243-E08CCE3A24CA}"/>
              </c:ext>
            </c:extLst>
          </c:dPt>
          <c:dPt>
            <c:idx val="239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F-AC3E-4084-9243-E08CCE3A24CA}"/>
              </c:ext>
            </c:extLst>
          </c:dPt>
          <c:dPt>
            <c:idx val="24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1-AC3E-4084-9243-E08CCE3A24CA}"/>
              </c:ext>
            </c:extLst>
          </c:dPt>
          <c:dPt>
            <c:idx val="241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3-AC3E-4084-9243-E08CCE3A24CA}"/>
              </c:ext>
            </c:extLst>
          </c:dPt>
          <c:dPt>
            <c:idx val="242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5-AC3E-4084-9243-E08CCE3A24CA}"/>
              </c:ext>
            </c:extLst>
          </c:dPt>
          <c:dPt>
            <c:idx val="243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7-AC3E-4084-9243-E08CCE3A24CA}"/>
              </c:ext>
            </c:extLst>
          </c:dPt>
          <c:dPt>
            <c:idx val="244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9-AC3E-4084-9243-E08CCE3A24CA}"/>
              </c:ext>
            </c:extLst>
          </c:dPt>
          <c:dPt>
            <c:idx val="245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B-AC3E-4084-9243-E08CCE3A24CA}"/>
              </c:ext>
            </c:extLst>
          </c:dPt>
          <c:dPt>
            <c:idx val="246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D-AC3E-4084-9243-E08CCE3A24CA}"/>
              </c:ext>
            </c:extLst>
          </c:dPt>
          <c:dPt>
            <c:idx val="247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F-AC3E-4084-9243-E08CCE3A24CA}"/>
              </c:ext>
            </c:extLst>
          </c:dPt>
          <c:dPt>
            <c:idx val="248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1-AC3E-4084-9243-E08CCE3A24CA}"/>
              </c:ext>
            </c:extLst>
          </c:dPt>
          <c:dPt>
            <c:idx val="249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3-AC3E-4084-9243-E08CCE3A24CA}"/>
              </c:ext>
            </c:extLst>
          </c:dPt>
          <c:dPt>
            <c:idx val="25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5-AC3E-4084-9243-E08CCE3A24CA}"/>
              </c:ext>
            </c:extLst>
          </c:dPt>
          <c:dPt>
            <c:idx val="251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7-AC3E-4084-9243-E08CCE3A24CA}"/>
              </c:ext>
            </c:extLst>
          </c:dPt>
          <c:dPt>
            <c:idx val="252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9-AC3E-4084-9243-E08CCE3A24CA}"/>
              </c:ext>
            </c:extLst>
          </c:dPt>
          <c:dPt>
            <c:idx val="253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B-AC3E-4084-9243-E08CCE3A24CA}"/>
              </c:ext>
            </c:extLst>
          </c:dPt>
          <c:dPt>
            <c:idx val="254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D-AC3E-4084-9243-E08CCE3A24CA}"/>
              </c:ext>
            </c:extLst>
          </c:dPt>
          <c:dPt>
            <c:idx val="255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F-AC3E-4084-9243-E08CCE3A24CA}"/>
              </c:ext>
            </c:extLst>
          </c:dPt>
          <c:dPt>
            <c:idx val="256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1-AC3E-4084-9243-E08CCE3A24CA}"/>
              </c:ext>
            </c:extLst>
          </c:dPt>
          <c:dPt>
            <c:idx val="257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3-AC3E-4084-9243-E08CCE3A24CA}"/>
              </c:ext>
            </c:extLst>
          </c:dPt>
          <c:dPt>
            <c:idx val="258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5-AC3E-4084-9243-E08CCE3A24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CatName val="1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'contoh data'!$A$11:$A$1010</c:f>
              <c:strCache>
                <c:ptCount val="18"/>
                <c:pt idx="0">
                  <c:v>KENARI</c:v>
                </c:pt>
                <c:pt idx="1">
                  <c:v>KENARI</c:v>
                </c:pt>
                <c:pt idx="2">
                  <c:v>KENARI</c:v>
                </c:pt>
                <c:pt idx="3">
                  <c:v>KENARI</c:v>
                </c:pt>
                <c:pt idx="4">
                  <c:v>KENARI</c:v>
                </c:pt>
                <c:pt idx="5">
                  <c:v>KENARI</c:v>
                </c:pt>
                <c:pt idx="6">
                  <c:v>KENARI</c:v>
                </c:pt>
                <c:pt idx="7">
                  <c:v>KENARI</c:v>
                </c:pt>
                <c:pt idx="8">
                  <c:v>KENARI</c:v>
                </c:pt>
                <c:pt idx="9">
                  <c:v>KENARI</c:v>
                </c:pt>
                <c:pt idx="10">
                  <c:v>KENARI</c:v>
                </c:pt>
                <c:pt idx="11">
                  <c:v>KENARI</c:v>
                </c:pt>
                <c:pt idx="12">
                  <c:v>KENARI</c:v>
                </c:pt>
                <c:pt idx="13">
                  <c:v>KENARI</c:v>
                </c:pt>
                <c:pt idx="14">
                  <c:v>KENARI</c:v>
                </c:pt>
                <c:pt idx="15">
                  <c:v>KENARI</c:v>
                </c:pt>
                <c:pt idx="16">
                  <c:v>KENARI</c:v>
                </c:pt>
                <c:pt idx="17">
                  <c:v>KENARI</c:v>
                </c:pt>
              </c:strCache>
            </c:strRef>
          </c:cat>
          <c:val>
            <c:numRef>
              <c:f>'contoh data'!$J$11:$J$1010</c:f>
              <c:numCache>
                <c:formatCode>_-* #,##0_-;\-* #,##0_-;_-* "-"_-;_-@_-</c:formatCode>
                <c:ptCount val="25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7D0-AC3E-4084-9243-E08CCE3A24CA}"/>
            </c:ext>
          </c:extLst>
        </c:ser>
        <c:dLbls>
          <c:showCatName val="1"/>
          <c:showPercent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/>
            </a:pPr>
            <a:r>
              <a:rPr lang="en-US"/>
              <a:t> </a:t>
            </a:r>
            <a:r>
              <a:rPr lang="en-US" sz="1600" b="1"/>
              <a:t>PO TIDAK TERKIRIM KARENA FAKTOR EKSTERNAL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</c:title>
    <c:plotArea>
      <c:layout>
        <c:manualLayout>
          <c:layoutTarget val="inner"/>
          <c:xMode val="edge"/>
          <c:yMode val="edge"/>
          <c:x val="8.6988398794736368E-2"/>
          <c:y val="0.10866859122993379"/>
          <c:w val="0.87753863755131922"/>
          <c:h val="0.6653821239149883"/>
        </c:manualLayout>
      </c:layout>
      <c:barChart>
        <c:barDir val="col"/>
        <c:grouping val="clustered"/>
        <c:ser>
          <c:idx val="2"/>
          <c:order val="2"/>
          <c:tx>
            <c:strRef>
              <c:f>'GRAFIK EKSTERNAL'!$AK$6</c:f>
              <c:strCache>
                <c:ptCount val="1"/>
                <c:pt idx="0">
                  <c:v>INTERNAL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'GRAFIK EKSTERNAL'!$AL$6:$AW$6</c:f>
              <c:numCache>
                <c:formatCode>0%</c:formatCode>
                <c:ptCount val="12"/>
                <c:pt idx="0">
                  <c:v>0.996</c:v>
                </c:pt>
                <c:pt idx="1">
                  <c:v>0</c:v>
                </c:pt>
                <c:pt idx="2">
                  <c:v>8.8701161562829978E-2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97484800"/>
        <c:axId val="97486336"/>
      </c:barChart>
      <c:lineChart>
        <c:grouping val="standard"/>
        <c:ser>
          <c:idx val="0"/>
          <c:order val="0"/>
          <c:tx>
            <c:strRef>
              <c:f>'GRAFIK EKSTERNAL'!$AK$4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'GRAFIK EKSTERNAL'!$AL$3:$AV$3</c:f>
              <c:strCache>
                <c:ptCount val="11"/>
                <c:pt idx="0">
                  <c:v>MTM</c:v>
                </c:pt>
                <c:pt idx="1">
                  <c:v>KYB</c:v>
                </c:pt>
                <c:pt idx="2">
                  <c:v>AWP</c:v>
                </c:pt>
                <c:pt idx="3">
                  <c:v>TOA</c:v>
                </c:pt>
                <c:pt idx="4">
                  <c:v>VELASTO</c:v>
                </c:pt>
                <c:pt idx="5">
                  <c:v>GM</c:v>
                </c:pt>
                <c:pt idx="6">
                  <c:v>HILEX</c:v>
                </c:pt>
                <c:pt idx="7">
                  <c:v>MT</c:v>
                </c:pt>
                <c:pt idx="8">
                  <c:v>CLS</c:v>
                </c:pt>
                <c:pt idx="9">
                  <c:v>DNP</c:v>
                </c:pt>
                <c:pt idx="10">
                  <c:v>GINSA</c:v>
                </c:pt>
              </c:strCache>
            </c:strRef>
          </c:cat>
          <c:val>
            <c:numRef>
              <c:f>'GRAFIK EKSTERNAL'!$AL$4:$AW$4</c:f>
              <c:numCache>
                <c:formatCode>#,##0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'GRAFIK EKSTERNAL'!$AK$5</c:f>
              <c:strCache>
                <c:ptCount val="1"/>
                <c:pt idx="0">
                  <c:v>EKSTERNAL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'GRAFIK EKSTERNAL'!$AL$3:$AV$3</c:f>
              <c:strCache>
                <c:ptCount val="11"/>
                <c:pt idx="0">
                  <c:v>MTM</c:v>
                </c:pt>
                <c:pt idx="1">
                  <c:v>KYB</c:v>
                </c:pt>
                <c:pt idx="2">
                  <c:v>AWP</c:v>
                </c:pt>
                <c:pt idx="3">
                  <c:v>TOA</c:v>
                </c:pt>
                <c:pt idx="4">
                  <c:v>VELASTO</c:v>
                </c:pt>
                <c:pt idx="5">
                  <c:v>GM</c:v>
                </c:pt>
                <c:pt idx="6">
                  <c:v>HILEX</c:v>
                </c:pt>
                <c:pt idx="7">
                  <c:v>MT</c:v>
                </c:pt>
                <c:pt idx="8">
                  <c:v>CLS</c:v>
                </c:pt>
                <c:pt idx="9">
                  <c:v>DNP</c:v>
                </c:pt>
                <c:pt idx="10">
                  <c:v>GINSA</c:v>
                </c:pt>
              </c:strCache>
            </c:strRef>
          </c:cat>
          <c:val>
            <c:numRef>
              <c:f>'GRAFIK EKSTERNAL'!$AL$5:$AW$5</c:f>
              <c:numCache>
                <c:formatCode>#,##0.00</c:formatCode>
                <c:ptCount val="12"/>
                <c:pt idx="0">
                  <c:v>99.6</c:v>
                </c:pt>
                <c:pt idx="1">
                  <c:v>0</c:v>
                </c:pt>
                <c:pt idx="2">
                  <c:v>8.8701161562829984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97481088"/>
        <c:axId val="97482624"/>
      </c:lineChart>
      <c:catAx>
        <c:axId val="9748108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7482624"/>
        <c:crosses val="autoZero"/>
        <c:auto val="1"/>
        <c:lblAlgn val="ctr"/>
        <c:lblOffset val="100"/>
      </c:catAx>
      <c:valAx>
        <c:axId val="9748262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</a:t>
                </a:r>
                <a:r>
                  <a:rPr lang="en-US" baseline="0"/>
                  <a:t> </a:t>
                </a:r>
                <a:r>
                  <a:rPr lang="en-US"/>
                  <a:t>TARGET</a:t>
                </a:r>
                <a:r>
                  <a:rPr lang="en-US" baseline="0"/>
                  <a:t> PO TERKIRIM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956538140843269E-2"/>
              <c:y val="0.1540035229838018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97481088"/>
        <c:crosses val="autoZero"/>
        <c:crossBetween val="between"/>
      </c:valAx>
      <c:catAx>
        <c:axId val="97484800"/>
        <c:scaling>
          <c:orientation val="minMax"/>
        </c:scaling>
        <c:delete val="1"/>
        <c:axPos val="b"/>
        <c:numFmt formatCode="General" sourceLinked="1"/>
        <c:tickLblPos val="none"/>
        <c:crossAx val="97486336"/>
        <c:crosses val="autoZero"/>
        <c:auto val="1"/>
        <c:lblAlgn val="ctr"/>
        <c:lblOffset val="100"/>
      </c:catAx>
      <c:valAx>
        <c:axId val="9748633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9748480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0242816"/>
        <c:axId val="130256896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0230912"/>
        <c:axId val="130240896"/>
      </c:lineChart>
      <c:catAx>
        <c:axId val="13023091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240896"/>
        <c:crosses val="autoZero"/>
        <c:auto val="1"/>
        <c:lblAlgn val="ctr"/>
        <c:lblOffset val="100"/>
      </c:catAx>
      <c:valAx>
        <c:axId val="13024089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230912"/>
        <c:crosses val="autoZero"/>
        <c:crossBetween val="between"/>
      </c:valAx>
      <c:catAx>
        <c:axId val="130242816"/>
        <c:scaling>
          <c:orientation val="minMax"/>
        </c:scaling>
        <c:delete val="1"/>
        <c:axPos val="b"/>
        <c:numFmt formatCode="General" sourceLinked="1"/>
        <c:tickLblPos val="none"/>
        <c:crossAx val="130256896"/>
        <c:crosses val="autoZero"/>
        <c:auto val="1"/>
        <c:lblAlgn val="ctr"/>
        <c:lblOffset val="100"/>
      </c:catAx>
      <c:valAx>
        <c:axId val="13025689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024281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0527616"/>
        <c:axId val="130529152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0507520"/>
        <c:axId val="130509056"/>
      </c:lineChart>
      <c:catAx>
        <c:axId val="130507520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509056"/>
        <c:crosses val="autoZero"/>
        <c:auto val="1"/>
        <c:lblAlgn val="ctr"/>
        <c:lblOffset val="100"/>
      </c:catAx>
      <c:valAx>
        <c:axId val="13050905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507520"/>
        <c:crosses val="autoZero"/>
        <c:crossBetween val="between"/>
      </c:valAx>
      <c:catAx>
        <c:axId val="130527616"/>
        <c:scaling>
          <c:orientation val="minMax"/>
        </c:scaling>
        <c:delete val="1"/>
        <c:axPos val="b"/>
        <c:numFmt formatCode="General" sourceLinked="1"/>
        <c:tickLblPos val="none"/>
        <c:crossAx val="130529152"/>
        <c:crosses val="autoZero"/>
        <c:auto val="1"/>
        <c:lblAlgn val="ctr"/>
        <c:lblOffset val="100"/>
      </c:catAx>
      <c:valAx>
        <c:axId val="13052915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052761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0726144"/>
        <c:axId val="130740224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0697856"/>
        <c:axId val="130724224"/>
      </c:lineChart>
      <c:catAx>
        <c:axId val="13069785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724224"/>
        <c:crosses val="autoZero"/>
        <c:auto val="1"/>
        <c:lblAlgn val="ctr"/>
        <c:lblOffset val="100"/>
      </c:catAx>
      <c:valAx>
        <c:axId val="13072422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697856"/>
        <c:crosses val="autoZero"/>
        <c:crossBetween val="between"/>
      </c:valAx>
      <c:catAx>
        <c:axId val="130726144"/>
        <c:scaling>
          <c:orientation val="minMax"/>
        </c:scaling>
        <c:delete val="1"/>
        <c:axPos val="b"/>
        <c:numFmt formatCode="General" sourceLinked="1"/>
        <c:tickLblPos val="none"/>
        <c:crossAx val="130740224"/>
        <c:crosses val="autoZero"/>
        <c:auto val="1"/>
        <c:lblAlgn val="ctr"/>
        <c:lblOffset val="100"/>
      </c:catAx>
      <c:valAx>
        <c:axId val="13074022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072614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697-43BB-92DC-1A78D271339C}"/>
            </c:ext>
          </c:extLst>
        </c:ser>
        <c:axId val="130965888"/>
        <c:axId val="130967424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697-43BB-92DC-1A78D271339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697-43BB-92DC-1A78D271339C}"/>
            </c:ext>
          </c:extLst>
        </c:ser>
        <c:marker val="1"/>
        <c:axId val="130941696"/>
        <c:axId val="130943232"/>
      </c:lineChart>
      <c:catAx>
        <c:axId val="13094169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943232"/>
        <c:crosses val="autoZero"/>
        <c:auto val="1"/>
        <c:lblAlgn val="ctr"/>
        <c:lblOffset val="100"/>
      </c:catAx>
      <c:valAx>
        <c:axId val="130943232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0941696"/>
        <c:crosses val="autoZero"/>
        <c:crossBetween val="between"/>
      </c:valAx>
      <c:catAx>
        <c:axId val="130965888"/>
        <c:scaling>
          <c:orientation val="minMax"/>
        </c:scaling>
        <c:delete val="1"/>
        <c:axPos val="b"/>
        <c:numFmt formatCode="General" sourceLinked="1"/>
        <c:tickLblPos val="none"/>
        <c:crossAx val="130967424"/>
        <c:crosses val="autoZero"/>
        <c:auto val="1"/>
        <c:lblAlgn val="ctr"/>
        <c:lblOffset val="100"/>
      </c:catAx>
      <c:valAx>
        <c:axId val="13096742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096588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CD-49DC-920D-9DB0A171ED8A}"/>
            </c:ext>
          </c:extLst>
        </c:ser>
        <c:axId val="131098880"/>
        <c:axId val="131108864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3CD-49DC-920D-9DB0A171ED8A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3CD-49DC-920D-9DB0A171ED8A}"/>
            </c:ext>
          </c:extLst>
        </c:ser>
        <c:marker val="1"/>
        <c:axId val="131086976"/>
        <c:axId val="131096960"/>
      </c:lineChart>
      <c:catAx>
        <c:axId val="13108697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096960"/>
        <c:crosses val="autoZero"/>
        <c:auto val="1"/>
        <c:lblAlgn val="ctr"/>
        <c:lblOffset val="100"/>
      </c:catAx>
      <c:valAx>
        <c:axId val="13109696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086976"/>
        <c:crosses val="autoZero"/>
        <c:crossBetween val="between"/>
      </c:valAx>
      <c:catAx>
        <c:axId val="131098880"/>
        <c:scaling>
          <c:orientation val="minMax"/>
        </c:scaling>
        <c:delete val="1"/>
        <c:axPos val="b"/>
        <c:numFmt formatCode="General" sourceLinked="1"/>
        <c:tickLblPos val="none"/>
        <c:crossAx val="131108864"/>
        <c:crosses val="autoZero"/>
        <c:auto val="1"/>
        <c:lblAlgn val="ctr"/>
        <c:lblOffset val="100"/>
      </c:catAx>
      <c:valAx>
        <c:axId val="131108864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109888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D9-43D8-98B4-23C8ECCEE3AE}"/>
            </c:ext>
          </c:extLst>
        </c:ser>
        <c:axId val="131318144"/>
        <c:axId val="131319680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D9-43D8-98B4-23C8ECCEE3AE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D9-43D8-98B4-23C8ECCEE3AE}"/>
            </c:ext>
          </c:extLst>
        </c:ser>
        <c:marker val="1"/>
        <c:axId val="131314432"/>
        <c:axId val="131315968"/>
      </c:lineChart>
      <c:catAx>
        <c:axId val="13131443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315968"/>
        <c:crosses val="autoZero"/>
        <c:auto val="1"/>
        <c:lblAlgn val="ctr"/>
        <c:lblOffset val="100"/>
      </c:catAx>
      <c:valAx>
        <c:axId val="13131596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314432"/>
        <c:crosses val="autoZero"/>
        <c:crossBetween val="between"/>
      </c:valAx>
      <c:catAx>
        <c:axId val="131318144"/>
        <c:scaling>
          <c:orientation val="minMax"/>
        </c:scaling>
        <c:delete val="1"/>
        <c:axPos val="b"/>
        <c:numFmt formatCode="General" sourceLinked="1"/>
        <c:tickLblPos val="none"/>
        <c:crossAx val="131319680"/>
        <c:crosses val="autoZero"/>
        <c:auto val="1"/>
        <c:lblAlgn val="ctr"/>
        <c:lblOffset val="100"/>
      </c:catAx>
      <c:valAx>
        <c:axId val="13131968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131814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5C8-45EF-BA5F-E7E8CBE04D2C}"/>
            </c:ext>
          </c:extLst>
        </c:ser>
        <c:axId val="131942656"/>
        <c:axId val="131952640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5C8-45EF-BA5F-E7E8CBE04D2C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5C8-45EF-BA5F-E7E8CBE04D2C}"/>
            </c:ext>
          </c:extLst>
        </c:ser>
        <c:marker val="1"/>
        <c:axId val="131930752"/>
        <c:axId val="131940736"/>
      </c:lineChart>
      <c:catAx>
        <c:axId val="131930752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940736"/>
        <c:crosses val="autoZero"/>
        <c:auto val="1"/>
        <c:lblAlgn val="ctr"/>
        <c:lblOffset val="100"/>
      </c:catAx>
      <c:valAx>
        <c:axId val="13194073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1930752"/>
        <c:crosses val="autoZero"/>
        <c:crossBetween val="between"/>
      </c:valAx>
      <c:catAx>
        <c:axId val="131942656"/>
        <c:scaling>
          <c:orientation val="minMax"/>
        </c:scaling>
        <c:delete val="1"/>
        <c:axPos val="b"/>
        <c:numFmt formatCode="General" sourceLinked="1"/>
        <c:tickLblPos val="none"/>
        <c:crossAx val="131952640"/>
        <c:crosses val="autoZero"/>
        <c:auto val="1"/>
        <c:lblAlgn val="ctr"/>
        <c:lblOffset val="100"/>
      </c:catAx>
      <c:valAx>
        <c:axId val="13195264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194265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E6-4845-A937-F062D0185616}"/>
            </c:ext>
          </c:extLst>
        </c:ser>
        <c:axId val="132026752"/>
        <c:axId val="132028288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E6-4845-A937-F062D0185616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E6-4845-A937-F062D0185616}"/>
            </c:ext>
          </c:extLst>
        </c:ser>
        <c:marker val="1"/>
        <c:axId val="132018944"/>
        <c:axId val="132020480"/>
      </c:lineChart>
      <c:catAx>
        <c:axId val="13201894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020480"/>
        <c:crosses val="autoZero"/>
        <c:auto val="1"/>
        <c:lblAlgn val="ctr"/>
        <c:lblOffset val="100"/>
      </c:catAx>
      <c:valAx>
        <c:axId val="13202048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018944"/>
        <c:crosses val="autoZero"/>
        <c:crossBetween val="between"/>
      </c:valAx>
      <c:catAx>
        <c:axId val="132026752"/>
        <c:scaling>
          <c:orientation val="minMax"/>
        </c:scaling>
        <c:delete val="1"/>
        <c:axPos val="b"/>
        <c:numFmt formatCode="General" sourceLinked="1"/>
        <c:tickLblPos val="none"/>
        <c:crossAx val="132028288"/>
        <c:crosses val="autoZero"/>
        <c:auto val="1"/>
        <c:lblAlgn val="ctr"/>
        <c:lblOffset val="100"/>
      </c:catAx>
      <c:valAx>
        <c:axId val="132028288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2026752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C5-407F-9148-DB5B986C87E6}"/>
            </c:ext>
          </c:extLst>
        </c:ser>
        <c:axId val="132188416"/>
        <c:axId val="132198400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C5-407F-9148-DB5B986C87E6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C5-407F-9148-DB5B986C87E6}"/>
            </c:ext>
          </c:extLst>
        </c:ser>
        <c:marker val="1"/>
        <c:axId val="132110976"/>
        <c:axId val="132186496"/>
      </c:lineChart>
      <c:catAx>
        <c:axId val="132110976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186496"/>
        <c:crosses val="autoZero"/>
        <c:auto val="1"/>
        <c:lblAlgn val="ctr"/>
        <c:lblOffset val="100"/>
      </c:catAx>
      <c:valAx>
        <c:axId val="132186496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110976"/>
        <c:crosses val="autoZero"/>
        <c:crossBetween val="between"/>
      </c:valAx>
      <c:catAx>
        <c:axId val="132188416"/>
        <c:scaling>
          <c:orientation val="minMax"/>
        </c:scaling>
        <c:delete val="1"/>
        <c:axPos val="b"/>
        <c:numFmt formatCode="General" sourceLinked="1"/>
        <c:tickLblPos val="none"/>
        <c:crossAx val="132198400"/>
        <c:crosses val="autoZero"/>
        <c:auto val="1"/>
        <c:lblAlgn val="ctr"/>
        <c:lblOffset val="100"/>
      </c:catAx>
      <c:valAx>
        <c:axId val="13219840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2188416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634-495B-AA06-3600BB254C30}"/>
            </c:ext>
          </c:extLst>
        </c:ser>
        <c:axId val="132403584"/>
        <c:axId val="132405120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634-495B-AA06-3600BB254C30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634-495B-AA06-3600BB254C30}"/>
            </c:ext>
          </c:extLst>
        </c:ser>
        <c:marker val="1"/>
        <c:axId val="132244224"/>
        <c:axId val="132245760"/>
      </c:lineChart>
      <c:catAx>
        <c:axId val="132244224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245760"/>
        <c:crosses val="autoZero"/>
        <c:auto val="1"/>
        <c:lblAlgn val="ctr"/>
        <c:lblOffset val="100"/>
      </c:catAx>
      <c:valAx>
        <c:axId val="132245760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244224"/>
        <c:crosses val="autoZero"/>
        <c:crossBetween val="between"/>
      </c:valAx>
      <c:catAx>
        <c:axId val="132403584"/>
        <c:scaling>
          <c:orientation val="minMax"/>
        </c:scaling>
        <c:delete val="1"/>
        <c:axPos val="b"/>
        <c:numFmt formatCode="General" sourceLinked="1"/>
        <c:tickLblPos val="none"/>
        <c:crossAx val="132405120"/>
        <c:crosses val="autoZero"/>
        <c:auto val="1"/>
        <c:lblAlgn val="ctr"/>
        <c:lblOffset val="100"/>
      </c:catAx>
      <c:valAx>
        <c:axId val="132405120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2403584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C3-4328-A323-F0940DE978BF}"/>
            </c:ext>
          </c:extLst>
        </c:ser>
        <c:axId val="132688128"/>
        <c:axId val="132841472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C3-4328-A323-F0940DE978BF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C3-4328-A323-F0940DE978BF}"/>
            </c:ext>
          </c:extLst>
        </c:ser>
        <c:marker val="1"/>
        <c:axId val="132672128"/>
        <c:axId val="132686208"/>
      </c:lineChart>
      <c:catAx>
        <c:axId val="13267212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686208"/>
        <c:crosses val="autoZero"/>
        <c:auto val="1"/>
        <c:lblAlgn val="ctr"/>
        <c:lblOffset val="100"/>
      </c:catAx>
      <c:valAx>
        <c:axId val="132686208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672128"/>
        <c:crosses val="autoZero"/>
        <c:crossBetween val="between"/>
      </c:valAx>
      <c:catAx>
        <c:axId val="132688128"/>
        <c:scaling>
          <c:orientation val="minMax"/>
        </c:scaling>
        <c:delete val="1"/>
        <c:axPos val="b"/>
        <c:numFmt formatCode="General" sourceLinked="1"/>
        <c:tickLblPos val="none"/>
        <c:crossAx val="132841472"/>
        <c:crosses val="autoZero"/>
        <c:auto val="1"/>
        <c:lblAlgn val="ctr"/>
        <c:lblOffset val="100"/>
      </c:catAx>
      <c:valAx>
        <c:axId val="132841472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2688128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Sasaran Mutu MARKETING</a:t>
            </a:r>
          </a:p>
        </c:rich>
      </c:tx>
      <c:layout>
        <c:manualLayout>
          <c:xMode val="edge"/>
          <c:yMode val="edge"/>
          <c:x val="0.34080328194271153"/>
          <c:y val="1.3422860603963575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8.3099982401798847E-2"/>
          <c:y val="8.5011371406974012E-2"/>
          <c:w val="0.8795526227246574"/>
          <c:h val="0.68903953666705264"/>
        </c:manualLayout>
      </c:layout>
      <c:barChart>
        <c:barDir val="col"/>
        <c:grouping val="clustered"/>
        <c:ser>
          <c:idx val="2"/>
          <c:order val="2"/>
          <c:tx>
            <c:strRef>
              <c:f>Pareto!$AK$6</c:f>
              <c:strCache>
                <c:ptCount val="1"/>
                <c:pt idx="0">
                  <c:v>Kinerja </c:v>
                </c:pt>
              </c:strCache>
            </c:strRef>
          </c:tx>
          <c:spPr>
            <a:solidFill>
              <a:srgbClr val="339966"/>
            </a:solidFill>
            <a:ln w="25400">
              <a:noFill/>
            </a:ln>
          </c:spPr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900" b="1" i="0" u="none" strike="noStrike" baseline="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endParaRPr lang="en-U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Pareto!$AL$6:$AW$6</c:f>
              <c:numCache>
                <c:formatCode>0%</c:formatCode>
                <c:ptCount val="12"/>
                <c:pt idx="0">
                  <c:v>1.0319491415656596</c:v>
                </c:pt>
                <c:pt idx="1">
                  <c:v>1.0435623684640605</c:v>
                </c:pt>
                <c:pt idx="2">
                  <c:v>1.0035679272394951</c:v>
                </c:pt>
                <c:pt idx="3">
                  <c:v>1.0196852618477528</c:v>
                </c:pt>
                <c:pt idx="4">
                  <c:v>0.90475948305474141</c:v>
                </c:pt>
                <c:pt idx="5">
                  <c:v>1.0495599293719382</c:v>
                </c:pt>
                <c:pt idx="6">
                  <c:v>1.0239136239132018</c:v>
                </c:pt>
                <c:pt idx="7">
                  <c:v>1.0352943949563966</c:v>
                </c:pt>
                <c:pt idx="8">
                  <c:v>1.0285506086989924</c:v>
                </c:pt>
                <c:pt idx="9">
                  <c:v>0.98381071897807981</c:v>
                </c:pt>
                <c:pt idx="10">
                  <c:v>1.0474446650489007</c:v>
                </c:pt>
                <c:pt idx="11">
                  <c:v>1.0483695404397286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8D-4C3B-A66A-A5569CA3196D}"/>
            </c:ext>
          </c:extLst>
        </c:ser>
        <c:axId val="132919680"/>
        <c:axId val="132921216"/>
      </c:barChart>
      <c:lineChart>
        <c:grouping val="standard"/>
        <c:ser>
          <c:idx val="0"/>
          <c:order val="0"/>
          <c:tx>
            <c:strRef>
              <c:f>Pareto!$AK$4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00FF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Pareto!$AL$4:$AW$4</c:f>
              <c:numCache>
                <c:formatCode>#,##0</c:formatCode>
                <c:ptCount val="12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8D-4C3B-A66A-A5569CA3196D}"/>
            </c:ext>
          </c:extLst>
        </c:ser>
        <c:ser>
          <c:idx val="1"/>
          <c:order val="1"/>
          <c:tx>
            <c:strRef>
              <c:f>Pareto!$AK$5</c:f>
              <c:strCache>
                <c:ptCount val="1"/>
                <c:pt idx="0">
                  <c:v>Aktual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square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'[1]MF3 KPI  1200 Kg'!$AL$7:$AX$7</c:f>
              <c:strCache>
                <c:ptCount val="13"/>
                <c:pt idx="0">
                  <c:v>Jan </c:v>
                </c:pt>
                <c:pt idx="1">
                  <c:v>Feb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Rata-Rata</c:v>
                </c:pt>
              </c:strCache>
            </c:strRef>
          </c:cat>
          <c:val>
            <c:numRef>
              <c:f>Pareto!$AL$5:$AW$5</c:f>
              <c:numCache>
                <c:formatCode>#,##0.00</c:formatCode>
                <c:ptCount val="12"/>
                <c:pt idx="0">
                  <c:v>92.875422740909372</c:v>
                </c:pt>
                <c:pt idx="1">
                  <c:v>93.920613161765445</c:v>
                </c:pt>
                <c:pt idx="2">
                  <c:v>90.321113451554552</c:v>
                </c:pt>
                <c:pt idx="3">
                  <c:v>91.77167356629775</c:v>
                </c:pt>
                <c:pt idx="4">
                  <c:v>81.428353474926723</c:v>
                </c:pt>
                <c:pt idx="5">
                  <c:v>94.460393643474433</c:v>
                </c:pt>
                <c:pt idx="6">
                  <c:v>92.152226152188163</c:v>
                </c:pt>
                <c:pt idx="7">
                  <c:v>93.176495546075699</c:v>
                </c:pt>
                <c:pt idx="8">
                  <c:v>92.569554782909307</c:v>
                </c:pt>
                <c:pt idx="9">
                  <c:v>88.542964708027185</c:v>
                </c:pt>
                <c:pt idx="10">
                  <c:v>94.270019854401056</c:v>
                </c:pt>
                <c:pt idx="11">
                  <c:v>94.353258639575571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8D-4C3B-A66A-A5569CA3196D}"/>
            </c:ext>
          </c:extLst>
        </c:ser>
        <c:marker val="1"/>
        <c:axId val="132915968"/>
        <c:axId val="132917504"/>
      </c:lineChart>
      <c:catAx>
        <c:axId val="132915968"/>
        <c:scaling>
          <c:orientation val="minMax"/>
        </c:scaling>
        <c:axPos val="b"/>
        <c:numFmt formatCode="General" sourceLinked="1"/>
        <c:maj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917504"/>
        <c:crosses val="autoZero"/>
        <c:auto val="1"/>
        <c:lblAlgn val="ctr"/>
        <c:lblOffset val="100"/>
      </c:catAx>
      <c:valAx>
        <c:axId val="132917504"/>
        <c:scaling>
          <c:orientation val="minMax"/>
          <c:max val="100"/>
          <c:min val="0"/>
        </c:scaling>
        <c:axPos val="l"/>
        <c:title>
          <c:tx>
            <c:rich>
              <a:bodyPr/>
              <a:lstStyle/>
              <a:p>
                <a:pPr>
                  <a:defRPr lang="en-US" sz="14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Jumlah Penjualan Produk (Pcs)</a:t>
                </a:r>
              </a:p>
            </c:rich>
          </c:tx>
          <c:layout>
            <c:manualLayout>
              <c:xMode val="edge"/>
              <c:yMode val="edge"/>
              <c:x val="4.6685340802987765E-3"/>
              <c:y val="2.6845490467537852E-2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32915968"/>
        <c:crosses val="autoZero"/>
        <c:crossBetween val="between"/>
      </c:valAx>
      <c:catAx>
        <c:axId val="132919680"/>
        <c:scaling>
          <c:orientation val="minMax"/>
        </c:scaling>
        <c:delete val="1"/>
        <c:axPos val="b"/>
        <c:numFmt formatCode="General" sourceLinked="1"/>
        <c:tickLblPos val="none"/>
        <c:crossAx val="132921216"/>
        <c:crosses val="autoZero"/>
        <c:auto val="1"/>
        <c:lblAlgn val="ctr"/>
        <c:lblOffset val="100"/>
      </c:catAx>
      <c:valAx>
        <c:axId val="132921216"/>
        <c:scaling>
          <c:orientation val="minMax"/>
        </c:scaling>
        <c:axPos val="r"/>
        <c:numFmt formatCode="0%" sourceLinked="1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en-US"/>
          </a:p>
        </c:txPr>
        <c:crossAx val="132919680"/>
        <c:crosses val="max"/>
        <c:crossBetween val="between"/>
      </c:valAx>
      <c:dTable>
        <c:showHorzBorder val="1"/>
        <c:showVertBorder val="1"/>
        <c:showOutline val="1"/>
        <c:showKeys val="1"/>
        <c:spPr>
          <a:ln w="3175">
            <a:solidFill>
              <a:srgbClr val="000000"/>
            </a:solidFill>
            <a:prstDash val="solid"/>
          </a:ln>
        </c:spPr>
        <c:txPr>
          <a:bodyPr/>
          <a:lstStyle/>
          <a:p>
            <a:pPr rtl="0">
              <a:defRPr lang="en-US" sz="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dTable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Ekternal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8674945451215288"/>
          <c:y val="0.21739298068412027"/>
          <c:w val="0.59761967177210018"/>
          <c:h val="0.66974949633177705"/>
        </c:manualLayout>
      </c:layout>
      <c:pieChart>
        <c:varyColors val="1"/>
        <c:ser>
          <c:idx val="0"/>
          <c:order val="0"/>
          <c:tx>
            <c:v>Internal</c:v>
          </c:tx>
          <c:dPt>
            <c:idx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C3E-4084-9243-E08CCE3A24CA}"/>
              </c:ext>
            </c:extLst>
          </c:dPt>
          <c:dPt>
            <c:idx val="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C3E-4084-9243-E08CCE3A24CA}"/>
              </c:ext>
            </c:extLst>
          </c:dPt>
          <c:dPt>
            <c:idx val="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C3E-4084-9243-E08CCE3A24CA}"/>
              </c:ext>
            </c:extLst>
          </c:dPt>
          <c:dPt>
            <c:idx val="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C3E-4084-9243-E08CCE3A24CA}"/>
              </c:ext>
            </c:extLst>
          </c:dPt>
          <c:dPt>
            <c:idx val="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AC3E-4084-9243-E08CCE3A24CA}"/>
              </c:ext>
            </c:extLst>
          </c:dPt>
          <c:dPt>
            <c:idx val="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AC3E-4084-9243-E08CCE3A24CA}"/>
              </c:ext>
            </c:extLst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AC3E-4084-9243-E08CCE3A24CA}"/>
              </c:ext>
            </c:extLst>
          </c:dPt>
          <c:dPt>
            <c:idx val="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AC3E-4084-9243-E08CCE3A24CA}"/>
              </c:ext>
            </c:extLst>
          </c:dPt>
          <c:dPt>
            <c:idx val="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AC3E-4084-9243-E08CCE3A24CA}"/>
              </c:ext>
            </c:extLst>
          </c:dPt>
          <c:dPt>
            <c:idx val="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AC3E-4084-9243-E08CCE3A24CA}"/>
              </c:ext>
            </c:extLst>
          </c:dPt>
          <c:dPt>
            <c:idx val="1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AC3E-4084-9243-E08CCE3A24CA}"/>
              </c:ext>
            </c:extLst>
          </c:dPt>
          <c:dPt>
            <c:idx val="1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AC3E-4084-9243-E08CCE3A24CA}"/>
              </c:ext>
            </c:extLst>
          </c:dPt>
          <c:dP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AC3E-4084-9243-E08CCE3A24CA}"/>
              </c:ext>
            </c:extLst>
          </c:dPt>
          <c:dP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AC3E-4084-9243-E08CCE3A24CA}"/>
              </c:ext>
            </c:extLst>
          </c:dPt>
          <c:dP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AC3E-4084-9243-E08CCE3A24CA}"/>
              </c:ext>
            </c:extLst>
          </c:dPt>
          <c:dPt>
            <c:idx val="15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AC3E-4084-9243-E08CCE3A24CA}"/>
              </c:ext>
            </c:extLst>
          </c:dPt>
          <c:dPt>
            <c:idx val="16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AC3E-4084-9243-E08CCE3A24CA}"/>
              </c:ext>
            </c:extLst>
          </c:dPt>
          <c:dPt>
            <c:idx val="17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AC3E-4084-9243-E08CCE3A24CA}"/>
              </c:ext>
            </c:extLst>
          </c:dPt>
          <c:dPt>
            <c:idx val="18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AC3E-4084-9243-E08CCE3A24CA}"/>
              </c:ext>
            </c:extLst>
          </c:dPt>
          <c:dPt>
            <c:idx val="19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AC3E-4084-9243-E08CCE3A24CA}"/>
              </c:ext>
            </c:extLst>
          </c:dPt>
          <c:dPt>
            <c:idx val="2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AC3E-4084-9243-E08CCE3A24CA}"/>
              </c:ext>
            </c:extLst>
          </c:dPt>
          <c:dPt>
            <c:idx val="21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AC3E-4084-9243-E08CCE3A24CA}"/>
              </c:ext>
            </c:extLst>
          </c:dPt>
          <c:dPt>
            <c:idx val="22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AC3E-4084-9243-E08CCE3A24CA}"/>
              </c:ext>
            </c:extLst>
          </c:dPt>
          <c:dPt>
            <c:idx val="23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AC3E-4084-9243-E08CCE3A24CA}"/>
              </c:ext>
            </c:extLst>
          </c:dPt>
          <c:dPt>
            <c:idx val="24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AC3E-4084-9243-E08CCE3A24CA}"/>
              </c:ext>
            </c:extLst>
          </c:dPt>
          <c:dPt>
            <c:idx val="25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AC3E-4084-9243-E08CCE3A24CA}"/>
              </c:ext>
            </c:extLst>
          </c:dPt>
          <c:dPt>
            <c:idx val="26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AC3E-4084-9243-E08CCE3A24CA}"/>
              </c:ext>
            </c:extLst>
          </c:dPt>
          <c:dPt>
            <c:idx val="27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AC3E-4084-9243-E08CCE3A24CA}"/>
              </c:ext>
            </c:extLst>
          </c:dPt>
          <c:dPt>
            <c:idx val="28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AC3E-4084-9243-E08CCE3A24CA}"/>
              </c:ext>
            </c:extLst>
          </c:dPt>
          <c:dPt>
            <c:idx val="29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AC3E-4084-9243-E08CCE3A24CA}"/>
              </c:ext>
            </c:extLst>
          </c:dPt>
          <c:dPt>
            <c:idx val="3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AC3E-4084-9243-E08CCE3A24CA}"/>
              </c:ext>
            </c:extLst>
          </c:dPt>
          <c:dPt>
            <c:idx val="31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F-AC3E-4084-9243-E08CCE3A24CA}"/>
              </c:ext>
            </c:extLst>
          </c:dPt>
          <c:dPt>
            <c:idx val="32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1-AC3E-4084-9243-E08CCE3A24CA}"/>
              </c:ext>
            </c:extLst>
          </c:dPt>
          <c:dPt>
            <c:idx val="33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3-AC3E-4084-9243-E08CCE3A24CA}"/>
              </c:ext>
            </c:extLst>
          </c:dPt>
          <c:dPt>
            <c:idx val="34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5-AC3E-4084-9243-E08CCE3A24CA}"/>
              </c:ext>
            </c:extLst>
          </c:dPt>
          <c:dPt>
            <c:idx val="35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7-AC3E-4084-9243-E08CCE3A24CA}"/>
              </c:ext>
            </c:extLst>
          </c:dPt>
          <c:dPt>
            <c:idx val="36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9-AC3E-4084-9243-E08CCE3A24CA}"/>
              </c:ext>
            </c:extLst>
          </c:dPt>
          <c:dPt>
            <c:idx val="37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B-AC3E-4084-9243-E08CCE3A24CA}"/>
              </c:ext>
            </c:extLst>
          </c:dPt>
          <c:dPt>
            <c:idx val="38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D-AC3E-4084-9243-E08CCE3A24CA}"/>
              </c:ext>
            </c:extLst>
          </c:dPt>
          <c:dPt>
            <c:idx val="39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F-AC3E-4084-9243-E08CCE3A24CA}"/>
              </c:ext>
            </c:extLst>
          </c:dPt>
          <c:dPt>
            <c:idx val="4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1-AC3E-4084-9243-E08CCE3A24CA}"/>
              </c:ext>
            </c:extLst>
          </c:dPt>
          <c:dPt>
            <c:idx val="41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3-AC3E-4084-9243-E08CCE3A24CA}"/>
              </c:ext>
            </c:extLst>
          </c:dPt>
          <c:dPt>
            <c:idx val="42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5-AC3E-4084-9243-E08CCE3A24CA}"/>
              </c:ext>
            </c:extLst>
          </c:dPt>
          <c:dPt>
            <c:idx val="43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7-AC3E-4084-9243-E08CCE3A24CA}"/>
              </c:ext>
            </c:extLst>
          </c:dPt>
          <c:dPt>
            <c:idx val="44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9-AC3E-4084-9243-E08CCE3A24CA}"/>
              </c:ext>
            </c:extLst>
          </c:dPt>
          <c:dPt>
            <c:idx val="45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B-AC3E-4084-9243-E08CCE3A24CA}"/>
              </c:ext>
            </c:extLst>
          </c:dPt>
          <c:dPt>
            <c:idx val="46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D-AC3E-4084-9243-E08CCE3A24CA}"/>
              </c:ext>
            </c:extLst>
          </c:dPt>
          <c:dPt>
            <c:idx val="47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F-AC3E-4084-9243-E08CCE3A24CA}"/>
              </c:ext>
            </c:extLst>
          </c:dPt>
          <c:dPt>
            <c:idx val="48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1-AC3E-4084-9243-E08CCE3A24CA}"/>
              </c:ext>
            </c:extLst>
          </c:dPt>
          <c:dPt>
            <c:idx val="49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3-AC3E-4084-9243-E08CCE3A24CA}"/>
              </c:ext>
            </c:extLst>
          </c:dPt>
          <c:dPt>
            <c:idx val="5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5-AC3E-4084-9243-E08CCE3A24CA}"/>
              </c:ext>
            </c:extLst>
          </c:dPt>
          <c:dPt>
            <c:idx val="51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7-AC3E-4084-9243-E08CCE3A24CA}"/>
              </c:ext>
            </c:extLst>
          </c:dPt>
          <c:dPt>
            <c:idx val="52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9-AC3E-4084-9243-E08CCE3A24CA}"/>
              </c:ext>
            </c:extLst>
          </c:dPt>
          <c:dPt>
            <c:idx val="53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B-AC3E-4084-9243-E08CCE3A24CA}"/>
              </c:ext>
            </c:extLst>
          </c:dPt>
          <c:dPt>
            <c:idx val="5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D-AC3E-4084-9243-E08CCE3A24CA}"/>
              </c:ext>
            </c:extLst>
          </c:dPt>
          <c:dPt>
            <c:idx val="5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F-AC3E-4084-9243-E08CCE3A24CA}"/>
              </c:ext>
            </c:extLst>
          </c:dPt>
          <c:dPt>
            <c:idx val="5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1-AC3E-4084-9243-E08CCE3A24CA}"/>
              </c:ext>
            </c:extLst>
          </c:dPt>
          <c:dPt>
            <c:idx val="5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3-AC3E-4084-9243-E08CCE3A24CA}"/>
              </c:ext>
            </c:extLst>
          </c:dPt>
          <c:dPt>
            <c:idx val="5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5-AC3E-4084-9243-E08CCE3A24CA}"/>
              </c:ext>
            </c:extLst>
          </c:dPt>
          <c:dPt>
            <c:idx val="59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7-AC3E-4084-9243-E08CCE3A24CA}"/>
              </c:ext>
            </c:extLst>
          </c:dPt>
          <c:dPt>
            <c:idx val="6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9-AC3E-4084-9243-E08CCE3A24CA}"/>
              </c:ext>
            </c:extLst>
          </c:dPt>
          <c:dPt>
            <c:idx val="61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B-AC3E-4084-9243-E08CCE3A24CA}"/>
              </c:ext>
            </c:extLst>
          </c:dPt>
          <c:dPt>
            <c:idx val="62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D-AC3E-4084-9243-E08CCE3A24CA}"/>
              </c:ext>
            </c:extLst>
          </c:dPt>
          <c:dPt>
            <c:idx val="63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F-AC3E-4084-9243-E08CCE3A24CA}"/>
              </c:ext>
            </c:extLst>
          </c:dPt>
          <c:dPt>
            <c:idx val="64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1-AC3E-4084-9243-E08CCE3A24CA}"/>
              </c:ext>
            </c:extLst>
          </c:dPt>
          <c:dPt>
            <c:idx val="65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3-AC3E-4084-9243-E08CCE3A24CA}"/>
              </c:ext>
            </c:extLst>
          </c:dPt>
          <c:dPt>
            <c:idx val="6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5-AC3E-4084-9243-E08CCE3A24CA}"/>
              </c:ext>
            </c:extLst>
          </c:dPt>
          <c:dPt>
            <c:idx val="67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7-AC3E-4084-9243-E08CCE3A24CA}"/>
              </c:ext>
            </c:extLst>
          </c:dPt>
          <c:dPt>
            <c:idx val="68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9-AC3E-4084-9243-E08CCE3A24CA}"/>
              </c:ext>
            </c:extLst>
          </c:dPt>
          <c:dPt>
            <c:idx val="69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B-AC3E-4084-9243-E08CCE3A24CA}"/>
              </c:ext>
            </c:extLst>
          </c:dPt>
          <c:dPt>
            <c:idx val="7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D-AC3E-4084-9243-E08CCE3A24CA}"/>
              </c:ext>
            </c:extLst>
          </c:dPt>
          <c:dPt>
            <c:idx val="71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8F-AC3E-4084-9243-E08CCE3A24CA}"/>
              </c:ext>
            </c:extLst>
          </c:dPt>
          <c:dPt>
            <c:idx val="72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1-AC3E-4084-9243-E08CCE3A24CA}"/>
              </c:ext>
            </c:extLst>
          </c:dPt>
          <c:dPt>
            <c:idx val="73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3-AC3E-4084-9243-E08CCE3A24CA}"/>
              </c:ext>
            </c:extLst>
          </c:dPt>
          <c:dPt>
            <c:idx val="74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5-AC3E-4084-9243-E08CCE3A24CA}"/>
              </c:ext>
            </c:extLst>
          </c:dPt>
          <c:dPt>
            <c:idx val="75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7-AC3E-4084-9243-E08CCE3A24CA}"/>
              </c:ext>
            </c:extLst>
          </c:dPt>
          <c:dPt>
            <c:idx val="76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9-AC3E-4084-9243-E08CCE3A24CA}"/>
              </c:ext>
            </c:extLst>
          </c:dPt>
          <c:dPt>
            <c:idx val="77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B-AC3E-4084-9243-E08CCE3A24CA}"/>
              </c:ext>
            </c:extLst>
          </c:dPt>
          <c:dPt>
            <c:idx val="78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D-AC3E-4084-9243-E08CCE3A24CA}"/>
              </c:ext>
            </c:extLst>
          </c:dPt>
          <c:dPt>
            <c:idx val="79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9F-AC3E-4084-9243-E08CCE3A24CA}"/>
              </c:ext>
            </c:extLst>
          </c:dPt>
          <c:dPt>
            <c:idx val="8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1-AC3E-4084-9243-E08CCE3A24CA}"/>
              </c:ext>
            </c:extLst>
          </c:dPt>
          <c:dPt>
            <c:idx val="81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3-AC3E-4084-9243-E08CCE3A24CA}"/>
              </c:ext>
            </c:extLst>
          </c:dPt>
          <c:dPt>
            <c:idx val="82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5-AC3E-4084-9243-E08CCE3A24CA}"/>
              </c:ext>
            </c:extLst>
          </c:dPt>
          <c:dPt>
            <c:idx val="8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7-AC3E-4084-9243-E08CCE3A24CA}"/>
              </c:ext>
            </c:extLst>
          </c:dPt>
          <c:dPt>
            <c:idx val="84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9-AC3E-4084-9243-E08CCE3A24CA}"/>
              </c:ext>
            </c:extLst>
          </c:dPt>
          <c:dPt>
            <c:idx val="85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B-AC3E-4084-9243-E08CCE3A24CA}"/>
              </c:ext>
            </c:extLst>
          </c:dPt>
          <c:dPt>
            <c:idx val="86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D-AC3E-4084-9243-E08CCE3A24CA}"/>
              </c:ext>
            </c:extLst>
          </c:dPt>
          <c:dPt>
            <c:idx val="87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AF-AC3E-4084-9243-E08CCE3A24CA}"/>
              </c:ext>
            </c:extLst>
          </c:dPt>
          <c:dPt>
            <c:idx val="88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1-AC3E-4084-9243-E08CCE3A24CA}"/>
              </c:ext>
            </c:extLst>
          </c:dPt>
          <c:dPt>
            <c:idx val="89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3-AC3E-4084-9243-E08CCE3A24CA}"/>
              </c:ext>
            </c:extLst>
          </c:dPt>
          <c:dPt>
            <c:idx val="9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5-AC3E-4084-9243-E08CCE3A24CA}"/>
              </c:ext>
            </c:extLst>
          </c:dPt>
          <c:dPt>
            <c:idx val="91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7-AC3E-4084-9243-E08CCE3A24CA}"/>
              </c:ext>
            </c:extLst>
          </c:dPt>
          <c:dPt>
            <c:idx val="92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9-AC3E-4084-9243-E08CCE3A24CA}"/>
              </c:ext>
            </c:extLst>
          </c:dPt>
          <c:dPt>
            <c:idx val="93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B-AC3E-4084-9243-E08CCE3A24CA}"/>
              </c:ext>
            </c:extLst>
          </c:dPt>
          <c:dPt>
            <c:idx val="94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D-AC3E-4084-9243-E08CCE3A24CA}"/>
              </c:ext>
            </c:extLst>
          </c:dPt>
          <c:dPt>
            <c:idx val="95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BF-AC3E-4084-9243-E08CCE3A24CA}"/>
              </c:ext>
            </c:extLst>
          </c:dPt>
          <c:dPt>
            <c:idx val="96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1-AC3E-4084-9243-E08CCE3A24CA}"/>
              </c:ext>
            </c:extLst>
          </c:dPt>
          <c:dPt>
            <c:idx val="97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3-AC3E-4084-9243-E08CCE3A24CA}"/>
              </c:ext>
            </c:extLst>
          </c:dPt>
          <c:dPt>
            <c:idx val="98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5-AC3E-4084-9243-E08CCE3A24CA}"/>
              </c:ext>
            </c:extLst>
          </c:dPt>
          <c:dPt>
            <c:idx val="99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7-AC3E-4084-9243-E08CCE3A24CA}"/>
              </c:ext>
            </c:extLst>
          </c:dPt>
          <c:dPt>
            <c:idx val="10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9-AC3E-4084-9243-E08CCE3A24CA}"/>
              </c:ext>
            </c:extLst>
          </c:dPt>
          <c:dPt>
            <c:idx val="101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B-AC3E-4084-9243-E08CCE3A24CA}"/>
              </c:ext>
            </c:extLst>
          </c:dPt>
          <c:dPt>
            <c:idx val="102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D-AC3E-4084-9243-E08CCE3A24CA}"/>
              </c:ext>
            </c:extLst>
          </c:dPt>
          <c:dPt>
            <c:idx val="103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CF-AC3E-4084-9243-E08CCE3A24CA}"/>
              </c:ext>
            </c:extLst>
          </c:dPt>
          <c:dPt>
            <c:idx val="104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1-AC3E-4084-9243-E08CCE3A24CA}"/>
              </c:ext>
            </c:extLst>
          </c:dPt>
          <c:dPt>
            <c:idx val="105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3-AC3E-4084-9243-E08CCE3A24CA}"/>
              </c:ext>
            </c:extLst>
          </c:dPt>
          <c:dPt>
            <c:idx val="106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5-AC3E-4084-9243-E08CCE3A24CA}"/>
              </c:ext>
            </c:extLst>
          </c:dPt>
          <c:dPt>
            <c:idx val="107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7-AC3E-4084-9243-E08CCE3A24CA}"/>
              </c:ext>
            </c:extLst>
          </c:dPt>
          <c:dPt>
            <c:idx val="10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9-AC3E-4084-9243-E08CCE3A24CA}"/>
              </c:ext>
            </c:extLst>
          </c:dPt>
          <c:dPt>
            <c:idx val="10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B-AC3E-4084-9243-E08CCE3A24CA}"/>
              </c:ext>
            </c:extLst>
          </c:dPt>
          <c:dPt>
            <c:idx val="11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D-AC3E-4084-9243-E08CCE3A24CA}"/>
              </c:ext>
            </c:extLst>
          </c:dPt>
          <c:dPt>
            <c:idx val="11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DF-AC3E-4084-9243-E08CCE3A24CA}"/>
              </c:ext>
            </c:extLst>
          </c:dPt>
          <c:dPt>
            <c:idx val="112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1-AC3E-4084-9243-E08CCE3A24CA}"/>
              </c:ext>
            </c:extLst>
          </c:dPt>
          <c:dPt>
            <c:idx val="11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3-AC3E-4084-9243-E08CCE3A24CA}"/>
              </c:ext>
            </c:extLst>
          </c:dPt>
          <c:dPt>
            <c:idx val="114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5-AC3E-4084-9243-E08CCE3A24CA}"/>
              </c:ext>
            </c:extLst>
          </c:dPt>
          <c:dPt>
            <c:idx val="115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7-AC3E-4084-9243-E08CCE3A24CA}"/>
              </c:ext>
            </c:extLst>
          </c:dPt>
          <c:dPt>
            <c:idx val="116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9-AC3E-4084-9243-E08CCE3A24CA}"/>
              </c:ext>
            </c:extLst>
          </c:dPt>
          <c:dPt>
            <c:idx val="117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B-AC3E-4084-9243-E08CCE3A24CA}"/>
              </c:ext>
            </c:extLst>
          </c:dPt>
          <c:dPt>
            <c:idx val="118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D-AC3E-4084-9243-E08CCE3A24CA}"/>
              </c:ext>
            </c:extLst>
          </c:dPt>
          <c:dPt>
            <c:idx val="119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EF-AC3E-4084-9243-E08CCE3A24CA}"/>
              </c:ext>
            </c:extLst>
          </c:dPt>
          <c:dPt>
            <c:idx val="12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1-AC3E-4084-9243-E08CCE3A24CA}"/>
              </c:ext>
            </c:extLst>
          </c:dPt>
          <c:dPt>
            <c:idx val="121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3-AC3E-4084-9243-E08CCE3A24CA}"/>
              </c:ext>
            </c:extLst>
          </c:dPt>
          <c:dPt>
            <c:idx val="122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5-AC3E-4084-9243-E08CCE3A24CA}"/>
              </c:ext>
            </c:extLst>
          </c:dPt>
          <c:dPt>
            <c:idx val="123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7-AC3E-4084-9243-E08CCE3A24CA}"/>
              </c:ext>
            </c:extLst>
          </c:dPt>
          <c:dPt>
            <c:idx val="124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9-AC3E-4084-9243-E08CCE3A24CA}"/>
              </c:ext>
            </c:extLst>
          </c:dPt>
          <c:dPt>
            <c:idx val="125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B-AC3E-4084-9243-E08CCE3A24CA}"/>
              </c:ext>
            </c:extLst>
          </c:dPt>
          <c:dPt>
            <c:idx val="126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D-AC3E-4084-9243-E08CCE3A24CA}"/>
              </c:ext>
            </c:extLst>
          </c:dPt>
          <c:dPt>
            <c:idx val="127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FF-AC3E-4084-9243-E08CCE3A24CA}"/>
              </c:ext>
            </c:extLst>
          </c:dPt>
          <c:dPt>
            <c:idx val="128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1-AC3E-4084-9243-E08CCE3A24CA}"/>
              </c:ext>
            </c:extLst>
          </c:dPt>
          <c:dPt>
            <c:idx val="129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3-AC3E-4084-9243-E08CCE3A24CA}"/>
              </c:ext>
            </c:extLst>
          </c:dPt>
          <c:dPt>
            <c:idx val="13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5-AC3E-4084-9243-E08CCE3A24CA}"/>
              </c:ext>
            </c:extLst>
          </c:dPt>
          <c:dPt>
            <c:idx val="131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7-AC3E-4084-9243-E08CCE3A24CA}"/>
              </c:ext>
            </c:extLst>
          </c:dPt>
          <c:dPt>
            <c:idx val="132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9-AC3E-4084-9243-E08CCE3A24CA}"/>
              </c:ext>
            </c:extLst>
          </c:dPt>
          <c:dPt>
            <c:idx val="133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B-AC3E-4084-9243-E08CCE3A24CA}"/>
              </c:ext>
            </c:extLst>
          </c:dPt>
          <c:dPt>
            <c:idx val="134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D-AC3E-4084-9243-E08CCE3A24CA}"/>
              </c:ext>
            </c:extLst>
          </c:dPt>
          <c:dPt>
            <c:idx val="13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0F-AC3E-4084-9243-E08CCE3A24CA}"/>
              </c:ext>
            </c:extLst>
          </c:dPt>
          <c:dPt>
            <c:idx val="136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1-AC3E-4084-9243-E08CCE3A24CA}"/>
              </c:ext>
            </c:extLst>
          </c:dPt>
          <c:dPt>
            <c:idx val="137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3-AC3E-4084-9243-E08CCE3A24CA}"/>
              </c:ext>
            </c:extLst>
          </c:dPt>
          <c:dPt>
            <c:idx val="138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5-AC3E-4084-9243-E08CCE3A24CA}"/>
              </c:ext>
            </c:extLst>
          </c:dPt>
          <c:dPt>
            <c:idx val="139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7-AC3E-4084-9243-E08CCE3A24CA}"/>
              </c:ext>
            </c:extLst>
          </c:dPt>
          <c:dPt>
            <c:idx val="14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9-AC3E-4084-9243-E08CCE3A24CA}"/>
              </c:ext>
            </c:extLst>
          </c:dPt>
          <c:dPt>
            <c:idx val="141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B-AC3E-4084-9243-E08CCE3A24CA}"/>
              </c:ext>
            </c:extLst>
          </c:dPt>
          <c:dPt>
            <c:idx val="142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D-AC3E-4084-9243-E08CCE3A24CA}"/>
              </c:ext>
            </c:extLst>
          </c:dPt>
          <c:dPt>
            <c:idx val="143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1F-AC3E-4084-9243-E08CCE3A24CA}"/>
              </c:ext>
            </c:extLst>
          </c:dPt>
          <c:dPt>
            <c:idx val="144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1-AC3E-4084-9243-E08CCE3A24CA}"/>
              </c:ext>
            </c:extLst>
          </c:dPt>
          <c:dPt>
            <c:idx val="145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3-AC3E-4084-9243-E08CCE3A24CA}"/>
              </c:ext>
            </c:extLst>
          </c:dPt>
          <c:dPt>
            <c:idx val="146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5-AC3E-4084-9243-E08CCE3A24CA}"/>
              </c:ext>
            </c:extLst>
          </c:dPt>
          <c:dPt>
            <c:idx val="147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7-AC3E-4084-9243-E08CCE3A24CA}"/>
              </c:ext>
            </c:extLst>
          </c:dPt>
          <c:dPt>
            <c:idx val="148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9-AC3E-4084-9243-E08CCE3A24CA}"/>
              </c:ext>
            </c:extLst>
          </c:dPt>
          <c:dPt>
            <c:idx val="149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B-AC3E-4084-9243-E08CCE3A24CA}"/>
              </c:ext>
            </c:extLst>
          </c:dPt>
          <c:dPt>
            <c:idx val="15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D-AC3E-4084-9243-E08CCE3A24CA}"/>
              </c:ext>
            </c:extLst>
          </c:dPt>
          <c:dPt>
            <c:idx val="151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2F-AC3E-4084-9243-E08CCE3A24CA}"/>
              </c:ext>
            </c:extLst>
          </c:dPt>
          <c:dPt>
            <c:idx val="152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1-AC3E-4084-9243-E08CCE3A24CA}"/>
              </c:ext>
            </c:extLst>
          </c:dPt>
          <c:dPt>
            <c:idx val="153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3-AC3E-4084-9243-E08CCE3A24CA}"/>
              </c:ext>
            </c:extLst>
          </c:dPt>
          <c:dPt>
            <c:idx val="154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5-AC3E-4084-9243-E08CCE3A24CA}"/>
              </c:ext>
            </c:extLst>
          </c:dPt>
          <c:dPt>
            <c:idx val="155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7-AC3E-4084-9243-E08CCE3A24CA}"/>
              </c:ext>
            </c:extLst>
          </c:dPt>
          <c:dPt>
            <c:idx val="156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9-AC3E-4084-9243-E08CCE3A24CA}"/>
              </c:ext>
            </c:extLst>
          </c:dPt>
          <c:dPt>
            <c:idx val="157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B-AC3E-4084-9243-E08CCE3A24CA}"/>
              </c:ext>
            </c:extLst>
          </c:dPt>
          <c:dPt>
            <c:idx val="158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D-AC3E-4084-9243-E08CCE3A24CA}"/>
              </c:ext>
            </c:extLst>
          </c:dPt>
          <c:dPt>
            <c:idx val="159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3F-AC3E-4084-9243-E08CCE3A24CA}"/>
              </c:ext>
            </c:extLst>
          </c:dPt>
          <c:dPt>
            <c:idx val="16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1-AC3E-4084-9243-E08CCE3A24CA}"/>
              </c:ext>
            </c:extLst>
          </c:dPt>
          <c:dPt>
            <c:idx val="161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3-AC3E-4084-9243-E08CCE3A24CA}"/>
              </c:ext>
            </c:extLst>
          </c:dPt>
          <c:dPt>
            <c:idx val="16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5-AC3E-4084-9243-E08CCE3A24CA}"/>
              </c:ext>
            </c:extLst>
          </c:dPt>
          <c:dPt>
            <c:idx val="16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7-AC3E-4084-9243-E08CCE3A24CA}"/>
              </c:ext>
            </c:extLst>
          </c:dPt>
          <c:dPt>
            <c:idx val="16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9-AC3E-4084-9243-E08CCE3A24CA}"/>
              </c:ext>
            </c:extLst>
          </c:dPt>
          <c:dPt>
            <c:idx val="16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B-AC3E-4084-9243-E08CCE3A24CA}"/>
              </c:ext>
            </c:extLst>
          </c:dPt>
          <c:dPt>
            <c:idx val="166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D-AC3E-4084-9243-E08CCE3A24CA}"/>
              </c:ext>
            </c:extLst>
          </c:dPt>
          <c:dPt>
            <c:idx val="167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4F-AC3E-4084-9243-E08CCE3A24CA}"/>
              </c:ext>
            </c:extLst>
          </c:dPt>
          <c:dPt>
            <c:idx val="168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1-AC3E-4084-9243-E08CCE3A24CA}"/>
              </c:ext>
            </c:extLst>
          </c:dPt>
          <c:dPt>
            <c:idx val="169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3-AC3E-4084-9243-E08CCE3A24CA}"/>
              </c:ext>
            </c:extLst>
          </c:dPt>
          <c:dPt>
            <c:idx val="17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5-AC3E-4084-9243-E08CCE3A24CA}"/>
              </c:ext>
            </c:extLst>
          </c:dPt>
          <c:dPt>
            <c:idx val="171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7-AC3E-4084-9243-E08CCE3A24CA}"/>
              </c:ext>
            </c:extLst>
          </c:dPt>
          <c:dPt>
            <c:idx val="172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9-AC3E-4084-9243-E08CCE3A24CA}"/>
              </c:ext>
            </c:extLst>
          </c:dPt>
          <c:dPt>
            <c:idx val="173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B-AC3E-4084-9243-E08CCE3A24CA}"/>
              </c:ext>
            </c:extLst>
          </c:dPt>
          <c:dPt>
            <c:idx val="174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D-AC3E-4084-9243-E08CCE3A24CA}"/>
              </c:ext>
            </c:extLst>
          </c:dPt>
          <c:dPt>
            <c:idx val="175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5F-AC3E-4084-9243-E08CCE3A24CA}"/>
              </c:ext>
            </c:extLst>
          </c:dPt>
          <c:dPt>
            <c:idx val="176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1-AC3E-4084-9243-E08CCE3A24CA}"/>
              </c:ext>
            </c:extLst>
          </c:dPt>
          <c:dPt>
            <c:idx val="177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3-AC3E-4084-9243-E08CCE3A24CA}"/>
              </c:ext>
            </c:extLst>
          </c:dPt>
          <c:dPt>
            <c:idx val="178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5-AC3E-4084-9243-E08CCE3A24CA}"/>
              </c:ext>
            </c:extLst>
          </c:dPt>
          <c:dPt>
            <c:idx val="179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7-AC3E-4084-9243-E08CCE3A24CA}"/>
              </c:ext>
            </c:extLst>
          </c:dPt>
          <c:dPt>
            <c:idx val="18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9-AC3E-4084-9243-E08CCE3A24CA}"/>
              </c:ext>
            </c:extLst>
          </c:dPt>
          <c:dPt>
            <c:idx val="181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B-AC3E-4084-9243-E08CCE3A24CA}"/>
              </c:ext>
            </c:extLst>
          </c:dPt>
          <c:dPt>
            <c:idx val="182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D-AC3E-4084-9243-E08CCE3A24CA}"/>
              </c:ext>
            </c:extLst>
          </c:dPt>
          <c:dPt>
            <c:idx val="183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6F-AC3E-4084-9243-E08CCE3A24CA}"/>
              </c:ext>
            </c:extLst>
          </c:dPt>
          <c:dPt>
            <c:idx val="184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1-AC3E-4084-9243-E08CCE3A24CA}"/>
              </c:ext>
            </c:extLst>
          </c:dPt>
          <c:dPt>
            <c:idx val="185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3-AC3E-4084-9243-E08CCE3A24CA}"/>
              </c:ext>
            </c:extLst>
          </c:dPt>
          <c:dPt>
            <c:idx val="186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5-AC3E-4084-9243-E08CCE3A24CA}"/>
              </c:ext>
            </c:extLst>
          </c:dPt>
          <c:dPt>
            <c:idx val="187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7-AC3E-4084-9243-E08CCE3A24CA}"/>
              </c:ext>
            </c:extLst>
          </c:dPt>
          <c:dPt>
            <c:idx val="188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9-AC3E-4084-9243-E08CCE3A24CA}"/>
              </c:ext>
            </c:extLst>
          </c:dPt>
          <c:dPt>
            <c:idx val="189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B-AC3E-4084-9243-E08CCE3A24CA}"/>
              </c:ext>
            </c:extLst>
          </c:dPt>
          <c:dPt>
            <c:idx val="19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D-AC3E-4084-9243-E08CCE3A24CA}"/>
              </c:ext>
            </c:extLst>
          </c:dPt>
          <c:dPt>
            <c:idx val="191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7F-AC3E-4084-9243-E08CCE3A24CA}"/>
              </c:ext>
            </c:extLst>
          </c:dPt>
          <c:dPt>
            <c:idx val="192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1-AC3E-4084-9243-E08CCE3A24CA}"/>
              </c:ext>
            </c:extLst>
          </c:dPt>
          <c:dPt>
            <c:idx val="193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3-AC3E-4084-9243-E08CCE3A24CA}"/>
              </c:ext>
            </c:extLst>
          </c:dPt>
          <c:dPt>
            <c:idx val="194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5-AC3E-4084-9243-E08CCE3A24CA}"/>
              </c:ext>
            </c:extLst>
          </c:dPt>
          <c:dPt>
            <c:idx val="195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7-AC3E-4084-9243-E08CCE3A24CA}"/>
              </c:ext>
            </c:extLst>
          </c:dPt>
          <c:dPt>
            <c:idx val="196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9-AC3E-4084-9243-E08CCE3A24CA}"/>
              </c:ext>
            </c:extLst>
          </c:dPt>
          <c:dPt>
            <c:idx val="197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B-AC3E-4084-9243-E08CCE3A24CA}"/>
              </c:ext>
            </c:extLst>
          </c:dPt>
          <c:dPt>
            <c:idx val="198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D-AC3E-4084-9243-E08CCE3A24CA}"/>
              </c:ext>
            </c:extLst>
          </c:dPt>
          <c:dPt>
            <c:idx val="199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8F-AC3E-4084-9243-E08CCE3A24CA}"/>
              </c:ext>
            </c:extLst>
          </c:dPt>
          <c:dPt>
            <c:idx val="20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1-AC3E-4084-9243-E08CCE3A24CA}"/>
              </c:ext>
            </c:extLst>
          </c:dPt>
          <c:dPt>
            <c:idx val="201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3-AC3E-4084-9243-E08CCE3A24CA}"/>
              </c:ext>
            </c:extLst>
          </c:dPt>
          <c:dPt>
            <c:idx val="202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5-AC3E-4084-9243-E08CCE3A24CA}"/>
              </c:ext>
            </c:extLst>
          </c:dPt>
          <c:dPt>
            <c:idx val="203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7-AC3E-4084-9243-E08CCE3A24CA}"/>
              </c:ext>
            </c:extLst>
          </c:dPt>
          <c:dPt>
            <c:idx val="204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9-AC3E-4084-9243-E08CCE3A24CA}"/>
              </c:ext>
            </c:extLst>
          </c:dPt>
          <c:dPt>
            <c:idx val="205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B-AC3E-4084-9243-E08CCE3A24CA}"/>
              </c:ext>
            </c:extLst>
          </c:dPt>
          <c:dPt>
            <c:idx val="206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D-AC3E-4084-9243-E08CCE3A24CA}"/>
              </c:ext>
            </c:extLst>
          </c:dPt>
          <c:dPt>
            <c:idx val="207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9F-AC3E-4084-9243-E08CCE3A24CA}"/>
              </c:ext>
            </c:extLst>
          </c:dPt>
          <c:dPt>
            <c:idx val="208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1-AC3E-4084-9243-E08CCE3A24CA}"/>
              </c:ext>
            </c:extLst>
          </c:dPt>
          <c:dPt>
            <c:idx val="209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3-AC3E-4084-9243-E08CCE3A24CA}"/>
              </c:ext>
            </c:extLst>
          </c:dPt>
          <c:dPt>
            <c:idx val="21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5-AC3E-4084-9243-E08CCE3A24CA}"/>
              </c:ext>
            </c:extLst>
          </c:dPt>
          <c:dPt>
            <c:idx val="211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7-AC3E-4084-9243-E08CCE3A24CA}"/>
              </c:ext>
            </c:extLst>
          </c:dPt>
          <c:dPt>
            <c:idx val="212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9-AC3E-4084-9243-E08CCE3A24CA}"/>
              </c:ext>
            </c:extLst>
          </c:dPt>
          <c:dPt>
            <c:idx val="213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B-AC3E-4084-9243-E08CCE3A24CA}"/>
              </c:ext>
            </c:extLst>
          </c:dPt>
          <c:dPt>
            <c:idx val="214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D-AC3E-4084-9243-E08CCE3A24CA}"/>
              </c:ext>
            </c:extLst>
          </c:dPt>
          <c:dPt>
            <c:idx val="215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AF-AC3E-4084-9243-E08CCE3A24CA}"/>
              </c:ext>
            </c:extLst>
          </c:dPt>
          <c:dPt>
            <c:idx val="21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1-AC3E-4084-9243-E08CCE3A24CA}"/>
              </c:ext>
            </c:extLst>
          </c:dPt>
          <c:dPt>
            <c:idx val="21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3-AC3E-4084-9243-E08CCE3A24CA}"/>
              </c:ext>
            </c:extLst>
          </c:dPt>
          <c:dPt>
            <c:idx val="218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5-AC3E-4084-9243-E08CCE3A24CA}"/>
              </c:ext>
            </c:extLst>
          </c:dPt>
          <c:dPt>
            <c:idx val="219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7-AC3E-4084-9243-E08CCE3A24CA}"/>
              </c:ext>
            </c:extLst>
          </c:dPt>
          <c:dPt>
            <c:idx val="22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9-AC3E-4084-9243-E08CCE3A24CA}"/>
              </c:ext>
            </c:extLst>
          </c:dPt>
          <c:dPt>
            <c:idx val="221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B-AC3E-4084-9243-E08CCE3A24CA}"/>
              </c:ext>
            </c:extLst>
          </c:dPt>
          <c:dPt>
            <c:idx val="222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D-AC3E-4084-9243-E08CCE3A24CA}"/>
              </c:ext>
            </c:extLst>
          </c:dPt>
          <c:dPt>
            <c:idx val="223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BF-AC3E-4084-9243-E08CCE3A24CA}"/>
              </c:ext>
            </c:extLst>
          </c:dPt>
          <c:dPt>
            <c:idx val="224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1-AC3E-4084-9243-E08CCE3A24CA}"/>
              </c:ext>
            </c:extLst>
          </c:dPt>
          <c:dPt>
            <c:idx val="225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3-AC3E-4084-9243-E08CCE3A24CA}"/>
              </c:ext>
            </c:extLst>
          </c:dPt>
          <c:dPt>
            <c:idx val="226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5-AC3E-4084-9243-E08CCE3A24CA}"/>
              </c:ext>
            </c:extLst>
          </c:dPt>
          <c:dPt>
            <c:idx val="227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7-AC3E-4084-9243-E08CCE3A24CA}"/>
              </c:ext>
            </c:extLst>
          </c:dPt>
          <c:dPt>
            <c:idx val="228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9-AC3E-4084-9243-E08CCE3A24CA}"/>
              </c:ext>
            </c:extLst>
          </c:dPt>
          <c:dPt>
            <c:idx val="22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B-AC3E-4084-9243-E08CCE3A24CA}"/>
              </c:ext>
            </c:extLst>
          </c:dPt>
          <c:dPt>
            <c:idx val="23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D-AC3E-4084-9243-E08CCE3A24CA}"/>
              </c:ext>
            </c:extLst>
          </c:dPt>
          <c:dPt>
            <c:idx val="231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CF-AC3E-4084-9243-E08CCE3A24CA}"/>
              </c:ext>
            </c:extLst>
          </c:dPt>
          <c:dPt>
            <c:idx val="232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1-AC3E-4084-9243-E08CCE3A24CA}"/>
              </c:ext>
            </c:extLst>
          </c:dPt>
          <c:dPt>
            <c:idx val="233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3-AC3E-4084-9243-E08CCE3A24CA}"/>
              </c:ext>
            </c:extLst>
          </c:dPt>
          <c:dPt>
            <c:idx val="234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5-AC3E-4084-9243-E08CCE3A24CA}"/>
              </c:ext>
            </c:extLst>
          </c:dPt>
          <c:dPt>
            <c:idx val="235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7-AC3E-4084-9243-E08CCE3A24CA}"/>
              </c:ext>
            </c:extLst>
          </c:dPt>
          <c:dPt>
            <c:idx val="236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9-AC3E-4084-9243-E08CCE3A24CA}"/>
              </c:ext>
            </c:extLst>
          </c:dPt>
          <c:dPt>
            <c:idx val="237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B-AC3E-4084-9243-E08CCE3A24CA}"/>
              </c:ext>
            </c:extLst>
          </c:dPt>
          <c:dPt>
            <c:idx val="238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D-AC3E-4084-9243-E08CCE3A24CA}"/>
              </c:ext>
            </c:extLst>
          </c:dPt>
          <c:dPt>
            <c:idx val="239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DF-AC3E-4084-9243-E08CCE3A24CA}"/>
              </c:ext>
            </c:extLst>
          </c:dPt>
          <c:dPt>
            <c:idx val="24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1-AC3E-4084-9243-E08CCE3A24CA}"/>
              </c:ext>
            </c:extLst>
          </c:dPt>
          <c:dPt>
            <c:idx val="241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3-AC3E-4084-9243-E08CCE3A24CA}"/>
              </c:ext>
            </c:extLst>
          </c:dPt>
          <c:dPt>
            <c:idx val="242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5-AC3E-4084-9243-E08CCE3A24CA}"/>
              </c:ext>
            </c:extLst>
          </c:dPt>
          <c:dPt>
            <c:idx val="243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7-AC3E-4084-9243-E08CCE3A24CA}"/>
              </c:ext>
            </c:extLst>
          </c:dPt>
          <c:dPt>
            <c:idx val="244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9-AC3E-4084-9243-E08CCE3A24CA}"/>
              </c:ext>
            </c:extLst>
          </c:dPt>
          <c:dPt>
            <c:idx val="245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B-AC3E-4084-9243-E08CCE3A24CA}"/>
              </c:ext>
            </c:extLst>
          </c:dPt>
          <c:dPt>
            <c:idx val="246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D-AC3E-4084-9243-E08CCE3A24CA}"/>
              </c:ext>
            </c:extLst>
          </c:dPt>
          <c:dPt>
            <c:idx val="247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EF-AC3E-4084-9243-E08CCE3A24CA}"/>
              </c:ext>
            </c:extLst>
          </c:dPt>
          <c:dPt>
            <c:idx val="248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1-AC3E-4084-9243-E08CCE3A24CA}"/>
              </c:ext>
            </c:extLst>
          </c:dPt>
          <c:dPt>
            <c:idx val="249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3-AC3E-4084-9243-E08CCE3A24CA}"/>
              </c:ext>
            </c:extLst>
          </c:dPt>
          <c:dPt>
            <c:idx val="25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5-AC3E-4084-9243-E08CCE3A24CA}"/>
              </c:ext>
            </c:extLst>
          </c:dPt>
          <c:dPt>
            <c:idx val="251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7-AC3E-4084-9243-E08CCE3A24CA}"/>
              </c:ext>
            </c:extLst>
          </c:dPt>
          <c:dPt>
            <c:idx val="252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9-AC3E-4084-9243-E08CCE3A24CA}"/>
              </c:ext>
            </c:extLst>
          </c:dPt>
          <c:dPt>
            <c:idx val="253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B-AC3E-4084-9243-E08CCE3A24CA}"/>
              </c:ext>
            </c:extLst>
          </c:dPt>
          <c:dPt>
            <c:idx val="254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D-AC3E-4084-9243-E08CCE3A24CA}"/>
              </c:ext>
            </c:extLst>
          </c:dPt>
          <c:dPt>
            <c:idx val="255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1FF-AC3E-4084-9243-E08CCE3A24CA}"/>
              </c:ext>
            </c:extLst>
          </c:dPt>
          <c:dPt>
            <c:idx val="256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1-AC3E-4084-9243-E08CCE3A24CA}"/>
              </c:ext>
            </c:extLst>
          </c:dPt>
          <c:dPt>
            <c:idx val="257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3-AC3E-4084-9243-E08CCE3A24CA}"/>
              </c:ext>
            </c:extLst>
          </c:dPt>
          <c:dPt>
            <c:idx val="258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5-AC3E-4084-9243-E08CCE3A24CA}"/>
              </c:ext>
            </c:extLst>
          </c:dPt>
          <c:dPt>
            <c:idx val="259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7-AC3E-4084-9243-E08CCE3A24CA}"/>
              </c:ext>
            </c:extLst>
          </c:dPt>
          <c:dPt>
            <c:idx val="26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9-AC3E-4084-9243-E08CCE3A24CA}"/>
              </c:ext>
            </c:extLst>
          </c:dPt>
          <c:dPt>
            <c:idx val="261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B-AC3E-4084-9243-E08CCE3A24CA}"/>
              </c:ext>
            </c:extLst>
          </c:dPt>
          <c:dPt>
            <c:idx val="262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D-AC3E-4084-9243-E08CCE3A24CA}"/>
              </c:ext>
            </c:extLst>
          </c:dPt>
          <c:dPt>
            <c:idx val="263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0F-AC3E-4084-9243-E08CCE3A24CA}"/>
              </c:ext>
            </c:extLst>
          </c:dPt>
          <c:dPt>
            <c:idx val="264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1-AC3E-4084-9243-E08CCE3A24CA}"/>
              </c:ext>
            </c:extLst>
          </c:dPt>
          <c:dPt>
            <c:idx val="265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3-AC3E-4084-9243-E08CCE3A24CA}"/>
              </c:ext>
            </c:extLst>
          </c:dPt>
          <c:dPt>
            <c:idx val="266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5-AC3E-4084-9243-E08CCE3A24CA}"/>
              </c:ext>
            </c:extLst>
          </c:dPt>
          <c:dPt>
            <c:idx val="267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7-AC3E-4084-9243-E08CCE3A24CA}"/>
              </c:ext>
            </c:extLst>
          </c:dPt>
          <c:dPt>
            <c:idx val="268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9-AC3E-4084-9243-E08CCE3A24CA}"/>
              </c:ext>
            </c:extLst>
          </c:dPt>
          <c:dPt>
            <c:idx val="269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B-AC3E-4084-9243-E08CCE3A24CA}"/>
              </c:ext>
            </c:extLst>
          </c:dPt>
          <c:dPt>
            <c:idx val="27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D-AC3E-4084-9243-E08CCE3A24CA}"/>
              </c:ext>
            </c:extLst>
          </c:dPt>
          <c:dPt>
            <c:idx val="27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1F-AC3E-4084-9243-E08CCE3A24CA}"/>
              </c:ext>
            </c:extLst>
          </c:dPt>
          <c:dPt>
            <c:idx val="27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1-AC3E-4084-9243-E08CCE3A24CA}"/>
              </c:ext>
            </c:extLst>
          </c:dPt>
          <c:dPt>
            <c:idx val="27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3-AC3E-4084-9243-E08CCE3A24CA}"/>
              </c:ext>
            </c:extLst>
          </c:dPt>
          <c:dPt>
            <c:idx val="27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5-AC3E-4084-9243-E08CCE3A24CA}"/>
              </c:ext>
            </c:extLst>
          </c:dPt>
          <c:dPt>
            <c:idx val="27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7-AC3E-4084-9243-E08CCE3A24CA}"/>
              </c:ext>
            </c:extLst>
          </c:dPt>
          <c:dPt>
            <c:idx val="27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9-AC3E-4084-9243-E08CCE3A24CA}"/>
              </c:ext>
            </c:extLst>
          </c:dPt>
          <c:dPt>
            <c:idx val="27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B-AC3E-4084-9243-E08CCE3A24CA}"/>
              </c:ext>
            </c:extLst>
          </c:dPt>
          <c:dPt>
            <c:idx val="27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D-AC3E-4084-9243-E08CCE3A24CA}"/>
              </c:ext>
            </c:extLst>
          </c:dPt>
          <c:dPt>
            <c:idx val="27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2F-AC3E-4084-9243-E08CCE3A24CA}"/>
              </c:ext>
            </c:extLst>
          </c:dPt>
          <c:dPt>
            <c:idx val="28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1-AC3E-4084-9243-E08CCE3A24CA}"/>
              </c:ext>
            </c:extLst>
          </c:dPt>
          <c:dPt>
            <c:idx val="28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3-AC3E-4084-9243-E08CCE3A24CA}"/>
              </c:ext>
            </c:extLst>
          </c:dPt>
          <c:dPt>
            <c:idx val="28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5-AC3E-4084-9243-E08CCE3A24CA}"/>
              </c:ext>
            </c:extLst>
          </c:dPt>
          <c:dPt>
            <c:idx val="28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7-AC3E-4084-9243-E08CCE3A24CA}"/>
              </c:ext>
            </c:extLst>
          </c:dPt>
          <c:dPt>
            <c:idx val="28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9-AC3E-4084-9243-E08CCE3A24CA}"/>
              </c:ext>
            </c:extLst>
          </c:dPt>
          <c:dPt>
            <c:idx val="285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B-AC3E-4084-9243-E08CCE3A24CA}"/>
              </c:ext>
            </c:extLst>
          </c:dPt>
          <c:dPt>
            <c:idx val="286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D-AC3E-4084-9243-E08CCE3A24CA}"/>
              </c:ext>
            </c:extLst>
          </c:dPt>
          <c:dPt>
            <c:idx val="287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3F-AC3E-4084-9243-E08CCE3A24CA}"/>
              </c:ext>
            </c:extLst>
          </c:dPt>
          <c:dPt>
            <c:idx val="288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1-AC3E-4084-9243-E08CCE3A24CA}"/>
              </c:ext>
            </c:extLst>
          </c:dPt>
          <c:dPt>
            <c:idx val="289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3-AC3E-4084-9243-E08CCE3A24CA}"/>
              </c:ext>
            </c:extLst>
          </c:dPt>
          <c:dPt>
            <c:idx val="29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5-AC3E-4084-9243-E08CCE3A24CA}"/>
              </c:ext>
            </c:extLst>
          </c:dPt>
          <c:dPt>
            <c:idx val="291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7-AC3E-4084-9243-E08CCE3A24CA}"/>
              </c:ext>
            </c:extLst>
          </c:dPt>
          <c:dPt>
            <c:idx val="292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9-AC3E-4084-9243-E08CCE3A24CA}"/>
              </c:ext>
            </c:extLst>
          </c:dPt>
          <c:dPt>
            <c:idx val="293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B-AC3E-4084-9243-E08CCE3A24CA}"/>
              </c:ext>
            </c:extLst>
          </c:dPt>
          <c:dPt>
            <c:idx val="294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D-AC3E-4084-9243-E08CCE3A24CA}"/>
              </c:ext>
            </c:extLst>
          </c:dPt>
          <c:dPt>
            <c:idx val="295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4F-AC3E-4084-9243-E08CCE3A24CA}"/>
              </c:ext>
            </c:extLst>
          </c:dPt>
          <c:dPt>
            <c:idx val="296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1-AC3E-4084-9243-E08CCE3A24CA}"/>
              </c:ext>
            </c:extLst>
          </c:dPt>
          <c:dPt>
            <c:idx val="297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3-AC3E-4084-9243-E08CCE3A24CA}"/>
              </c:ext>
            </c:extLst>
          </c:dPt>
          <c:dPt>
            <c:idx val="298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5-AC3E-4084-9243-E08CCE3A24CA}"/>
              </c:ext>
            </c:extLst>
          </c:dPt>
          <c:dPt>
            <c:idx val="299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7-AC3E-4084-9243-E08CCE3A24CA}"/>
              </c:ext>
            </c:extLst>
          </c:dPt>
          <c:dPt>
            <c:idx val="30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9-AC3E-4084-9243-E08CCE3A24CA}"/>
              </c:ext>
            </c:extLst>
          </c:dPt>
          <c:dPt>
            <c:idx val="301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B-AC3E-4084-9243-E08CCE3A24CA}"/>
              </c:ext>
            </c:extLst>
          </c:dPt>
          <c:dPt>
            <c:idx val="302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D-AC3E-4084-9243-E08CCE3A24CA}"/>
              </c:ext>
            </c:extLst>
          </c:dPt>
          <c:dPt>
            <c:idx val="303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5F-AC3E-4084-9243-E08CCE3A24CA}"/>
              </c:ext>
            </c:extLst>
          </c:dPt>
          <c:dPt>
            <c:idx val="304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1-AC3E-4084-9243-E08CCE3A24CA}"/>
              </c:ext>
            </c:extLst>
          </c:dPt>
          <c:dPt>
            <c:idx val="305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3-AC3E-4084-9243-E08CCE3A24CA}"/>
              </c:ext>
            </c:extLst>
          </c:dPt>
          <c:dPt>
            <c:idx val="306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5-AC3E-4084-9243-E08CCE3A24CA}"/>
              </c:ext>
            </c:extLst>
          </c:dPt>
          <c:dPt>
            <c:idx val="307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7-AC3E-4084-9243-E08CCE3A24CA}"/>
              </c:ext>
            </c:extLst>
          </c:dPt>
          <c:dPt>
            <c:idx val="308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9-AC3E-4084-9243-E08CCE3A24CA}"/>
              </c:ext>
            </c:extLst>
          </c:dPt>
          <c:dPt>
            <c:idx val="309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B-AC3E-4084-9243-E08CCE3A24CA}"/>
              </c:ext>
            </c:extLst>
          </c:dPt>
          <c:dPt>
            <c:idx val="31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D-AC3E-4084-9243-E08CCE3A24CA}"/>
              </c:ext>
            </c:extLst>
          </c:dPt>
          <c:dPt>
            <c:idx val="311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6F-AC3E-4084-9243-E08CCE3A24CA}"/>
              </c:ext>
            </c:extLst>
          </c:dPt>
          <c:dPt>
            <c:idx val="312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1-AC3E-4084-9243-E08CCE3A24CA}"/>
              </c:ext>
            </c:extLst>
          </c:dPt>
          <c:dPt>
            <c:idx val="313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3-AC3E-4084-9243-E08CCE3A24CA}"/>
              </c:ext>
            </c:extLst>
          </c:dPt>
          <c:dPt>
            <c:idx val="314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5-AC3E-4084-9243-E08CCE3A24CA}"/>
              </c:ext>
            </c:extLst>
          </c:dPt>
          <c:dPt>
            <c:idx val="315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7-AC3E-4084-9243-E08CCE3A24CA}"/>
              </c:ext>
            </c:extLst>
          </c:dPt>
          <c:dPt>
            <c:idx val="316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9-AC3E-4084-9243-E08CCE3A24CA}"/>
              </c:ext>
            </c:extLst>
          </c:dPt>
          <c:dPt>
            <c:idx val="317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B-AC3E-4084-9243-E08CCE3A24CA}"/>
              </c:ext>
            </c:extLst>
          </c:dPt>
          <c:dPt>
            <c:idx val="318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D-AC3E-4084-9243-E08CCE3A24CA}"/>
              </c:ext>
            </c:extLst>
          </c:dPt>
          <c:dPt>
            <c:idx val="319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7F-AC3E-4084-9243-E08CCE3A24CA}"/>
              </c:ext>
            </c:extLst>
          </c:dPt>
          <c:dPt>
            <c:idx val="32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1-AC3E-4084-9243-E08CCE3A24CA}"/>
              </c:ext>
            </c:extLst>
          </c:dPt>
          <c:dPt>
            <c:idx val="321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3-AC3E-4084-9243-E08CCE3A24CA}"/>
              </c:ext>
            </c:extLst>
          </c:dPt>
          <c:dPt>
            <c:idx val="322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5-AC3E-4084-9243-E08CCE3A24CA}"/>
              </c:ext>
            </c:extLst>
          </c:dPt>
          <c:dPt>
            <c:idx val="323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7-AC3E-4084-9243-E08CCE3A24CA}"/>
              </c:ext>
            </c:extLst>
          </c:dPt>
          <c:dPt>
            <c:idx val="32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9-AC3E-4084-9243-E08CCE3A24CA}"/>
              </c:ext>
            </c:extLst>
          </c:dPt>
          <c:dPt>
            <c:idx val="32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B-AC3E-4084-9243-E08CCE3A24CA}"/>
              </c:ext>
            </c:extLst>
          </c:dPt>
          <c:dPt>
            <c:idx val="32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D-AC3E-4084-9243-E08CCE3A24CA}"/>
              </c:ext>
            </c:extLst>
          </c:dPt>
          <c:dPt>
            <c:idx val="32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8F-AC3E-4084-9243-E08CCE3A24CA}"/>
              </c:ext>
            </c:extLst>
          </c:dPt>
          <c:dPt>
            <c:idx val="32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1-AC3E-4084-9243-E08CCE3A24CA}"/>
              </c:ext>
            </c:extLst>
          </c:dPt>
          <c:dPt>
            <c:idx val="329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3-AC3E-4084-9243-E08CCE3A24CA}"/>
              </c:ext>
            </c:extLst>
          </c:dPt>
          <c:dPt>
            <c:idx val="33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5-AC3E-4084-9243-E08CCE3A24CA}"/>
              </c:ext>
            </c:extLst>
          </c:dPt>
          <c:dPt>
            <c:idx val="331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7-AC3E-4084-9243-E08CCE3A24CA}"/>
              </c:ext>
            </c:extLst>
          </c:dPt>
          <c:dPt>
            <c:idx val="332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9-AC3E-4084-9243-E08CCE3A24CA}"/>
              </c:ext>
            </c:extLst>
          </c:dPt>
          <c:dPt>
            <c:idx val="333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B-AC3E-4084-9243-E08CCE3A24CA}"/>
              </c:ext>
            </c:extLst>
          </c:dPt>
          <c:dPt>
            <c:idx val="334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D-AC3E-4084-9243-E08CCE3A24CA}"/>
              </c:ext>
            </c:extLst>
          </c:dPt>
          <c:dPt>
            <c:idx val="335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9F-AC3E-4084-9243-E08CCE3A24CA}"/>
              </c:ext>
            </c:extLst>
          </c:dPt>
          <c:dPt>
            <c:idx val="33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1-AC3E-4084-9243-E08CCE3A24CA}"/>
              </c:ext>
            </c:extLst>
          </c:dPt>
          <c:dPt>
            <c:idx val="337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3-AC3E-4084-9243-E08CCE3A24CA}"/>
              </c:ext>
            </c:extLst>
          </c:dPt>
          <c:dPt>
            <c:idx val="338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5-AC3E-4084-9243-E08CCE3A24CA}"/>
              </c:ext>
            </c:extLst>
          </c:dPt>
          <c:dPt>
            <c:idx val="339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7-AC3E-4084-9243-E08CCE3A24CA}"/>
              </c:ext>
            </c:extLst>
          </c:dPt>
          <c:dPt>
            <c:idx val="34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9-AC3E-4084-9243-E08CCE3A24CA}"/>
              </c:ext>
            </c:extLst>
          </c:dPt>
          <c:dPt>
            <c:idx val="341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B-AC3E-4084-9243-E08CCE3A24CA}"/>
              </c:ext>
            </c:extLst>
          </c:dPt>
          <c:dPt>
            <c:idx val="342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D-AC3E-4084-9243-E08CCE3A24CA}"/>
              </c:ext>
            </c:extLst>
          </c:dPt>
          <c:dPt>
            <c:idx val="343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AF-AC3E-4084-9243-E08CCE3A24CA}"/>
              </c:ext>
            </c:extLst>
          </c:dPt>
          <c:dPt>
            <c:idx val="344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1-AC3E-4084-9243-E08CCE3A24CA}"/>
              </c:ext>
            </c:extLst>
          </c:dPt>
          <c:dPt>
            <c:idx val="345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3-AC3E-4084-9243-E08CCE3A24CA}"/>
              </c:ext>
            </c:extLst>
          </c:dPt>
          <c:dPt>
            <c:idx val="346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5-AC3E-4084-9243-E08CCE3A24CA}"/>
              </c:ext>
            </c:extLst>
          </c:dPt>
          <c:dPt>
            <c:idx val="347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7-AC3E-4084-9243-E08CCE3A24CA}"/>
              </c:ext>
            </c:extLst>
          </c:dPt>
          <c:dPt>
            <c:idx val="348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9-AC3E-4084-9243-E08CCE3A24CA}"/>
              </c:ext>
            </c:extLst>
          </c:dPt>
          <c:dPt>
            <c:idx val="349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B-AC3E-4084-9243-E08CCE3A24CA}"/>
              </c:ext>
            </c:extLst>
          </c:dPt>
          <c:dPt>
            <c:idx val="35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D-AC3E-4084-9243-E08CCE3A24CA}"/>
              </c:ext>
            </c:extLst>
          </c:dPt>
          <c:dPt>
            <c:idx val="351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BF-AC3E-4084-9243-E08CCE3A24CA}"/>
              </c:ext>
            </c:extLst>
          </c:dPt>
          <c:dPt>
            <c:idx val="352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1-AC3E-4084-9243-E08CCE3A24CA}"/>
              </c:ext>
            </c:extLst>
          </c:dPt>
          <c:dPt>
            <c:idx val="35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3-AC3E-4084-9243-E08CCE3A24CA}"/>
              </c:ext>
            </c:extLst>
          </c:dPt>
          <c:dPt>
            <c:idx val="354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5-AC3E-4084-9243-E08CCE3A24CA}"/>
              </c:ext>
            </c:extLst>
          </c:dPt>
          <c:dPt>
            <c:idx val="355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7-AC3E-4084-9243-E08CCE3A24CA}"/>
              </c:ext>
            </c:extLst>
          </c:dPt>
          <c:dPt>
            <c:idx val="356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9-AC3E-4084-9243-E08CCE3A24CA}"/>
              </c:ext>
            </c:extLst>
          </c:dPt>
          <c:dPt>
            <c:idx val="357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B-AC3E-4084-9243-E08CCE3A24CA}"/>
              </c:ext>
            </c:extLst>
          </c:dPt>
          <c:dPt>
            <c:idx val="358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D-AC3E-4084-9243-E08CCE3A24CA}"/>
              </c:ext>
            </c:extLst>
          </c:dPt>
          <c:dPt>
            <c:idx val="359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CF-AC3E-4084-9243-E08CCE3A24CA}"/>
              </c:ext>
            </c:extLst>
          </c:dPt>
          <c:dPt>
            <c:idx val="36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1-AC3E-4084-9243-E08CCE3A24CA}"/>
              </c:ext>
            </c:extLst>
          </c:dPt>
          <c:dPt>
            <c:idx val="361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3-AC3E-4084-9243-E08CCE3A24CA}"/>
              </c:ext>
            </c:extLst>
          </c:dPt>
          <c:dPt>
            <c:idx val="362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5-AC3E-4084-9243-E08CCE3A24CA}"/>
              </c:ext>
            </c:extLst>
          </c:dPt>
          <c:dPt>
            <c:idx val="363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7-AC3E-4084-9243-E08CCE3A24CA}"/>
              </c:ext>
            </c:extLst>
          </c:dPt>
          <c:dPt>
            <c:idx val="364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9-AC3E-4084-9243-E08CCE3A24CA}"/>
              </c:ext>
            </c:extLst>
          </c:dPt>
          <c:dPt>
            <c:idx val="365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B-AC3E-4084-9243-E08CCE3A24CA}"/>
              </c:ext>
            </c:extLst>
          </c:dPt>
          <c:dPt>
            <c:idx val="366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D-AC3E-4084-9243-E08CCE3A24CA}"/>
              </c:ext>
            </c:extLst>
          </c:dPt>
          <c:dPt>
            <c:idx val="367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DF-AC3E-4084-9243-E08CCE3A24CA}"/>
              </c:ext>
            </c:extLst>
          </c:dPt>
          <c:dPt>
            <c:idx val="368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1-AC3E-4084-9243-E08CCE3A24CA}"/>
              </c:ext>
            </c:extLst>
          </c:dPt>
          <c:dPt>
            <c:idx val="369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3-AC3E-4084-9243-E08CCE3A24CA}"/>
              </c:ext>
            </c:extLst>
          </c:dPt>
          <c:dPt>
            <c:idx val="37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5-AC3E-4084-9243-E08CCE3A24CA}"/>
              </c:ext>
            </c:extLst>
          </c:dPt>
          <c:dPt>
            <c:idx val="371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7-AC3E-4084-9243-E08CCE3A24CA}"/>
              </c:ext>
            </c:extLst>
          </c:dPt>
          <c:dPt>
            <c:idx val="372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9-AC3E-4084-9243-E08CCE3A24CA}"/>
              </c:ext>
            </c:extLst>
          </c:dPt>
          <c:dPt>
            <c:idx val="373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B-AC3E-4084-9243-E08CCE3A24CA}"/>
              </c:ext>
            </c:extLst>
          </c:dPt>
          <c:dPt>
            <c:idx val="374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D-AC3E-4084-9243-E08CCE3A24CA}"/>
              </c:ext>
            </c:extLst>
          </c:dPt>
          <c:dPt>
            <c:idx val="375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EF-AC3E-4084-9243-E08CCE3A24CA}"/>
              </c:ext>
            </c:extLst>
          </c:dPt>
          <c:dPt>
            <c:idx val="376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1-AC3E-4084-9243-E08CCE3A24CA}"/>
              </c:ext>
            </c:extLst>
          </c:dPt>
          <c:dPt>
            <c:idx val="377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3-AC3E-4084-9243-E08CCE3A24CA}"/>
              </c:ext>
            </c:extLst>
          </c:dPt>
          <c:dPt>
            <c:idx val="37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5-AC3E-4084-9243-E08CCE3A24CA}"/>
              </c:ext>
            </c:extLst>
          </c:dPt>
          <c:dPt>
            <c:idx val="37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7-AC3E-4084-9243-E08CCE3A24CA}"/>
              </c:ext>
            </c:extLst>
          </c:dPt>
          <c:dPt>
            <c:idx val="38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9-AC3E-4084-9243-E08CCE3A24CA}"/>
              </c:ext>
            </c:extLst>
          </c:dPt>
          <c:dPt>
            <c:idx val="38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B-AC3E-4084-9243-E08CCE3A24CA}"/>
              </c:ext>
            </c:extLst>
          </c:dPt>
          <c:dPt>
            <c:idx val="382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D-AC3E-4084-9243-E08CCE3A24CA}"/>
              </c:ext>
            </c:extLst>
          </c:dPt>
          <c:dPt>
            <c:idx val="38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2FF-AC3E-4084-9243-E08CCE3A24CA}"/>
              </c:ext>
            </c:extLst>
          </c:dPt>
          <c:dPt>
            <c:idx val="384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1-AC3E-4084-9243-E08CCE3A24CA}"/>
              </c:ext>
            </c:extLst>
          </c:dPt>
          <c:dPt>
            <c:idx val="385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3-AC3E-4084-9243-E08CCE3A24CA}"/>
              </c:ext>
            </c:extLst>
          </c:dPt>
          <c:dPt>
            <c:idx val="386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5-AC3E-4084-9243-E08CCE3A24CA}"/>
              </c:ext>
            </c:extLst>
          </c:dPt>
          <c:dPt>
            <c:idx val="387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7-AC3E-4084-9243-E08CCE3A24CA}"/>
              </c:ext>
            </c:extLst>
          </c:dPt>
          <c:dPt>
            <c:idx val="388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9-AC3E-4084-9243-E08CCE3A24CA}"/>
              </c:ext>
            </c:extLst>
          </c:dPt>
          <c:dPt>
            <c:idx val="389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B-AC3E-4084-9243-E08CCE3A24CA}"/>
              </c:ext>
            </c:extLst>
          </c:dPt>
          <c:dPt>
            <c:idx val="39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D-AC3E-4084-9243-E08CCE3A24CA}"/>
              </c:ext>
            </c:extLst>
          </c:dPt>
          <c:dPt>
            <c:idx val="391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0F-AC3E-4084-9243-E08CCE3A24CA}"/>
              </c:ext>
            </c:extLst>
          </c:dPt>
          <c:dPt>
            <c:idx val="392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1-AC3E-4084-9243-E08CCE3A24CA}"/>
              </c:ext>
            </c:extLst>
          </c:dPt>
          <c:dPt>
            <c:idx val="393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3-AC3E-4084-9243-E08CCE3A24CA}"/>
              </c:ext>
            </c:extLst>
          </c:dPt>
          <c:dPt>
            <c:idx val="394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5-AC3E-4084-9243-E08CCE3A24CA}"/>
              </c:ext>
            </c:extLst>
          </c:dPt>
          <c:dPt>
            <c:idx val="395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7-AC3E-4084-9243-E08CCE3A24CA}"/>
              </c:ext>
            </c:extLst>
          </c:dPt>
          <c:dPt>
            <c:idx val="396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9-AC3E-4084-9243-E08CCE3A24CA}"/>
              </c:ext>
            </c:extLst>
          </c:dPt>
          <c:dPt>
            <c:idx val="397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B-AC3E-4084-9243-E08CCE3A24CA}"/>
              </c:ext>
            </c:extLst>
          </c:dPt>
          <c:dPt>
            <c:idx val="398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D-AC3E-4084-9243-E08CCE3A24CA}"/>
              </c:ext>
            </c:extLst>
          </c:dPt>
          <c:dPt>
            <c:idx val="399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1F-AC3E-4084-9243-E08CCE3A24CA}"/>
              </c:ext>
            </c:extLst>
          </c:dPt>
          <c:dPt>
            <c:idx val="40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1-AC3E-4084-9243-E08CCE3A24CA}"/>
              </c:ext>
            </c:extLst>
          </c:dPt>
          <c:dPt>
            <c:idx val="401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3-AC3E-4084-9243-E08CCE3A24CA}"/>
              </c:ext>
            </c:extLst>
          </c:dPt>
          <c:dPt>
            <c:idx val="402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5-AC3E-4084-9243-E08CCE3A24CA}"/>
              </c:ext>
            </c:extLst>
          </c:dPt>
          <c:dPt>
            <c:idx val="403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7-AC3E-4084-9243-E08CCE3A24CA}"/>
              </c:ext>
            </c:extLst>
          </c:dPt>
          <c:dPt>
            <c:idx val="404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9-AC3E-4084-9243-E08CCE3A24CA}"/>
              </c:ext>
            </c:extLst>
          </c:dPt>
          <c:dPt>
            <c:idx val="40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B-AC3E-4084-9243-E08CCE3A24CA}"/>
              </c:ext>
            </c:extLst>
          </c:dPt>
          <c:dPt>
            <c:idx val="406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D-AC3E-4084-9243-E08CCE3A24CA}"/>
              </c:ext>
            </c:extLst>
          </c:dPt>
          <c:dPt>
            <c:idx val="407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2F-AC3E-4084-9243-E08CCE3A24CA}"/>
              </c:ext>
            </c:extLst>
          </c:dPt>
          <c:dPt>
            <c:idx val="408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1-AC3E-4084-9243-E08CCE3A24CA}"/>
              </c:ext>
            </c:extLst>
          </c:dPt>
          <c:dPt>
            <c:idx val="409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3-AC3E-4084-9243-E08CCE3A24CA}"/>
              </c:ext>
            </c:extLst>
          </c:dPt>
          <c:dPt>
            <c:idx val="41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5-AC3E-4084-9243-E08CCE3A24CA}"/>
              </c:ext>
            </c:extLst>
          </c:dPt>
          <c:dPt>
            <c:idx val="411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7-AC3E-4084-9243-E08CCE3A24CA}"/>
              </c:ext>
            </c:extLst>
          </c:dPt>
          <c:dPt>
            <c:idx val="412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9-AC3E-4084-9243-E08CCE3A24CA}"/>
              </c:ext>
            </c:extLst>
          </c:dPt>
          <c:dPt>
            <c:idx val="413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B-AC3E-4084-9243-E08CCE3A24CA}"/>
              </c:ext>
            </c:extLst>
          </c:dPt>
          <c:dPt>
            <c:idx val="414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D-AC3E-4084-9243-E08CCE3A24CA}"/>
              </c:ext>
            </c:extLst>
          </c:dPt>
          <c:dPt>
            <c:idx val="415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3F-AC3E-4084-9243-E08CCE3A24CA}"/>
              </c:ext>
            </c:extLst>
          </c:dPt>
          <c:dPt>
            <c:idx val="416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1-AC3E-4084-9243-E08CCE3A24CA}"/>
              </c:ext>
            </c:extLst>
          </c:dPt>
          <c:dPt>
            <c:idx val="417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3-AC3E-4084-9243-E08CCE3A24CA}"/>
              </c:ext>
            </c:extLst>
          </c:dPt>
          <c:dPt>
            <c:idx val="418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5-AC3E-4084-9243-E08CCE3A24CA}"/>
              </c:ext>
            </c:extLst>
          </c:dPt>
          <c:dPt>
            <c:idx val="419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7-AC3E-4084-9243-E08CCE3A24CA}"/>
              </c:ext>
            </c:extLst>
          </c:dPt>
          <c:dPt>
            <c:idx val="42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9-AC3E-4084-9243-E08CCE3A24CA}"/>
              </c:ext>
            </c:extLst>
          </c:dPt>
          <c:dPt>
            <c:idx val="421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B-AC3E-4084-9243-E08CCE3A24CA}"/>
              </c:ext>
            </c:extLst>
          </c:dPt>
          <c:dPt>
            <c:idx val="422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D-AC3E-4084-9243-E08CCE3A24CA}"/>
              </c:ext>
            </c:extLst>
          </c:dPt>
          <c:dPt>
            <c:idx val="423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4F-AC3E-4084-9243-E08CCE3A24CA}"/>
              </c:ext>
            </c:extLst>
          </c:dPt>
          <c:dPt>
            <c:idx val="424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1-AC3E-4084-9243-E08CCE3A24CA}"/>
              </c:ext>
            </c:extLst>
          </c:dPt>
          <c:dPt>
            <c:idx val="425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3-AC3E-4084-9243-E08CCE3A24CA}"/>
              </c:ext>
            </c:extLst>
          </c:dPt>
          <c:dPt>
            <c:idx val="426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5-AC3E-4084-9243-E08CCE3A24CA}"/>
              </c:ext>
            </c:extLst>
          </c:dPt>
          <c:dPt>
            <c:idx val="427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7-AC3E-4084-9243-E08CCE3A24CA}"/>
              </c:ext>
            </c:extLst>
          </c:dPt>
          <c:dPt>
            <c:idx val="428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9-AC3E-4084-9243-E08CCE3A24CA}"/>
              </c:ext>
            </c:extLst>
          </c:dPt>
          <c:dPt>
            <c:idx val="429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B-AC3E-4084-9243-E08CCE3A24CA}"/>
              </c:ext>
            </c:extLst>
          </c:dPt>
          <c:dPt>
            <c:idx val="43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D-AC3E-4084-9243-E08CCE3A24CA}"/>
              </c:ext>
            </c:extLst>
          </c:dPt>
          <c:dPt>
            <c:idx val="431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5F-AC3E-4084-9243-E08CCE3A24CA}"/>
              </c:ext>
            </c:extLst>
          </c:dPt>
          <c:dPt>
            <c:idx val="43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1-AC3E-4084-9243-E08CCE3A24CA}"/>
              </c:ext>
            </c:extLst>
          </c:dPt>
          <c:dPt>
            <c:idx val="43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3-AC3E-4084-9243-E08CCE3A24CA}"/>
              </c:ext>
            </c:extLst>
          </c:dPt>
          <c:dPt>
            <c:idx val="43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5-AC3E-4084-9243-E08CCE3A24CA}"/>
              </c:ext>
            </c:extLst>
          </c:dPt>
          <c:dPt>
            <c:idx val="43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7-AC3E-4084-9243-E08CCE3A24CA}"/>
              </c:ext>
            </c:extLst>
          </c:dPt>
          <c:dPt>
            <c:idx val="436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9-AC3E-4084-9243-E08CCE3A24CA}"/>
              </c:ext>
            </c:extLst>
          </c:dPt>
          <c:dPt>
            <c:idx val="437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B-AC3E-4084-9243-E08CCE3A24CA}"/>
              </c:ext>
            </c:extLst>
          </c:dPt>
          <c:dPt>
            <c:idx val="438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D-AC3E-4084-9243-E08CCE3A24CA}"/>
              </c:ext>
            </c:extLst>
          </c:dPt>
          <c:dPt>
            <c:idx val="439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6F-AC3E-4084-9243-E08CCE3A24CA}"/>
              </c:ext>
            </c:extLst>
          </c:dPt>
          <c:dPt>
            <c:idx val="44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1-AC3E-4084-9243-E08CCE3A24CA}"/>
              </c:ext>
            </c:extLst>
          </c:dPt>
          <c:dPt>
            <c:idx val="441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3-AC3E-4084-9243-E08CCE3A24CA}"/>
              </c:ext>
            </c:extLst>
          </c:dPt>
          <c:dPt>
            <c:idx val="442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5-AC3E-4084-9243-E08CCE3A24CA}"/>
              </c:ext>
            </c:extLst>
          </c:dPt>
          <c:dPt>
            <c:idx val="443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7-AC3E-4084-9243-E08CCE3A24CA}"/>
              </c:ext>
            </c:extLst>
          </c:dPt>
          <c:dPt>
            <c:idx val="444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9-AC3E-4084-9243-E08CCE3A24CA}"/>
              </c:ext>
            </c:extLst>
          </c:dPt>
          <c:dPt>
            <c:idx val="445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B-AC3E-4084-9243-E08CCE3A24CA}"/>
              </c:ext>
            </c:extLst>
          </c:dPt>
          <c:dPt>
            <c:idx val="446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D-AC3E-4084-9243-E08CCE3A24CA}"/>
              </c:ext>
            </c:extLst>
          </c:dPt>
          <c:dPt>
            <c:idx val="447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7F-AC3E-4084-9243-E08CCE3A24CA}"/>
              </c:ext>
            </c:extLst>
          </c:dPt>
          <c:dPt>
            <c:idx val="448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1-AC3E-4084-9243-E08CCE3A24CA}"/>
              </c:ext>
            </c:extLst>
          </c:dPt>
          <c:dPt>
            <c:idx val="449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3-AC3E-4084-9243-E08CCE3A24CA}"/>
              </c:ext>
            </c:extLst>
          </c:dPt>
          <c:dPt>
            <c:idx val="45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5-AC3E-4084-9243-E08CCE3A24CA}"/>
              </c:ext>
            </c:extLst>
          </c:dPt>
          <c:dPt>
            <c:idx val="451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7-AC3E-4084-9243-E08CCE3A24CA}"/>
              </c:ext>
            </c:extLst>
          </c:dPt>
          <c:dPt>
            <c:idx val="452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9-AC3E-4084-9243-E08CCE3A24CA}"/>
              </c:ext>
            </c:extLst>
          </c:dPt>
          <c:dPt>
            <c:idx val="453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B-AC3E-4084-9243-E08CCE3A24CA}"/>
              </c:ext>
            </c:extLst>
          </c:dPt>
          <c:dPt>
            <c:idx val="454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D-AC3E-4084-9243-E08CCE3A24CA}"/>
              </c:ext>
            </c:extLst>
          </c:dPt>
          <c:dPt>
            <c:idx val="455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8F-AC3E-4084-9243-E08CCE3A24CA}"/>
              </c:ext>
            </c:extLst>
          </c:dPt>
          <c:dPt>
            <c:idx val="456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1-AC3E-4084-9243-E08CCE3A24CA}"/>
              </c:ext>
            </c:extLst>
          </c:dPt>
          <c:dPt>
            <c:idx val="457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3-AC3E-4084-9243-E08CCE3A24CA}"/>
              </c:ext>
            </c:extLst>
          </c:dPt>
          <c:dPt>
            <c:idx val="458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5-AC3E-4084-9243-E08CCE3A24CA}"/>
              </c:ext>
            </c:extLst>
          </c:dPt>
          <c:dPt>
            <c:idx val="459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7-AC3E-4084-9243-E08CCE3A24CA}"/>
              </c:ext>
            </c:extLst>
          </c:dPt>
          <c:dPt>
            <c:idx val="46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9-AC3E-4084-9243-E08CCE3A24CA}"/>
              </c:ext>
            </c:extLst>
          </c:dPt>
          <c:dPt>
            <c:idx val="461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B-AC3E-4084-9243-E08CCE3A24CA}"/>
              </c:ext>
            </c:extLst>
          </c:dPt>
          <c:dPt>
            <c:idx val="462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D-AC3E-4084-9243-E08CCE3A24CA}"/>
              </c:ext>
            </c:extLst>
          </c:dPt>
          <c:dPt>
            <c:idx val="463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9F-AC3E-4084-9243-E08CCE3A24CA}"/>
              </c:ext>
            </c:extLst>
          </c:dPt>
          <c:dPt>
            <c:idx val="464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1-AC3E-4084-9243-E08CCE3A24CA}"/>
              </c:ext>
            </c:extLst>
          </c:dPt>
          <c:dPt>
            <c:idx val="465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3-AC3E-4084-9243-E08CCE3A24CA}"/>
              </c:ext>
            </c:extLst>
          </c:dPt>
          <c:dPt>
            <c:idx val="466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5-AC3E-4084-9243-E08CCE3A24CA}"/>
              </c:ext>
            </c:extLst>
          </c:dPt>
          <c:dPt>
            <c:idx val="467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7-AC3E-4084-9243-E08CCE3A24CA}"/>
              </c:ext>
            </c:extLst>
          </c:dPt>
          <c:dPt>
            <c:idx val="468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9-AC3E-4084-9243-E08CCE3A24CA}"/>
              </c:ext>
            </c:extLst>
          </c:dPt>
          <c:dPt>
            <c:idx val="469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B-AC3E-4084-9243-E08CCE3A24CA}"/>
              </c:ext>
            </c:extLst>
          </c:dPt>
          <c:dPt>
            <c:idx val="47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D-AC3E-4084-9243-E08CCE3A24CA}"/>
              </c:ext>
            </c:extLst>
          </c:dPt>
          <c:dPt>
            <c:idx val="471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AF-AC3E-4084-9243-E08CCE3A24CA}"/>
              </c:ext>
            </c:extLst>
          </c:dPt>
          <c:dPt>
            <c:idx val="472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1-AC3E-4084-9243-E08CCE3A24CA}"/>
              </c:ext>
            </c:extLst>
          </c:dPt>
          <c:dPt>
            <c:idx val="473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3-AC3E-4084-9243-E08CCE3A24CA}"/>
              </c:ext>
            </c:extLst>
          </c:dPt>
          <c:dPt>
            <c:idx val="474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5-AC3E-4084-9243-E08CCE3A24CA}"/>
              </c:ext>
            </c:extLst>
          </c:dPt>
          <c:dPt>
            <c:idx val="475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7-AC3E-4084-9243-E08CCE3A24CA}"/>
              </c:ext>
            </c:extLst>
          </c:dPt>
          <c:dPt>
            <c:idx val="476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9-AC3E-4084-9243-E08CCE3A24CA}"/>
              </c:ext>
            </c:extLst>
          </c:dPt>
          <c:dPt>
            <c:idx val="477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B-AC3E-4084-9243-E08CCE3A24CA}"/>
              </c:ext>
            </c:extLst>
          </c:dPt>
          <c:dPt>
            <c:idx val="478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D-AC3E-4084-9243-E08CCE3A24CA}"/>
              </c:ext>
            </c:extLst>
          </c:dPt>
          <c:dPt>
            <c:idx val="479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BF-AC3E-4084-9243-E08CCE3A24CA}"/>
              </c:ext>
            </c:extLst>
          </c:dPt>
          <c:dPt>
            <c:idx val="48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1-AC3E-4084-9243-E08CCE3A24CA}"/>
              </c:ext>
            </c:extLst>
          </c:dPt>
          <c:dPt>
            <c:idx val="481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3-AC3E-4084-9243-E08CCE3A24CA}"/>
              </c:ext>
            </c:extLst>
          </c:dPt>
          <c:dPt>
            <c:idx val="482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5-AC3E-4084-9243-E08CCE3A24CA}"/>
              </c:ext>
            </c:extLst>
          </c:dPt>
          <c:dPt>
            <c:idx val="483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7-AC3E-4084-9243-E08CCE3A24CA}"/>
              </c:ext>
            </c:extLst>
          </c:dPt>
          <c:dPt>
            <c:idx val="484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9-AC3E-4084-9243-E08CCE3A24CA}"/>
              </c:ext>
            </c:extLst>
          </c:dPt>
          <c:dPt>
            <c:idx val="485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B-AC3E-4084-9243-E08CCE3A24CA}"/>
              </c:ext>
            </c:extLst>
          </c:dPt>
          <c:dPt>
            <c:idx val="48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D-AC3E-4084-9243-E08CCE3A24CA}"/>
              </c:ext>
            </c:extLst>
          </c:dPt>
          <c:dPt>
            <c:idx val="48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CF-AC3E-4084-9243-E08CCE3A24CA}"/>
              </c:ext>
            </c:extLst>
          </c:dPt>
          <c:dPt>
            <c:idx val="488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1-AC3E-4084-9243-E08CCE3A24CA}"/>
              </c:ext>
            </c:extLst>
          </c:dPt>
          <c:dPt>
            <c:idx val="489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3-AC3E-4084-9243-E08CCE3A24CA}"/>
              </c:ext>
            </c:extLst>
          </c:dPt>
          <c:dPt>
            <c:idx val="49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5-AC3E-4084-9243-E08CCE3A24CA}"/>
              </c:ext>
            </c:extLst>
          </c:dPt>
          <c:dPt>
            <c:idx val="491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7-AC3E-4084-9243-E08CCE3A24CA}"/>
              </c:ext>
            </c:extLst>
          </c:dPt>
          <c:dPt>
            <c:idx val="492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9-AC3E-4084-9243-E08CCE3A24CA}"/>
              </c:ext>
            </c:extLst>
          </c:dPt>
          <c:dPt>
            <c:idx val="493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B-AC3E-4084-9243-E08CCE3A24CA}"/>
              </c:ext>
            </c:extLst>
          </c:dPt>
          <c:dPt>
            <c:idx val="494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D-AC3E-4084-9243-E08CCE3A24CA}"/>
              </c:ext>
            </c:extLst>
          </c:dPt>
          <c:dPt>
            <c:idx val="495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DF-AC3E-4084-9243-E08CCE3A24CA}"/>
              </c:ext>
            </c:extLst>
          </c:dPt>
          <c:dPt>
            <c:idx val="496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1-AC3E-4084-9243-E08CCE3A24CA}"/>
              </c:ext>
            </c:extLst>
          </c:dPt>
          <c:dPt>
            <c:idx val="497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3-AC3E-4084-9243-E08CCE3A24CA}"/>
              </c:ext>
            </c:extLst>
          </c:dPt>
          <c:dPt>
            <c:idx val="498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5-AC3E-4084-9243-E08CCE3A24CA}"/>
              </c:ext>
            </c:extLst>
          </c:dPt>
          <c:dPt>
            <c:idx val="49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7-AC3E-4084-9243-E08CCE3A24CA}"/>
              </c:ext>
            </c:extLst>
          </c:dPt>
          <c:dPt>
            <c:idx val="50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9-AC3E-4084-9243-E08CCE3A24CA}"/>
              </c:ext>
            </c:extLst>
          </c:dPt>
          <c:dPt>
            <c:idx val="501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B-AC3E-4084-9243-E08CCE3A24CA}"/>
              </c:ext>
            </c:extLst>
          </c:dPt>
          <c:dPt>
            <c:idx val="502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D-AC3E-4084-9243-E08CCE3A24CA}"/>
              </c:ext>
            </c:extLst>
          </c:dPt>
          <c:dPt>
            <c:idx val="503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EF-AC3E-4084-9243-E08CCE3A24CA}"/>
              </c:ext>
            </c:extLst>
          </c:dPt>
          <c:dPt>
            <c:idx val="504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1-AC3E-4084-9243-E08CCE3A24CA}"/>
              </c:ext>
            </c:extLst>
          </c:dPt>
          <c:dPt>
            <c:idx val="505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3-AC3E-4084-9243-E08CCE3A24CA}"/>
              </c:ext>
            </c:extLst>
          </c:dPt>
          <c:dPt>
            <c:idx val="506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5-AC3E-4084-9243-E08CCE3A24CA}"/>
              </c:ext>
            </c:extLst>
          </c:dPt>
          <c:dPt>
            <c:idx val="507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7-AC3E-4084-9243-E08CCE3A24CA}"/>
              </c:ext>
            </c:extLst>
          </c:dPt>
          <c:dPt>
            <c:idx val="508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9-AC3E-4084-9243-E08CCE3A24CA}"/>
              </c:ext>
            </c:extLst>
          </c:dPt>
          <c:dPt>
            <c:idx val="509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B-AC3E-4084-9243-E08CCE3A24CA}"/>
              </c:ext>
            </c:extLst>
          </c:dPt>
          <c:dPt>
            <c:idx val="51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D-AC3E-4084-9243-E08CCE3A24CA}"/>
              </c:ext>
            </c:extLst>
          </c:dPt>
          <c:dPt>
            <c:idx val="511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3FF-AC3E-4084-9243-E08CCE3A24CA}"/>
              </c:ext>
            </c:extLst>
          </c:dPt>
          <c:dPt>
            <c:idx val="512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1-AC3E-4084-9243-E08CCE3A24CA}"/>
              </c:ext>
            </c:extLst>
          </c:dPt>
          <c:dPt>
            <c:idx val="513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3-AC3E-4084-9243-E08CCE3A24CA}"/>
              </c:ext>
            </c:extLst>
          </c:dPt>
          <c:dPt>
            <c:idx val="514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5-AC3E-4084-9243-E08CCE3A24CA}"/>
              </c:ext>
            </c:extLst>
          </c:dPt>
          <c:dPt>
            <c:idx val="515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7-AC3E-4084-9243-E08CCE3A24CA}"/>
              </c:ext>
            </c:extLst>
          </c:dPt>
          <c:dPt>
            <c:idx val="516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9-AC3E-4084-9243-E08CCE3A24CA}"/>
              </c:ext>
            </c:extLst>
          </c:dPt>
          <c:dPt>
            <c:idx val="517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B-AC3E-4084-9243-E08CCE3A24CA}"/>
              </c:ext>
            </c:extLst>
          </c:dPt>
          <c:dPt>
            <c:idx val="518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D-AC3E-4084-9243-E08CCE3A24CA}"/>
              </c:ext>
            </c:extLst>
          </c:dPt>
          <c:dPt>
            <c:idx val="519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0F-AC3E-4084-9243-E08CCE3A24CA}"/>
              </c:ext>
            </c:extLst>
          </c:dPt>
          <c:dPt>
            <c:idx val="52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1-AC3E-4084-9243-E08CCE3A24CA}"/>
              </c:ext>
            </c:extLst>
          </c:dPt>
          <c:dPt>
            <c:idx val="521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3-AC3E-4084-9243-E08CCE3A24CA}"/>
              </c:ext>
            </c:extLst>
          </c:dPt>
          <c:dPt>
            <c:idx val="522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5-AC3E-4084-9243-E08CCE3A24CA}"/>
              </c:ext>
            </c:extLst>
          </c:dPt>
          <c:dPt>
            <c:idx val="523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7-AC3E-4084-9243-E08CCE3A24CA}"/>
              </c:ext>
            </c:extLst>
          </c:dPt>
          <c:dPt>
            <c:idx val="524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9-AC3E-4084-9243-E08CCE3A24CA}"/>
              </c:ext>
            </c:extLst>
          </c:dPt>
          <c:dPt>
            <c:idx val="525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B-AC3E-4084-9243-E08CCE3A24CA}"/>
              </c:ext>
            </c:extLst>
          </c:dPt>
          <c:dPt>
            <c:idx val="526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D-AC3E-4084-9243-E08CCE3A24CA}"/>
              </c:ext>
            </c:extLst>
          </c:dPt>
          <c:dPt>
            <c:idx val="527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1F-AC3E-4084-9243-E08CCE3A24CA}"/>
              </c:ext>
            </c:extLst>
          </c:dPt>
          <c:dPt>
            <c:idx val="528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1-AC3E-4084-9243-E08CCE3A24CA}"/>
              </c:ext>
            </c:extLst>
          </c:dPt>
          <c:dPt>
            <c:idx val="529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3-AC3E-4084-9243-E08CCE3A24CA}"/>
              </c:ext>
            </c:extLst>
          </c:dPt>
          <c:dPt>
            <c:idx val="53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5-AC3E-4084-9243-E08CCE3A24CA}"/>
              </c:ext>
            </c:extLst>
          </c:dPt>
          <c:dPt>
            <c:idx val="531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7-AC3E-4084-9243-E08CCE3A24CA}"/>
              </c:ext>
            </c:extLst>
          </c:dPt>
          <c:dPt>
            <c:idx val="532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9-AC3E-4084-9243-E08CCE3A24CA}"/>
              </c:ext>
            </c:extLst>
          </c:dPt>
          <c:dPt>
            <c:idx val="533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B-AC3E-4084-9243-E08CCE3A24CA}"/>
              </c:ext>
            </c:extLst>
          </c:dPt>
          <c:dPt>
            <c:idx val="534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D-AC3E-4084-9243-E08CCE3A24CA}"/>
              </c:ext>
            </c:extLst>
          </c:dPt>
          <c:dPt>
            <c:idx val="535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2F-AC3E-4084-9243-E08CCE3A24CA}"/>
              </c:ext>
            </c:extLst>
          </c:dPt>
          <c:dPt>
            <c:idx val="536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1-AC3E-4084-9243-E08CCE3A24CA}"/>
              </c:ext>
            </c:extLst>
          </c:dPt>
          <c:dPt>
            <c:idx val="537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3-AC3E-4084-9243-E08CCE3A24CA}"/>
              </c:ext>
            </c:extLst>
          </c:dPt>
          <c:dPt>
            <c:idx val="538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5-AC3E-4084-9243-E08CCE3A24CA}"/>
              </c:ext>
            </c:extLst>
          </c:dPt>
          <c:dPt>
            <c:idx val="539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7-AC3E-4084-9243-E08CCE3A24CA}"/>
              </c:ext>
            </c:extLst>
          </c:dPt>
          <c:dPt>
            <c:idx val="54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9-AC3E-4084-9243-E08CCE3A24CA}"/>
              </c:ext>
            </c:extLst>
          </c:dPt>
          <c:dPt>
            <c:idx val="54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B-AC3E-4084-9243-E08CCE3A24CA}"/>
              </c:ext>
            </c:extLst>
          </c:dPt>
          <c:dPt>
            <c:idx val="54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D-AC3E-4084-9243-E08CCE3A24CA}"/>
              </c:ext>
            </c:extLst>
          </c:dPt>
          <c:dPt>
            <c:idx val="54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3F-AC3E-4084-9243-E08CCE3A24CA}"/>
              </c:ext>
            </c:extLst>
          </c:dPt>
          <c:dPt>
            <c:idx val="54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1-AC3E-4084-9243-E08CCE3A24CA}"/>
              </c:ext>
            </c:extLst>
          </c:dPt>
          <c:dPt>
            <c:idx val="54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3-AC3E-4084-9243-E08CCE3A24CA}"/>
              </c:ext>
            </c:extLst>
          </c:dPt>
          <c:dPt>
            <c:idx val="54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5-AC3E-4084-9243-E08CCE3A24CA}"/>
              </c:ext>
            </c:extLst>
          </c:dPt>
          <c:dPt>
            <c:idx val="54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7-AC3E-4084-9243-E08CCE3A24CA}"/>
              </c:ext>
            </c:extLst>
          </c:dPt>
          <c:dPt>
            <c:idx val="54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9-AC3E-4084-9243-E08CCE3A24CA}"/>
              </c:ext>
            </c:extLst>
          </c:dPt>
          <c:dPt>
            <c:idx val="54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B-AC3E-4084-9243-E08CCE3A24CA}"/>
              </c:ext>
            </c:extLst>
          </c:dPt>
          <c:dPt>
            <c:idx val="55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D-AC3E-4084-9243-E08CCE3A24CA}"/>
              </c:ext>
            </c:extLst>
          </c:dPt>
          <c:dPt>
            <c:idx val="55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4F-AC3E-4084-9243-E08CCE3A24CA}"/>
              </c:ext>
            </c:extLst>
          </c:dPt>
          <c:dPt>
            <c:idx val="55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1-AC3E-4084-9243-E08CCE3A24CA}"/>
              </c:ext>
            </c:extLst>
          </c:dPt>
          <c:dPt>
            <c:idx val="55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3-AC3E-4084-9243-E08CCE3A24CA}"/>
              </c:ext>
            </c:extLst>
          </c:dPt>
          <c:dPt>
            <c:idx val="55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5-AC3E-4084-9243-E08CCE3A24CA}"/>
              </c:ext>
            </c:extLst>
          </c:dPt>
          <c:dPt>
            <c:idx val="555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7-AC3E-4084-9243-E08CCE3A24CA}"/>
              </c:ext>
            </c:extLst>
          </c:dPt>
          <c:dPt>
            <c:idx val="556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9-AC3E-4084-9243-E08CCE3A24CA}"/>
              </c:ext>
            </c:extLst>
          </c:dPt>
          <c:dPt>
            <c:idx val="557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B-AC3E-4084-9243-E08CCE3A24CA}"/>
              </c:ext>
            </c:extLst>
          </c:dPt>
          <c:dPt>
            <c:idx val="558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D-AC3E-4084-9243-E08CCE3A24CA}"/>
              </c:ext>
            </c:extLst>
          </c:dPt>
          <c:dPt>
            <c:idx val="559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5F-AC3E-4084-9243-E08CCE3A24CA}"/>
              </c:ext>
            </c:extLst>
          </c:dPt>
          <c:dPt>
            <c:idx val="56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1-AC3E-4084-9243-E08CCE3A24CA}"/>
              </c:ext>
            </c:extLst>
          </c:dPt>
          <c:dPt>
            <c:idx val="561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3-AC3E-4084-9243-E08CCE3A24CA}"/>
              </c:ext>
            </c:extLst>
          </c:dPt>
          <c:dPt>
            <c:idx val="562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5-AC3E-4084-9243-E08CCE3A24CA}"/>
              </c:ext>
            </c:extLst>
          </c:dPt>
          <c:dPt>
            <c:idx val="563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7-AC3E-4084-9243-E08CCE3A24CA}"/>
              </c:ext>
            </c:extLst>
          </c:dPt>
          <c:dPt>
            <c:idx val="564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9-AC3E-4084-9243-E08CCE3A24CA}"/>
              </c:ext>
            </c:extLst>
          </c:dPt>
          <c:dPt>
            <c:idx val="565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B-AC3E-4084-9243-E08CCE3A24CA}"/>
              </c:ext>
            </c:extLst>
          </c:dPt>
          <c:dPt>
            <c:idx val="566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D-AC3E-4084-9243-E08CCE3A24CA}"/>
              </c:ext>
            </c:extLst>
          </c:dPt>
          <c:dPt>
            <c:idx val="567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6F-AC3E-4084-9243-E08CCE3A24CA}"/>
              </c:ext>
            </c:extLst>
          </c:dPt>
          <c:dPt>
            <c:idx val="568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1-AC3E-4084-9243-E08CCE3A24CA}"/>
              </c:ext>
            </c:extLst>
          </c:dPt>
          <c:dPt>
            <c:idx val="569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3-AC3E-4084-9243-E08CCE3A24CA}"/>
              </c:ext>
            </c:extLst>
          </c:dPt>
          <c:dPt>
            <c:idx val="57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5-AC3E-4084-9243-E08CCE3A24CA}"/>
              </c:ext>
            </c:extLst>
          </c:dPt>
          <c:dPt>
            <c:idx val="571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7-AC3E-4084-9243-E08CCE3A24CA}"/>
              </c:ext>
            </c:extLst>
          </c:dPt>
          <c:dPt>
            <c:idx val="572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9-AC3E-4084-9243-E08CCE3A24CA}"/>
              </c:ext>
            </c:extLst>
          </c:dPt>
          <c:dPt>
            <c:idx val="573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B-AC3E-4084-9243-E08CCE3A24CA}"/>
              </c:ext>
            </c:extLst>
          </c:dPt>
          <c:dPt>
            <c:idx val="574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D-AC3E-4084-9243-E08CCE3A24CA}"/>
              </c:ext>
            </c:extLst>
          </c:dPt>
          <c:dPt>
            <c:idx val="575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7F-AC3E-4084-9243-E08CCE3A24CA}"/>
              </c:ext>
            </c:extLst>
          </c:dPt>
          <c:dPt>
            <c:idx val="576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1-AC3E-4084-9243-E08CCE3A24CA}"/>
              </c:ext>
            </c:extLst>
          </c:dPt>
          <c:dPt>
            <c:idx val="577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3-AC3E-4084-9243-E08CCE3A24CA}"/>
              </c:ext>
            </c:extLst>
          </c:dPt>
          <c:dPt>
            <c:idx val="578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5-AC3E-4084-9243-E08CCE3A24CA}"/>
              </c:ext>
            </c:extLst>
          </c:dPt>
          <c:dPt>
            <c:idx val="579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7-AC3E-4084-9243-E08CCE3A24CA}"/>
              </c:ext>
            </c:extLst>
          </c:dPt>
          <c:dPt>
            <c:idx val="58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9-AC3E-4084-9243-E08CCE3A24CA}"/>
              </c:ext>
            </c:extLst>
          </c:dPt>
          <c:dPt>
            <c:idx val="581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B-AC3E-4084-9243-E08CCE3A24CA}"/>
              </c:ext>
            </c:extLst>
          </c:dPt>
          <c:dPt>
            <c:idx val="582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D-AC3E-4084-9243-E08CCE3A24CA}"/>
              </c:ext>
            </c:extLst>
          </c:dPt>
          <c:dPt>
            <c:idx val="583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8F-AC3E-4084-9243-E08CCE3A24CA}"/>
              </c:ext>
            </c:extLst>
          </c:dPt>
          <c:dPt>
            <c:idx val="584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1-AC3E-4084-9243-E08CCE3A24CA}"/>
              </c:ext>
            </c:extLst>
          </c:dPt>
          <c:dPt>
            <c:idx val="585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3-AC3E-4084-9243-E08CCE3A24CA}"/>
              </c:ext>
            </c:extLst>
          </c:dPt>
          <c:dPt>
            <c:idx val="586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5-AC3E-4084-9243-E08CCE3A24CA}"/>
              </c:ext>
            </c:extLst>
          </c:dPt>
          <c:dPt>
            <c:idx val="587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7-AC3E-4084-9243-E08CCE3A24CA}"/>
              </c:ext>
            </c:extLst>
          </c:dPt>
          <c:dPt>
            <c:idx val="588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9-AC3E-4084-9243-E08CCE3A24CA}"/>
              </c:ext>
            </c:extLst>
          </c:dPt>
          <c:dPt>
            <c:idx val="589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B-AC3E-4084-9243-E08CCE3A24CA}"/>
              </c:ext>
            </c:extLst>
          </c:dPt>
          <c:dPt>
            <c:idx val="59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D-AC3E-4084-9243-E08CCE3A24CA}"/>
              </c:ext>
            </c:extLst>
          </c:dPt>
          <c:dPt>
            <c:idx val="591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9F-AC3E-4084-9243-E08CCE3A24CA}"/>
              </c:ext>
            </c:extLst>
          </c:dPt>
          <c:dPt>
            <c:idx val="592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1-AC3E-4084-9243-E08CCE3A24CA}"/>
              </c:ext>
            </c:extLst>
          </c:dPt>
          <c:dPt>
            <c:idx val="593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3-AC3E-4084-9243-E08CCE3A24CA}"/>
              </c:ext>
            </c:extLst>
          </c:dPt>
          <c:dPt>
            <c:idx val="59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5-AC3E-4084-9243-E08CCE3A24CA}"/>
              </c:ext>
            </c:extLst>
          </c:dPt>
          <c:dPt>
            <c:idx val="59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7-AC3E-4084-9243-E08CCE3A24CA}"/>
              </c:ext>
            </c:extLst>
          </c:dPt>
          <c:dPt>
            <c:idx val="59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9-AC3E-4084-9243-E08CCE3A24CA}"/>
              </c:ext>
            </c:extLst>
          </c:dPt>
          <c:dPt>
            <c:idx val="59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B-AC3E-4084-9243-E08CCE3A24CA}"/>
              </c:ext>
            </c:extLst>
          </c:dPt>
          <c:dPt>
            <c:idx val="59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D-AC3E-4084-9243-E08CCE3A24CA}"/>
              </c:ext>
            </c:extLst>
          </c:dPt>
          <c:dPt>
            <c:idx val="599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AF-AC3E-4084-9243-E08CCE3A24CA}"/>
              </c:ext>
            </c:extLst>
          </c:dPt>
          <c:dPt>
            <c:idx val="60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1-AC3E-4084-9243-E08CCE3A24CA}"/>
              </c:ext>
            </c:extLst>
          </c:dPt>
          <c:dPt>
            <c:idx val="601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3-AC3E-4084-9243-E08CCE3A24CA}"/>
              </c:ext>
            </c:extLst>
          </c:dPt>
          <c:dPt>
            <c:idx val="602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5-AC3E-4084-9243-E08CCE3A24CA}"/>
              </c:ext>
            </c:extLst>
          </c:dPt>
          <c:dPt>
            <c:idx val="603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7-AC3E-4084-9243-E08CCE3A24CA}"/>
              </c:ext>
            </c:extLst>
          </c:dPt>
          <c:dPt>
            <c:idx val="604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9-AC3E-4084-9243-E08CCE3A24CA}"/>
              </c:ext>
            </c:extLst>
          </c:dPt>
          <c:dPt>
            <c:idx val="605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B-AC3E-4084-9243-E08CCE3A24CA}"/>
              </c:ext>
            </c:extLst>
          </c:dPt>
          <c:dPt>
            <c:idx val="60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D-AC3E-4084-9243-E08CCE3A24CA}"/>
              </c:ext>
            </c:extLst>
          </c:dPt>
          <c:dPt>
            <c:idx val="607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BF-AC3E-4084-9243-E08CCE3A24CA}"/>
              </c:ext>
            </c:extLst>
          </c:dPt>
          <c:dPt>
            <c:idx val="608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1-AC3E-4084-9243-E08CCE3A24CA}"/>
              </c:ext>
            </c:extLst>
          </c:dPt>
          <c:dPt>
            <c:idx val="609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3-AC3E-4084-9243-E08CCE3A24CA}"/>
              </c:ext>
            </c:extLst>
          </c:dPt>
          <c:dPt>
            <c:idx val="61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5-AC3E-4084-9243-E08CCE3A24CA}"/>
              </c:ext>
            </c:extLst>
          </c:dPt>
          <c:dPt>
            <c:idx val="611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7-AC3E-4084-9243-E08CCE3A24CA}"/>
              </c:ext>
            </c:extLst>
          </c:dPt>
          <c:dPt>
            <c:idx val="612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9-AC3E-4084-9243-E08CCE3A24CA}"/>
              </c:ext>
            </c:extLst>
          </c:dPt>
          <c:dPt>
            <c:idx val="613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B-AC3E-4084-9243-E08CCE3A24CA}"/>
              </c:ext>
            </c:extLst>
          </c:dPt>
          <c:dPt>
            <c:idx val="614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D-AC3E-4084-9243-E08CCE3A24CA}"/>
              </c:ext>
            </c:extLst>
          </c:dPt>
          <c:dPt>
            <c:idx val="615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CF-AC3E-4084-9243-E08CCE3A24CA}"/>
              </c:ext>
            </c:extLst>
          </c:dPt>
          <c:dPt>
            <c:idx val="616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1-AC3E-4084-9243-E08CCE3A24CA}"/>
              </c:ext>
            </c:extLst>
          </c:dPt>
          <c:dPt>
            <c:idx val="617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3-AC3E-4084-9243-E08CCE3A24CA}"/>
              </c:ext>
            </c:extLst>
          </c:dPt>
          <c:dPt>
            <c:idx val="618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5-AC3E-4084-9243-E08CCE3A24CA}"/>
              </c:ext>
            </c:extLst>
          </c:dPt>
          <c:dPt>
            <c:idx val="619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7-AC3E-4084-9243-E08CCE3A24CA}"/>
              </c:ext>
            </c:extLst>
          </c:dPt>
          <c:dPt>
            <c:idx val="62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9-AC3E-4084-9243-E08CCE3A24CA}"/>
              </c:ext>
            </c:extLst>
          </c:dPt>
          <c:dPt>
            <c:idx val="621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B-AC3E-4084-9243-E08CCE3A24CA}"/>
              </c:ext>
            </c:extLst>
          </c:dPt>
          <c:dPt>
            <c:idx val="622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D-AC3E-4084-9243-E08CCE3A24CA}"/>
              </c:ext>
            </c:extLst>
          </c:dPt>
          <c:dPt>
            <c:idx val="62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DF-AC3E-4084-9243-E08CCE3A24CA}"/>
              </c:ext>
            </c:extLst>
          </c:dPt>
          <c:dPt>
            <c:idx val="624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1-AC3E-4084-9243-E08CCE3A24CA}"/>
              </c:ext>
            </c:extLst>
          </c:dPt>
          <c:dPt>
            <c:idx val="625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3-AC3E-4084-9243-E08CCE3A24CA}"/>
              </c:ext>
            </c:extLst>
          </c:dPt>
          <c:dPt>
            <c:idx val="626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5-AC3E-4084-9243-E08CCE3A24CA}"/>
              </c:ext>
            </c:extLst>
          </c:dPt>
          <c:dPt>
            <c:idx val="627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7-AC3E-4084-9243-E08CCE3A24CA}"/>
              </c:ext>
            </c:extLst>
          </c:dPt>
          <c:dPt>
            <c:idx val="628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9-AC3E-4084-9243-E08CCE3A24CA}"/>
              </c:ext>
            </c:extLst>
          </c:dPt>
          <c:dPt>
            <c:idx val="629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B-AC3E-4084-9243-E08CCE3A24CA}"/>
              </c:ext>
            </c:extLst>
          </c:dPt>
          <c:dPt>
            <c:idx val="63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D-AC3E-4084-9243-E08CCE3A24CA}"/>
              </c:ext>
            </c:extLst>
          </c:dPt>
          <c:dPt>
            <c:idx val="631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EF-AC3E-4084-9243-E08CCE3A24CA}"/>
              </c:ext>
            </c:extLst>
          </c:dPt>
          <c:dPt>
            <c:idx val="632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1-AC3E-4084-9243-E08CCE3A24CA}"/>
              </c:ext>
            </c:extLst>
          </c:dPt>
          <c:dPt>
            <c:idx val="633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3-AC3E-4084-9243-E08CCE3A24CA}"/>
              </c:ext>
            </c:extLst>
          </c:dPt>
          <c:dPt>
            <c:idx val="634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5-AC3E-4084-9243-E08CCE3A24CA}"/>
              </c:ext>
            </c:extLst>
          </c:dPt>
          <c:dPt>
            <c:idx val="635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7-AC3E-4084-9243-E08CCE3A24CA}"/>
              </c:ext>
            </c:extLst>
          </c:dPt>
          <c:dPt>
            <c:idx val="636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9-AC3E-4084-9243-E08CCE3A24CA}"/>
              </c:ext>
            </c:extLst>
          </c:dPt>
          <c:dPt>
            <c:idx val="637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B-AC3E-4084-9243-E08CCE3A24CA}"/>
              </c:ext>
            </c:extLst>
          </c:dPt>
          <c:dPt>
            <c:idx val="638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D-AC3E-4084-9243-E08CCE3A24CA}"/>
              </c:ext>
            </c:extLst>
          </c:dPt>
          <c:dPt>
            <c:idx val="639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4FF-AC3E-4084-9243-E08CCE3A24CA}"/>
              </c:ext>
            </c:extLst>
          </c:dPt>
          <c:dPt>
            <c:idx val="64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1-AC3E-4084-9243-E08CCE3A24CA}"/>
              </c:ext>
            </c:extLst>
          </c:dPt>
          <c:dPt>
            <c:idx val="641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3-AC3E-4084-9243-E08CCE3A24CA}"/>
              </c:ext>
            </c:extLst>
          </c:dPt>
          <c:dPt>
            <c:idx val="642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5-AC3E-4084-9243-E08CCE3A24CA}"/>
              </c:ext>
            </c:extLst>
          </c:dPt>
          <c:dPt>
            <c:idx val="643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7-AC3E-4084-9243-E08CCE3A24CA}"/>
              </c:ext>
            </c:extLst>
          </c:dPt>
          <c:dPt>
            <c:idx val="644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9-AC3E-4084-9243-E08CCE3A24CA}"/>
              </c:ext>
            </c:extLst>
          </c:dPt>
          <c:dPt>
            <c:idx val="645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B-AC3E-4084-9243-E08CCE3A24CA}"/>
              </c:ext>
            </c:extLst>
          </c:dPt>
          <c:dPt>
            <c:idx val="646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D-AC3E-4084-9243-E08CCE3A24CA}"/>
              </c:ext>
            </c:extLst>
          </c:dPt>
          <c:dPt>
            <c:idx val="647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0F-AC3E-4084-9243-E08CCE3A24CA}"/>
              </c:ext>
            </c:extLst>
          </c:dPt>
          <c:dPt>
            <c:idx val="64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1-AC3E-4084-9243-E08CCE3A24CA}"/>
              </c:ext>
            </c:extLst>
          </c:dPt>
          <c:dPt>
            <c:idx val="64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3-AC3E-4084-9243-E08CCE3A24CA}"/>
              </c:ext>
            </c:extLst>
          </c:dPt>
          <c:dPt>
            <c:idx val="65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5-AC3E-4084-9243-E08CCE3A24CA}"/>
              </c:ext>
            </c:extLst>
          </c:dPt>
          <c:dPt>
            <c:idx val="65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7-AC3E-4084-9243-E08CCE3A24CA}"/>
              </c:ext>
            </c:extLst>
          </c:dPt>
          <c:dPt>
            <c:idx val="652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9-AC3E-4084-9243-E08CCE3A24CA}"/>
              </c:ext>
            </c:extLst>
          </c:dPt>
          <c:dPt>
            <c:idx val="65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B-AC3E-4084-9243-E08CCE3A24CA}"/>
              </c:ext>
            </c:extLst>
          </c:dPt>
          <c:dPt>
            <c:idx val="654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D-AC3E-4084-9243-E08CCE3A24CA}"/>
              </c:ext>
            </c:extLst>
          </c:dPt>
          <c:dPt>
            <c:idx val="655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1F-AC3E-4084-9243-E08CCE3A24CA}"/>
              </c:ext>
            </c:extLst>
          </c:dPt>
          <c:dPt>
            <c:idx val="656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1-AC3E-4084-9243-E08CCE3A24CA}"/>
              </c:ext>
            </c:extLst>
          </c:dPt>
          <c:dPt>
            <c:idx val="657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3-AC3E-4084-9243-E08CCE3A24CA}"/>
              </c:ext>
            </c:extLst>
          </c:dPt>
          <c:dPt>
            <c:idx val="658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5-AC3E-4084-9243-E08CCE3A24CA}"/>
              </c:ext>
            </c:extLst>
          </c:dPt>
          <c:dPt>
            <c:idx val="659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7-AC3E-4084-9243-E08CCE3A24CA}"/>
              </c:ext>
            </c:extLst>
          </c:dPt>
          <c:dPt>
            <c:idx val="66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9-AC3E-4084-9243-E08CCE3A24CA}"/>
              </c:ext>
            </c:extLst>
          </c:dPt>
          <c:dPt>
            <c:idx val="661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B-AC3E-4084-9243-E08CCE3A24CA}"/>
              </c:ext>
            </c:extLst>
          </c:dPt>
          <c:dPt>
            <c:idx val="662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D-AC3E-4084-9243-E08CCE3A24CA}"/>
              </c:ext>
            </c:extLst>
          </c:dPt>
          <c:dPt>
            <c:idx val="663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2F-AC3E-4084-9243-E08CCE3A24CA}"/>
              </c:ext>
            </c:extLst>
          </c:dPt>
          <c:dPt>
            <c:idx val="664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1-AC3E-4084-9243-E08CCE3A24CA}"/>
              </c:ext>
            </c:extLst>
          </c:dPt>
          <c:dPt>
            <c:idx val="665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3-AC3E-4084-9243-E08CCE3A24CA}"/>
              </c:ext>
            </c:extLst>
          </c:dPt>
          <c:dPt>
            <c:idx val="666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5-AC3E-4084-9243-E08CCE3A24CA}"/>
              </c:ext>
            </c:extLst>
          </c:dPt>
          <c:dPt>
            <c:idx val="667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7-AC3E-4084-9243-E08CCE3A24CA}"/>
              </c:ext>
            </c:extLst>
          </c:dPt>
          <c:dPt>
            <c:idx val="668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9-AC3E-4084-9243-E08CCE3A24CA}"/>
              </c:ext>
            </c:extLst>
          </c:dPt>
          <c:dPt>
            <c:idx val="669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B-AC3E-4084-9243-E08CCE3A24CA}"/>
              </c:ext>
            </c:extLst>
          </c:dPt>
          <c:dPt>
            <c:idx val="67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D-AC3E-4084-9243-E08CCE3A24CA}"/>
              </c:ext>
            </c:extLst>
          </c:dPt>
          <c:dPt>
            <c:idx val="671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3F-AC3E-4084-9243-E08CCE3A24CA}"/>
              </c:ext>
            </c:extLst>
          </c:dPt>
          <c:dPt>
            <c:idx val="672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1-AC3E-4084-9243-E08CCE3A24CA}"/>
              </c:ext>
            </c:extLst>
          </c:dPt>
          <c:dPt>
            <c:idx val="673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3-AC3E-4084-9243-E08CCE3A24CA}"/>
              </c:ext>
            </c:extLst>
          </c:dPt>
          <c:dPt>
            <c:idx val="674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5-AC3E-4084-9243-E08CCE3A24CA}"/>
              </c:ext>
            </c:extLst>
          </c:dPt>
          <c:dPt>
            <c:idx val="67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7-AC3E-4084-9243-E08CCE3A24CA}"/>
              </c:ext>
            </c:extLst>
          </c:dPt>
          <c:dPt>
            <c:idx val="676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9-AC3E-4084-9243-E08CCE3A24CA}"/>
              </c:ext>
            </c:extLst>
          </c:dPt>
          <c:dPt>
            <c:idx val="677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B-AC3E-4084-9243-E08CCE3A24CA}"/>
              </c:ext>
            </c:extLst>
          </c:dPt>
          <c:dPt>
            <c:idx val="678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D-AC3E-4084-9243-E08CCE3A24CA}"/>
              </c:ext>
            </c:extLst>
          </c:dPt>
          <c:dPt>
            <c:idx val="679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4F-AC3E-4084-9243-E08CCE3A24CA}"/>
              </c:ext>
            </c:extLst>
          </c:dPt>
          <c:dPt>
            <c:idx val="68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1-AC3E-4084-9243-E08CCE3A24CA}"/>
              </c:ext>
            </c:extLst>
          </c:dPt>
          <c:dPt>
            <c:idx val="681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3-AC3E-4084-9243-E08CCE3A24CA}"/>
              </c:ext>
            </c:extLst>
          </c:dPt>
          <c:dPt>
            <c:idx val="682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5-AC3E-4084-9243-E08CCE3A24CA}"/>
              </c:ext>
            </c:extLst>
          </c:dPt>
          <c:dPt>
            <c:idx val="683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7-AC3E-4084-9243-E08CCE3A24CA}"/>
              </c:ext>
            </c:extLst>
          </c:dPt>
          <c:dPt>
            <c:idx val="684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9-AC3E-4084-9243-E08CCE3A24CA}"/>
              </c:ext>
            </c:extLst>
          </c:dPt>
          <c:dPt>
            <c:idx val="685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B-AC3E-4084-9243-E08CCE3A24CA}"/>
              </c:ext>
            </c:extLst>
          </c:dPt>
          <c:dPt>
            <c:idx val="686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D-AC3E-4084-9243-E08CCE3A24CA}"/>
              </c:ext>
            </c:extLst>
          </c:dPt>
          <c:dPt>
            <c:idx val="687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5F-AC3E-4084-9243-E08CCE3A24CA}"/>
              </c:ext>
            </c:extLst>
          </c:dPt>
          <c:dPt>
            <c:idx val="688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1-AC3E-4084-9243-E08CCE3A24CA}"/>
              </c:ext>
            </c:extLst>
          </c:dPt>
          <c:dPt>
            <c:idx val="689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3-AC3E-4084-9243-E08CCE3A24CA}"/>
              </c:ext>
            </c:extLst>
          </c:dPt>
          <c:dPt>
            <c:idx val="69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5-AC3E-4084-9243-E08CCE3A24CA}"/>
              </c:ext>
            </c:extLst>
          </c:dPt>
          <c:dPt>
            <c:idx val="691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7-AC3E-4084-9243-E08CCE3A24CA}"/>
              </c:ext>
            </c:extLst>
          </c:dPt>
          <c:dPt>
            <c:idx val="692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9-AC3E-4084-9243-E08CCE3A24CA}"/>
              </c:ext>
            </c:extLst>
          </c:dPt>
          <c:dPt>
            <c:idx val="693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B-AC3E-4084-9243-E08CCE3A24CA}"/>
              </c:ext>
            </c:extLst>
          </c:dPt>
          <c:dPt>
            <c:idx val="694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D-AC3E-4084-9243-E08CCE3A24CA}"/>
              </c:ext>
            </c:extLst>
          </c:dPt>
          <c:dPt>
            <c:idx val="695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6F-AC3E-4084-9243-E08CCE3A24CA}"/>
              </c:ext>
            </c:extLst>
          </c:dPt>
          <c:dPt>
            <c:idx val="696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1-AC3E-4084-9243-E08CCE3A24CA}"/>
              </c:ext>
            </c:extLst>
          </c:dPt>
          <c:dPt>
            <c:idx val="697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3-AC3E-4084-9243-E08CCE3A24CA}"/>
              </c:ext>
            </c:extLst>
          </c:dPt>
          <c:dPt>
            <c:idx val="698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5-AC3E-4084-9243-E08CCE3A24CA}"/>
              </c:ext>
            </c:extLst>
          </c:dPt>
          <c:dPt>
            <c:idx val="699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7-AC3E-4084-9243-E08CCE3A24CA}"/>
              </c:ext>
            </c:extLst>
          </c:dPt>
          <c:dPt>
            <c:idx val="70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9-AC3E-4084-9243-E08CCE3A24CA}"/>
              </c:ext>
            </c:extLst>
          </c:dPt>
          <c:dPt>
            <c:idx val="701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B-AC3E-4084-9243-E08CCE3A24CA}"/>
              </c:ext>
            </c:extLst>
          </c:dPt>
          <c:dPt>
            <c:idx val="70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D-AC3E-4084-9243-E08CCE3A24CA}"/>
              </c:ext>
            </c:extLst>
          </c:dPt>
          <c:dPt>
            <c:idx val="70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7F-AC3E-4084-9243-E08CCE3A24CA}"/>
              </c:ext>
            </c:extLst>
          </c:dPt>
          <c:dPt>
            <c:idx val="70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1-AC3E-4084-9243-E08CCE3A24CA}"/>
              </c:ext>
            </c:extLst>
          </c:dPt>
          <c:dPt>
            <c:idx val="70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3-AC3E-4084-9243-E08CCE3A24CA}"/>
              </c:ext>
            </c:extLst>
          </c:dPt>
          <c:dPt>
            <c:idx val="706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5-AC3E-4084-9243-E08CCE3A24CA}"/>
              </c:ext>
            </c:extLst>
          </c:dPt>
          <c:dPt>
            <c:idx val="707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7-AC3E-4084-9243-E08CCE3A24CA}"/>
              </c:ext>
            </c:extLst>
          </c:dPt>
          <c:dPt>
            <c:idx val="708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9-AC3E-4084-9243-E08CCE3A24CA}"/>
              </c:ext>
            </c:extLst>
          </c:dPt>
          <c:dPt>
            <c:idx val="709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B-AC3E-4084-9243-E08CCE3A24CA}"/>
              </c:ext>
            </c:extLst>
          </c:dPt>
          <c:dPt>
            <c:idx val="71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D-AC3E-4084-9243-E08CCE3A24CA}"/>
              </c:ext>
            </c:extLst>
          </c:dPt>
          <c:dPt>
            <c:idx val="711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8F-AC3E-4084-9243-E08CCE3A24CA}"/>
              </c:ext>
            </c:extLst>
          </c:dPt>
          <c:dPt>
            <c:idx val="712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1-AC3E-4084-9243-E08CCE3A24CA}"/>
              </c:ext>
            </c:extLst>
          </c:dPt>
          <c:dPt>
            <c:idx val="713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3-AC3E-4084-9243-E08CCE3A24CA}"/>
              </c:ext>
            </c:extLst>
          </c:dPt>
          <c:dPt>
            <c:idx val="714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5-AC3E-4084-9243-E08CCE3A24CA}"/>
              </c:ext>
            </c:extLst>
          </c:dPt>
          <c:dPt>
            <c:idx val="715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7-AC3E-4084-9243-E08CCE3A24CA}"/>
              </c:ext>
            </c:extLst>
          </c:dPt>
          <c:dPt>
            <c:idx val="716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9-AC3E-4084-9243-E08CCE3A24CA}"/>
              </c:ext>
            </c:extLst>
          </c:dPt>
          <c:dPt>
            <c:idx val="717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B-AC3E-4084-9243-E08CCE3A24CA}"/>
              </c:ext>
            </c:extLst>
          </c:dPt>
          <c:dPt>
            <c:idx val="718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D-AC3E-4084-9243-E08CCE3A24CA}"/>
              </c:ext>
            </c:extLst>
          </c:dPt>
          <c:dPt>
            <c:idx val="719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9F-AC3E-4084-9243-E08CCE3A24CA}"/>
              </c:ext>
            </c:extLst>
          </c:dPt>
          <c:dPt>
            <c:idx val="72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1-AC3E-4084-9243-E08CCE3A24CA}"/>
              </c:ext>
            </c:extLst>
          </c:dPt>
          <c:dPt>
            <c:idx val="721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3-AC3E-4084-9243-E08CCE3A24CA}"/>
              </c:ext>
            </c:extLst>
          </c:dPt>
          <c:dPt>
            <c:idx val="722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5-AC3E-4084-9243-E08CCE3A24CA}"/>
              </c:ext>
            </c:extLst>
          </c:dPt>
          <c:dPt>
            <c:idx val="723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7-AC3E-4084-9243-E08CCE3A24CA}"/>
              </c:ext>
            </c:extLst>
          </c:dPt>
          <c:dPt>
            <c:idx val="724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9-AC3E-4084-9243-E08CCE3A24CA}"/>
              </c:ext>
            </c:extLst>
          </c:dPt>
          <c:dPt>
            <c:idx val="725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B-AC3E-4084-9243-E08CCE3A24CA}"/>
              </c:ext>
            </c:extLst>
          </c:dPt>
          <c:dPt>
            <c:idx val="726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D-AC3E-4084-9243-E08CCE3A24CA}"/>
              </c:ext>
            </c:extLst>
          </c:dPt>
          <c:dPt>
            <c:idx val="727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AF-AC3E-4084-9243-E08CCE3A24CA}"/>
              </c:ext>
            </c:extLst>
          </c:dPt>
          <c:dPt>
            <c:idx val="728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1-AC3E-4084-9243-E08CCE3A24CA}"/>
              </c:ext>
            </c:extLst>
          </c:dPt>
          <c:dPt>
            <c:idx val="729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3-AC3E-4084-9243-E08CCE3A24CA}"/>
              </c:ext>
            </c:extLst>
          </c:dPt>
          <c:dPt>
            <c:idx val="73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5-AC3E-4084-9243-E08CCE3A24CA}"/>
              </c:ext>
            </c:extLst>
          </c:dPt>
          <c:dPt>
            <c:idx val="731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7-AC3E-4084-9243-E08CCE3A24CA}"/>
              </c:ext>
            </c:extLst>
          </c:dPt>
          <c:dPt>
            <c:idx val="732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9-AC3E-4084-9243-E08CCE3A24CA}"/>
              </c:ext>
            </c:extLst>
          </c:dPt>
          <c:dPt>
            <c:idx val="733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B-AC3E-4084-9243-E08CCE3A24CA}"/>
              </c:ext>
            </c:extLst>
          </c:dPt>
          <c:dPt>
            <c:idx val="734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D-AC3E-4084-9243-E08CCE3A24CA}"/>
              </c:ext>
            </c:extLst>
          </c:dPt>
          <c:dPt>
            <c:idx val="735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BF-AC3E-4084-9243-E08CCE3A24CA}"/>
              </c:ext>
            </c:extLst>
          </c:dPt>
          <c:dPt>
            <c:idx val="736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1-AC3E-4084-9243-E08CCE3A24CA}"/>
              </c:ext>
            </c:extLst>
          </c:dPt>
          <c:dPt>
            <c:idx val="737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3-AC3E-4084-9243-E08CCE3A24CA}"/>
              </c:ext>
            </c:extLst>
          </c:dPt>
          <c:dPt>
            <c:idx val="738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5-AC3E-4084-9243-E08CCE3A24CA}"/>
              </c:ext>
            </c:extLst>
          </c:dPt>
          <c:dPt>
            <c:idx val="739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7-AC3E-4084-9243-E08CCE3A24CA}"/>
              </c:ext>
            </c:extLst>
          </c:dPt>
          <c:dPt>
            <c:idx val="74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9-AC3E-4084-9243-E08CCE3A24CA}"/>
              </c:ext>
            </c:extLst>
          </c:dPt>
          <c:dPt>
            <c:idx val="741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B-AC3E-4084-9243-E08CCE3A24CA}"/>
              </c:ext>
            </c:extLst>
          </c:dPt>
          <c:dPt>
            <c:idx val="742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D-AC3E-4084-9243-E08CCE3A24CA}"/>
              </c:ext>
            </c:extLst>
          </c:dPt>
          <c:dPt>
            <c:idx val="743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CF-AC3E-4084-9243-E08CCE3A24CA}"/>
              </c:ext>
            </c:extLst>
          </c:dPt>
          <c:dPt>
            <c:idx val="744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1-AC3E-4084-9243-E08CCE3A24CA}"/>
              </c:ext>
            </c:extLst>
          </c:dPt>
          <c:dPt>
            <c:idx val="745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3-AC3E-4084-9243-E08CCE3A24CA}"/>
              </c:ext>
            </c:extLst>
          </c:dPt>
          <c:dPt>
            <c:idx val="746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5-AC3E-4084-9243-E08CCE3A24CA}"/>
              </c:ext>
            </c:extLst>
          </c:dPt>
          <c:dPt>
            <c:idx val="747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7-AC3E-4084-9243-E08CCE3A24CA}"/>
              </c:ext>
            </c:extLst>
          </c:dPt>
          <c:dPt>
            <c:idx val="748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9-AC3E-4084-9243-E08CCE3A24CA}"/>
              </c:ext>
            </c:extLst>
          </c:dPt>
          <c:dPt>
            <c:idx val="749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B-AC3E-4084-9243-E08CCE3A24CA}"/>
              </c:ext>
            </c:extLst>
          </c:dPt>
          <c:dPt>
            <c:idx val="75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D-AC3E-4084-9243-E08CCE3A24CA}"/>
              </c:ext>
            </c:extLst>
          </c:dPt>
          <c:dPt>
            <c:idx val="751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DF-AC3E-4084-9243-E08CCE3A24CA}"/>
              </c:ext>
            </c:extLst>
          </c:dPt>
          <c:dPt>
            <c:idx val="752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1-AC3E-4084-9243-E08CCE3A24CA}"/>
              </c:ext>
            </c:extLst>
          </c:dPt>
          <c:dPt>
            <c:idx val="753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3-AC3E-4084-9243-E08CCE3A24CA}"/>
              </c:ext>
            </c:extLst>
          </c:dPt>
          <c:dPt>
            <c:idx val="754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5-AC3E-4084-9243-E08CCE3A24CA}"/>
              </c:ext>
            </c:extLst>
          </c:dPt>
          <c:dPt>
            <c:idx val="755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7-AC3E-4084-9243-E08CCE3A24CA}"/>
              </c:ext>
            </c:extLst>
          </c:dPt>
          <c:dPt>
            <c:idx val="75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9-AC3E-4084-9243-E08CCE3A24CA}"/>
              </c:ext>
            </c:extLst>
          </c:dPt>
          <c:dPt>
            <c:idx val="757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B-AC3E-4084-9243-E08CCE3A24CA}"/>
              </c:ext>
            </c:extLst>
          </c:dPt>
          <c:dPt>
            <c:idx val="758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D-AC3E-4084-9243-E08CCE3A24CA}"/>
              </c:ext>
            </c:extLst>
          </c:dPt>
          <c:dPt>
            <c:idx val="759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EF-AC3E-4084-9243-E08CCE3A24CA}"/>
              </c:ext>
            </c:extLst>
          </c:dPt>
          <c:dPt>
            <c:idx val="76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1-AC3E-4084-9243-E08CCE3A24CA}"/>
              </c:ext>
            </c:extLst>
          </c:dPt>
          <c:dPt>
            <c:idx val="761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3-AC3E-4084-9243-E08CCE3A24CA}"/>
              </c:ext>
            </c:extLst>
          </c:dPt>
          <c:dPt>
            <c:idx val="762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5-AC3E-4084-9243-E08CCE3A24CA}"/>
              </c:ext>
            </c:extLst>
          </c:dPt>
          <c:dPt>
            <c:idx val="763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7-AC3E-4084-9243-E08CCE3A24CA}"/>
              </c:ext>
            </c:extLst>
          </c:dPt>
          <c:dPt>
            <c:idx val="764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9-AC3E-4084-9243-E08CCE3A24CA}"/>
              </c:ext>
            </c:extLst>
          </c:dPt>
          <c:dPt>
            <c:idx val="765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B-AC3E-4084-9243-E08CCE3A24CA}"/>
              </c:ext>
            </c:extLst>
          </c:dPt>
          <c:dPt>
            <c:idx val="766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D-AC3E-4084-9243-E08CCE3A24CA}"/>
              </c:ext>
            </c:extLst>
          </c:dPt>
          <c:dPt>
            <c:idx val="767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5FF-AC3E-4084-9243-E08CCE3A24CA}"/>
              </c:ext>
            </c:extLst>
          </c:dPt>
          <c:dPt>
            <c:idx val="768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1-AC3E-4084-9243-E08CCE3A24CA}"/>
              </c:ext>
            </c:extLst>
          </c:dPt>
          <c:dPt>
            <c:idx val="769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3-AC3E-4084-9243-E08CCE3A24CA}"/>
              </c:ext>
            </c:extLst>
          </c:dPt>
          <c:dPt>
            <c:idx val="77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5-AC3E-4084-9243-E08CCE3A24CA}"/>
              </c:ext>
            </c:extLst>
          </c:dPt>
          <c:dPt>
            <c:idx val="771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7-AC3E-4084-9243-E08CCE3A24CA}"/>
              </c:ext>
            </c:extLst>
          </c:dPt>
          <c:dPt>
            <c:idx val="772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9-AC3E-4084-9243-E08CCE3A24CA}"/>
              </c:ext>
            </c:extLst>
          </c:dPt>
          <c:dPt>
            <c:idx val="773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B-AC3E-4084-9243-E08CCE3A24CA}"/>
              </c:ext>
            </c:extLst>
          </c:dPt>
          <c:dPt>
            <c:idx val="774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D-AC3E-4084-9243-E08CCE3A24CA}"/>
              </c:ext>
            </c:extLst>
          </c:dPt>
          <c:dPt>
            <c:idx val="775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0F-AC3E-4084-9243-E08CCE3A24CA}"/>
              </c:ext>
            </c:extLst>
          </c:dPt>
          <c:dPt>
            <c:idx val="776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1-AC3E-4084-9243-E08CCE3A24CA}"/>
              </c:ext>
            </c:extLst>
          </c:dPt>
          <c:dPt>
            <c:idx val="777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3-AC3E-4084-9243-E08CCE3A24CA}"/>
              </c:ext>
            </c:extLst>
          </c:dPt>
          <c:dPt>
            <c:idx val="778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5-AC3E-4084-9243-E08CCE3A24CA}"/>
              </c:ext>
            </c:extLst>
          </c:dPt>
          <c:dPt>
            <c:idx val="779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7-AC3E-4084-9243-E08CCE3A24CA}"/>
              </c:ext>
            </c:extLst>
          </c:dPt>
          <c:dPt>
            <c:idx val="78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9-AC3E-4084-9243-E08CCE3A24CA}"/>
              </c:ext>
            </c:extLst>
          </c:dPt>
          <c:dPt>
            <c:idx val="781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B-AC3E-4084-9243-E08CCE3A24CA}"/>
              </c:ext>
            </c:extLst>
          </c:dPt>
          <c:dPt>
            <c:idx val="782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D-AC3E-4084-9243-E08CCE3A24CA}"/>
              </c:ext>
            </c:extLst>
          </c:dPt>
          <c:dPt>
            <c:idx val="783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1F-AC3E-4084-9243-E08CCE3A24CA}"/>
              </c:ext>
            </c:extLst>
          </c:dPt>
          <c:dPt>
            <c:idx val="784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1-AC3E-4084-9243-E08CCE3A24CA}"/>
              </c:ext>
            </c:extLst>
          </c:dPt>
          <c:dPt>
            <c:idx val="785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3-AC3E-4084-9243-E08CCE3A24CA}"/>
              </c:ext>
            </c:extLst>
          </c:dPt>
          <c:dPt>
            <c:idx val="786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5-AC3E-4084-9243-E08CCE3A24CA}"/>
              </c:ext>
            </c:extLst>
          </c:dPt>
          <c:dPt>
            <c:idx val="787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7-AC3E-4084-9243-E08CCE3A24CA}"/>
              </c:ext>
            </c:extLst>
          </c:dPt>
          <c:dPt>
            <c:idx val="788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9-AC3E-4084-9243-E08CCE3A24CA}"/>
              </c:ext>
            </c:extLst>
          </c:dPt>
          <c:dPt>
            <c:idx val="789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B-AC3E-4084-9243-E08CCE3A24CA}"/>
              </c:ext>
            </c:extLst>
          </c:dPt>
          <c:dPt>
            <c:idx val="79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D-AC3E-4084-9243-E08CCE3A24CA}"/>
              </c:ext>
            </c:extLst>
          </c:dPt>
          <c:dPt>
            <c:idx val="791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2F-AC3E-4084-9243-E08CCE3A24CA}"/>
              </c:ext>
            </c:extLst>
          </c:dPt>
          <c:dPt>
            <c:idx val="792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1-AC3E-4084-9243-E08CCE3A24CA}"/>
              </c:ext>
            </c:extLst>
          </c:dPt>
          <c:dPt>
            <c:idx val="793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3-AC3E-4084-9243-E08CCE3A24CA}"/>
              </c:ext>
            </c:extLst>
          </c:dPt>
          <c:dPt>
            <c:idx val="794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5-AC3E-4084-9243-E08CCE3A24CA}"/>
              </c:ext>
            </c:extLst>
          </c:dPt>
          <c:dPt>
            <c:idx val="795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7-AC3E-4084-9243-E08CCE3A24CA}"/>
              </c:ext>
            </c:extLst>
          </c:dPt>
          <c:dPt>
            <c:idx val="796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9-AC3E-4084-9243-E08CCE3A24CA}"/>
              </c:ext>
            </c:extLst>
          </c:dPt>
          <c:dPt>
            <c:idx val="797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B-AC3E-4084-9243-E08CCE3A24CA}"/>
              </c:ext>
            </c:extLst>
          </c:dPt>
          <c:dPt>
            <c:idx val="798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D-AC3E-4084-9243-E08CCE3A24CA}"/>
              </c:ext>
            </c:extLst>
          </c:dPt>
          <c:dPt>
            <c:idx val="799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3F-AC3E-4084-9243-E08CCE3A24CA}"/>
              </c:ext>
            </c:extLst>
          </c:dPt>
          <c:dPt>
            <c:idx val="80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1-AC3E-4084-9243-E08CCE3A24CA}"/>
              </c:ext>
            </c:extLst>
          </c:dPt>
          <c:dPt>
            <c:idx val="801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3-AC3E-4084-9243-E08CCE3A24CA}"/>
              </c:ext>
            </c:extLst>
          </c:dPt>
          <c:dPt>
            <c:idx val="802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5-AC3E-4084-9243-E08CCE3A24CA}"/>
              </c:ext>
            </c:extLst>
          </c:dPt>
          <c:dPt>
            <c:idx val="803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7-AC3E-4084-9243-E08CCE3A24CA}"/>
              </c:ext>
            </c:extLst>
          </c:dPt>
          <c:dPt>
            <c:idx val="804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9-AC3E-4084-9243-E08CCE3A24CA}"/>
              </c:ext>
            </c:extLst>
          </c:dPt>
          <c:dPt>
            <c:idx val="805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B-AC3E-4084-9243-E08CCE3A24CA}"/>
              </c:ext>
            </c:extLst>
          </c:dPt>
          <c:dPt>
            <c:idx val="806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D-AC3E-4084-9243-E08CCE3A24CA}"/>
              </c:ext>
            </c:extLst>
          </c:dPt>
          <c:dPt>
            <c:idx val="807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4F-AC3E-4084-9243-E08CCE3A24CA}"/>
              </c:ext>
            </c:extLst>
          </c:dPt>
          <c:dPt>
            <c:idx val="808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1-AC3E-4084-9243-E08CCE3A24CA}"/>
              </c:ext>
            </c:extLst>
          </c:dPt>
          <c:dPt>
            <c:idx val="809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3-AC3E-4084-9243-E08CCE3A24CA}"/>
              </c:ext>
            </c:extLst>
          </c:dPt>
          <c:dPt>
            <c:idx val="81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5-AC3E-4084-9243-E08CCE3A24CA}"/>
              </c:ext>
            </c:extLst>
          </c:dPt>
          <c:dPt>
            <c:idx val="811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7-AC3E-4084-9243-E08CCE3A24CA}"/>
              </c:ext>
            </c:extLst>
          </c:dPt>
          <c:dPt>
            <c:idx val="812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9-AC3E-4084-9243-E08CCE3A24CA}"/>
              </c:ext>
            </c:extLst>
          </c:dPt>
          <c:dPt>
            <c:idx val="81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B-AC3E-4084-9243-E08CCE3A24CA}"/>
              </c:ext>
            </c:extLst>
          </c:dPt>
          <c:dPt>
            <c:idx val="814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D-AC3E-4084-9243-E08CCE3A24CA}"/>
              </c:ext>
            </c:extLst>
          </c:dPt>
          <c:dPt>
            <c:idx val="815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5F-AC3E-4084-9243-E08CCE3A24CA}"/>
              </c:ext>
            </c:extLst>
          </c:dPt>
          <c:dPt>
            <c:idx val="816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1-AC3E-4084-9243-E08CCE3A24CA}"/>
              </c:ext>
            </c:extLst>
          </c:dPt>
          <c:dPt>
            <c:idx val="817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3-AC3E-4084-9243-E08CCE3A24CA}"/>
              </c:ext>
            </c:extLst>
          </c:dPt>
          <c:dPt>
            <c:idx val="818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5-AC3E-4084-9243-E08CCE3A24CA}"/>
              </c:ext>
            </c:extLst>
          </c:dPt>
          <c:dPt>
            <c:idx val="819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7-AC3E-4084-9243-E08CCE3A24CA}"/>
              </c:ext>
            </c:extLst>
          </c:dPt>
          <c:dPt>
            <c:idx val="82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9-AC3E-4084-9243-E08CCE3A24CA}"/>
              </c:ext>
            </c:extLst>
          </c:dPt>
          <c:dPt>
            <c:idx val="821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B-AC3E-4084-9243-E08CCE3A24CA}"/>
              </c:ext>
            </c:extLst>
          </c:dPt>
          <c:dPt>
            <c:idx val="822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D-AC3E-4084-9243-E08CCE3A24CA}"/>
              </c:ext>
            </c:extLst>
          </c:dPt>
          <c:dPt>
            <c:idx val="823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6F-AC3E-4084-9243-E08CCE3A24CA}"/>
              </c:ext>
            </c:extLst>
          </c:dPt>
          <c:dPt>
            <c:idx val="824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1-AC3E-4084-9243-E08CCE3A24CA}"/>
              </c:ext>
            </c:extLst>
          </c:dPt>
          <c:dPt>
            <c:idx val="825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3-AC3E-4084-9243-E08CCE3A24CA}"/>
              </c:ext>
            </c:extLst>
          </c:dPt>
          <c:dPt>
            <c:idx val="826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5-AC3E-4084-9243-E08CCE3A24CA}"/>
              </c:ext>
            </c:extLst>
          </c:dPt>
          <c:dPt>
            <c:idx val="827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7-AC3E-4084-9243-E08CCE3A24CA}"/>
              </c:ext>
            </c:extLst>
          </c:dPt>
          <c:dPt>
            <c:idx val="828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9-AC3E-4084-9243-E08CCE3A24CA}"/>
              </c:ext>
            </c:extLst>
          </c:dPt>
          <c:dPt>
            <c:idx val="829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B-AC3E-4084-9243-E08CCE3A24CA}"/>
              </c:ext>
            </c:extLst>
          </c:dPt>
          <c:dPt>
            <c:idx val="83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D-AC3E-4084-9243-E08CCE3A24CA}"/>
              </c:ext>
            </c:extLst>
          </c:dPt>
          <c:dPt>
            <c:idx val="831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7F-AC3E-4084-9243-E08CCE3A24CA}"/>
              </c:ext>
            </c:extLst>
          </c:dPt>
          <c:dPt>
            <c:idx val="832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1-AC3E-4084-9243-E08CCE3A24CA}"/>
              </c:ext>
            </c:extLst>
          </c:dPt>
          <c:dPt>
            <c:idx val="833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3-AC3E-4084-9243-E08CCE3A24CA}"/>
              </c:ext>
            </c:extLst>
          </c:dPt>
          <c:dPt>
            <c:idx val="834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5-AC3E-4084-9243-E08CCE3A24CA}"/>
              </c:ext>
            </c:extLst>
          </c:dPt>
          <c:dPt>
            <c:idx val="835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7-AC3E-4084-9243-E08CCE3A24CA}"/>
              </c:ext>
            </c:extLst>
          </c:dPt>
          <c:dPt>
            <c:idx val="836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9-AC3E-4084-9243-E08CCE3A24CA}"/>
              </c:ext>
            </c:extLst>
          </c:dPt>
          <c:dPt>
            <c:idx val="837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B-AC3E-4084-9243-E08CCE3A24CA}"/>
              </c:ext>
            </c:extLst>
          </c:dPt>
          <c:dPt>
            <c:idx val="838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D-AC3E-4084-9243-E08CCE3A24CA}"/>
              </c:ext>
            </c:extLst>
          </c:dPt>
          <c:dPt>
            <c:idx val="839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8F-AC3E-4084-9243-E08CCE3A24CA}"/>
              </c:ext>
            </c:extLst>
          </c:dPt>
          <c:dPt>
            <c:idx val="84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1-AC3E-4084-9243-E08CCE3A24CA}"/>
              </c:ext>
            </c:extLst>
          </c:dPt>
          <c:dPt>
            <c:idx val="841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3-AC3E-4084-9243-E08CCE3A24CA}"/>
              </c:ext>
            </c:extLst>
          </c:dPt>
          <c:dPt>
            <c:idx val="842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5-AC3E-4084-9243-E08CCE3A24CA}"/>
              </c:ext>
            </c:extLst>
          </c:dPt>
          <c:dPt>
            <c:idx val="843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7-AC3E-4084-9243-E08CCE3A24CA}"/>
              </c:ext>
            </c:extLst>
          </c:dPt>
          <c:dPt>
            <c:idx val="844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9-AC3E-4084-9243-E08CCE3A24CA}"/>
              </c:ext>
            </c:extLst>
          </c:dPt>
          <c:dPt>
            <c:idx val="845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B-AC3E-4084-9243-E08CCE3A24CA}"/>
              </c:ext>
            </c:extLst>
          </c:dPt>
          <c:dPt>
            <c:idx val="846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D-AC3E-4084-9243-E08CCE3A24CA}"/>
              </c:ext>
            </c:extLst>
          </c:dPt>
          <c:dPt>
            <c:idx val="847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9F-AC3E-4084-9243-E08CCE3A24CA}"/>
              </c:ext>
            </c:extLst>
          </c:dPt>
          <c:dPt>
            <c:idx val="848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1-AC3E-4084-9243-E08CCE3A24CA}"/>
              </c:ext>
            </c:extLst>
          </c:dPt>
          <c:dPt>
            <c:idx val="849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3-AC3E-4084-9243-E08CCE3A24CA}"/>
              </c:ext>
            </c:extLst>
          </c:dPt>
          <c:dPt>
            <c:idx val="85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5-AC3E-4084-9243-E08CCE3A24CA}"/>
              </c:ext>
            </c:extLst>
          </c:dPt>
          <c:dPt>
            <c:idx val="851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7-AC3E-4084-9243-E08CCE3A24CA}"/>
              </c:ext>
            </c:extLst>
          </c:dPt>
          <c:dPt>
            <c:idx val="852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9-AC3E-4084-9243-E08CCE3A24CA}"/>
              </c:ext>
            </c:extLst>
          </c:dPt>
          <c:dPt>
            <c:idx val="853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B-AC3E-4084-9243-E08CCE3A24CA}"/>
              </c:ext>
            </c:extLst>
          </c:dPt>
          <c:dPt>
            <c:idx val="854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D-AC3E-4084-9243-E08CCE3A24CA}"/>
              </c:ext>
            </c:extLst>
          </c:dPt>
          <c:dPt>
            <c:idx val="855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AF-AC3E-4084-9243-E08CCE3A24CA}"/>
              </c:ext>
            </c:extLst>
          </c:dPt>
          <c:dPt>
            <c:idx val="856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1-AC3E-4084-9243-E08CCE3A24CA}"/>
              </c:ext>
            </c:extLst>
          </c:dPt>
          <c:dPt>
            <c:idx val="857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3-AC3E-4084-9243-E08CCE3A24CA}"/>
              </c:ext>
            </c:extLst>
          </c:dPt>
          <c:dPt>
            <c:idx val="858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5-AC3E-4084-9243-E08CCE3A24CA}"/>
              </c:ext>
            </c:extLst>
          </c:dPt>
          <c:dPt>
            <c:idx val="859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7-AC3E-4084-9243-E08CCE3A24CA}"/>
              </c:ext>
            </c:extLst>
          </c:dPt>
          <c:dPt>
            <c:idx val="86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9-AC3E-4084-9243-E08CCE3A24CA}"/>
              </c:ext>
            </c:extLst>
          </c:dPt>
          <c:dPt>
            <c:idx val="861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B-AC3E-4084-9243-E08CCE3A24CA}"/>
              </c:ext>
            </c:extLst>
          </c:dPt>
          <c:dPt>
            <c:idx val="862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D-AC3E-4084-9243-E08CCE3A24CA}"/>
              </c:ext>
            </c:extLst>
          </c:dPt>
          <c:dPt>
            <c:idx val="863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BF-AC3E-4084-9243-E08CCE3A24CA}"/>
              </c:ext>
            </c:extLst>
          </c:dPt>
          <c:dPt>
            <c:idx val="864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1-AC3E-4084-9243-E08CCE3A24CA}"/>
              </c:ext>
            </c:extLst>
          </c:dPt>
          <c:dPt>
            <c:idx val="86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3-AC3E-4084-9243-E08CCE3A24CA}"/>
              </c:ext>
            </c:extLst>
          </c:dPt>
          <c:dPt>
            <c:idx val="866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5-AC3E-4084-9243-E08CCE3A24CA}"/>
              </c:ext>
            </c:extLst>
          </c:dPt>
          <c:dPt>
            <c:idx val="867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7-AC3E-4084-9243-E08CCE3A24CA}"/>
              </c:ext>
            </c:extLst>
          </c:dPt>
          <c:dPt>
            <c:idx val="868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9-AC3E-4084-9243-E08CCE3A24CA}"/>
              </c:ext>
            </c:extLst>
          </c:dPt>
          <c:dPt>
            <c:idx val="869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B-AC3E-4084-9243-E08CCE3A24CA}"/>
              </c:ext>
            </c:extLst>
          </c:dPt>
          <c:dPt>
            <c:idx val="87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D-AC3E-4084-9243-E08CCE3A24CA}"/>
              </c:ext>
            </c:extLst>
          </c:dPt>
          <c:dPt>
            <c:idx val="871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CF-AC3E-4084-9243-E08CCE3A24CA}"/>
              </c:ext>
            </c:extLst>
          </c:dPt>
          <c:dPt>
            <c:idx val="872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1-AC3E-4084-9243-E08CCE3A24CA}"/>
              </c:ext>
            </c:extLst>
          </c:dPt>
          <c:dPt>
            <c:idx val="873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3-AC3E-4084-9243-E08CCE3A24CA}"/>
              </c:ext>
            </c:extLst>
          </c:dPt>
          <c:dPt>
            <c:idx val="874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5-AC3E-4084-9243-E08CCE3A24CA}"/>
              </c:ext>
            </c:extLst>
          </c:dPt>
          <c:dPt>
            <c:idx val="875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7-AC3E-4084-9243-E08CCE3A24CA}"/>
              </c:ext>
            </c:extLst>
          </c:dPt>
          <c:dPt>
            <c:idx val="876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9-AC3E-4084-9243-E08CCE3A24CA}"/>
              </c:ext>
            </c:extLst>
          </c:dPt>
          <c:dPt>
            <c:idx val="877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B-AC3E-4084-9243-E08CCE3A24CA}"/>
              </c:ext>
            </c:extLst>
          </c:dPt>
          <c:dPt>
            <c:idx val="878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D-AC3E-4084-9243-E08CCE3A24CA}"/>
              </c:ext>
            </c:extLst>
          </c:dPt>
          <c:dPt>
            <c:idx val="879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DF-AC3E-4084-9243-E08CCE3A24CA}"/>
              </c:ext>
            </c:extLst>
          </c:dPt>
          <c:dPt>
            <c:idx val="88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1-AC3E-4084-9243-E08CCE3A24CA}"/>
              </c:ext>
            </c:extLst>
          </c:dPt>
          <c:dPt>
            <c:idx val="881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3-AC3E-4084-9243-E08CCE3A24CA}"/>
              </c:ext>
            </c:extLst>
          </c:dPt>
          <c:dPt>
            <c:idx val="882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5-AC3E-4084-9243-E08CCE3A24CA}"/>
              </c:ext>
            </c:extLst>
          </c:dPt>
          <c:dPt>
            <c:idx val="883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7-AC3E-4084-9243-E08CCE3A24CA}"/>
              </c:ext>
            </c:extLst>
          </c:dPt>
          <c:dPt>
            <c:idx val="884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9-AC3E-4084-9243-E08CCE3A24CA}"/>
              </c:ext>
            </c:extLst>
          </c:dPt>
          <c:dPt>
            <c:idx val="885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B-AC3E-4084-9243-E08CCE3A24CA}"/>
              </c:ext>
            </c:extLst>
          </c:dPt>
          <c:dPt>
            <c:idx val="886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D-AC3E-4084-9243-E08CCE3A24CA}"/>
              </c:ext>
            </c:extLst>
          </c:dPt>
          <c:dPt>
            <c:idx val="887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EF-AC3E-4084-9243-E08CCE3A24CA}"/>
              </c:ext>
            </c:extLst>
          </c:dPt>
          <c:dPt>
            <c:idx val="888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1-AC3E-4084-9243-E08CCE3A24CA}"/>
              </c:ext>
            </c:extLst>
          </c:dPt>
          <c:dPt>
            <c:idx val="889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3-AC3E-4084-9243-E08CCE3A24CA}"/>
              </c:ext>
            </c:extLst>
          </c:dPt>
          <c:dPt>
            <c:idx val="89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5-AC3E-4084-9243-E08CCE3A24CA}"/>
              </c:ext>
            </c:extLst>
          </c:dPt>
          <c:dPt>
            <c:idx val="891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7-AC3E-4084-9243-E08CCE3A24CA}"/>
              </c:ext>
            </c:extLst>
          </c:dPt>
          <c:dPt>
            <c:idx val="892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9-AC3E-4084-9243-E08CCE3A24CA}"/>
              </c:ext>
            </c:extLst>
          </c:dPt>
          <c:dPt>
            <c:idx val="893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B-AC3E-4084-9243-E08CCE3A24CA}"/>
              </c:ext>
            </c:extLst>
          </c:dPt>
          <c:dPt>
            <c:idx val="894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D-AC3E-4084-9243-E08CCE3A24CA}"/>
              </c:ext>
            </c:extLst>
          </c:dPt>
          <c:dPt>
            <c:idx val="895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6FF-AC3E-4084-9243-E08CCE3A24CA}"/>
              </c:ext>
            </c:extLst>
          </c:dPt>
          <c:dPt>
            <c:idx val="896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1-AC3E-4084-9243-E08CCE3A24CA}"/>
              </c:ext>
            </c:extLst>
          </c:dPt>
          <c:dPt>
            <c:idx val="897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3-AC3E-4084-9243-E08CCE3A24CA}"/>
              </c:ext>
            </c:extLst>
          </c:dPt>
          <c:dPt>
            <c:idx val="898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5-AC3E-4084-9243-E08CCE3A24CA}"/>
              </c:ext>
            </c:extLst>
          </c:dPt>
          <c:dPt>
            <c:idx val="899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7-AC3E-4084-9243-E08CCE3A24CA}"/>
              </c:ext>
            </c:extLst>
          </c:dPt>
          <c:dPt>
            <c:idx val="90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9-AC3E-4084-9243-E08CCE3A24CA}"/>
              </c:ext>
            </c:extLst>
          </c:dPt>
          <c:dPt>
            <c:idx val="901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B-AC3E-4084-9243-E08CCE3A24CA}"/>
              </c:ext>
            </c:extLst>
          </c:dPt>
          <c:dPt>
            <c:idx val="902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D-AC3E-4084-9243-E08CCE3A24CA}"/>
              </c:ext>
            </c:extLst>
          </c:dPt>
          <c:dPt>
            <c:idx val="903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0F-AC3E-4084-9243-E08CCE3A24CA}"/>
              </c:ext>
            </c:extLst>
          </c:dPt>
          <c:dPt>
            <c:idx val="904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1-AC3E-4084-9243-E08CCE3A24CA}"/>
              </c:ext>
            </c:extLst>
          </c:dPt>
          <c:dPt>
            <c:idx val="905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3-AC3E-4084-9243-E08CCE3A24CA}"/>
              </c:ext>
            </c:extLst>
          </c:dPt>
          <c:dPt>
            <c:idx val="906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5-AC3E-4084-9243-E08CCE3A24CA}"/>
              </c:ext>
            </c:extLst>
          </c:dPt>
          <c:dPt>
            <c:idx val="907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7-AC3E-4084-9243-E08CCE3A24CA}"/>
              </c:ext>
            </c:extLst>
          </c:dPt>
          <c:dPt>
            <c:idx val="908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9-AC3E-4084-9243-E08CCE3A24CA}"/>
              </c:ext>
            </c:extLst>
          </c:dPt>
          <c:dPt>
            <c:idx val="909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B-AC3E-4084-9243-E08CCE3A24CA}"/>
              </c:ext>
            </c:extLst>
          </c:dPt>
          <c:dPt>
            <c:idx val="91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D-AC3E-4084-9243-E08CCE3A24CA}"/>
              </c:ext>
            </c:extLst>
          </c:dPt>
          <c:dPt>
            <c:idx val="911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1F-AC3E-4084-9243-E08CCE3A24CA}"/>
              </c:ext>
            </c:extLst>
          </c:dPt>
          <c:dPt>
            <c:idx val="912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1-AC3E-4084-9243-E08CCE3A24CA}"/>
              </c:ext>
            </c:extLst>
          </c:dPt>
          <c:dPt>
            <c:idx val="913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3-AC3E-4084-9243-E08CCE3A24CA}"/>
              </c:ext>
            </c:extLst>
          </c:dPt>
          <c:dPt>
            <c:idx val="914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5-AC3E-4084-9243-E08CCE3A24CA}"/>
              </c:ext>
            </c:extLst>
          </c:dPt>
          <c:dPt>
            <c:idx val="915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7-AC3E-4084-9243-E08CCE3A24CA}"/>
              </c:ext>
            </c:extLst>
          </c:dPt>
          <c:dPt>
            <c:idx val="916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9-AC3E-4084-9243-E08CCE3A24CA}"/>
              </c:ext>
            </c:extLst>
          </c:dPt>
          <c:dPt>
            <c:idx val="917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B-AC3E-4084-9243-E08CCE3A24CA}"/>
              </c:ext>
            </c:extLst>
          </c:dPt>
          <c:dPt>
            <c:idx val="918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D-AC3E-4084-9243-E08CCE3A24CA}"/>
              </c:ext>
            </c:extLst>
          </c:dPt>
          <c:dPt>
            <c:idx val="919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2F-AC3E-4084-9243-E08CCE3A24CA}"/>
              </c:ext>
            </c:extLst>
          </c:dPt>
          <c:dPt>
            <c:idx val="92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1-AC3E-4084-9243-E08CCE3A24CA}"/>
              </c:ext>
            </c:extLst>
          </c:dPt>
          <c:dPt>
            <c:idx val="921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3-AC3E-4084-9243-E08CCE3A24CA}"/>
              </c:ext>
            </c:extLst>
          </c:dPt>
          <c:dPt>
            <c:idx val="922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5-AC3E-4084-9243-E08CCE3A24CA}"/>
              </c:ext>
            </c:extLst>
          </c:dPt>
          <c:dPt>
            <c:idx val="923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7-AC3E-4084-9243-E08CCE3A24CA}"/>
              </c:ext>
            </c:extLst>
          </c:dPt>
          <c:dPt>
            <c:idx val="924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9-AC3E-4084-9243-E08CCE3A24CA}"/>
              </c:ext>
            </c:extLst>
          </c:dPt>
          <c:dPt>
            <c:idx val="925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B-AC3E-4084-9243-E08CCE3A24CA}"/>
              </c:ext>
            </c:extLst>
          </c:dPt>
          <c:dPt>
            <c:idx val="926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D-AC3E-4084-9243-E08CCE3A24CA}"/>
              </c:ext>
            </c:extLst>
          </c:dPt>
          <c:dPt>
            <c:idx val="927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3F-AC3E-4084-9243-E08CCE3A24CA}"/>
              </c:ext>
            </c:extLst>
          </c:dPt>
          <c:dPt>
            <c:idx val="928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1-AC3E-4084-9243-E08CCE3A24CA}"/>
              </c:ext>
            </c:extLst>
          </c:dPt>
          <c:dPt>
            <c:idx val="929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3-AC3E-4084-9243-E08CCE3A24CA}"/>
              </c:ext>
            </c:extLst>
          </c:dPt>
          <c:dPt>
            <c:idx val="93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5-AC3E-4084-9243-E08CCE3A24CA}"/>
              </c:ext>
            </c:extLst>
          </c:dPt>
          <c:dPt>
            <c:idx val="931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7-AC3E-4084-9243-E08CCE3A24CA}"/>
              </c:ext>
            </c:extLst>
          </c:dPt>
          <c:dPt>
            <c:idx val="932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9-AC3E-4084-9243-E08CCE3A24CA}"/>
              </c:ext>
            </c:extLst>
          </c:dPt>
          <c:dPt>
            <c:idx val="933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B-AC3E-4084-9243-E08CCE3A24CA}"/>
              </c:ext>
            </c:extLst>
          </c:dPt>
          <c:dPt>
            <c:idx val="934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D-AC3E-4084-9243-E08CCE3A24CA}"/>
              </c:ext>
            </c:extLst>
          </c:dPt>
          <c:dPt>
            <c:idx val="935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4F-AC3E-4084-9243-E08CCE3A24CA}"/>
              </c:ext>
            </c:extLst>
          </c:dPt>
          <c:dPt>
            <c:idx val="936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1-AC3E-4084-9243-E08CCE3A24CA}"/>
              </c:ext>
            </c:extLst>
          </c:dPt>
          <c:dPt>
            <c:idx val="937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3-AC3E-4084-9243-E08CCE3A24CA}"/>
              </c:ext>
            </c:extLst>
          </c:dPt>
          <c:dPt>
            <c:idx val="938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5-AC3E-4084-9243-E08CCE3A24CA}"/>
              </c:ext>
            </c:extLst>
          </c:dPt>
          <c:dPt>
            <c:idx val="939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7-AC3E-4084-9243-E08CCE3A24CA}"/>
              </c:ext>
            </c:extLst>
          </c:dPt>
          <c:dPt>
            <c:idx val="94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9-AC3E-4084-9243-E08CCE3A24CA}"/>
              </c:ext>
            </c:extLst>
          </c:dPt>
          <c:dPt>
            <c:idx val="941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B-AC3E-4084-9243-E08CCE3A24CA}"/>
              </c:ext>
            </c:extLst>
          </c:dPt>
          <c:dPt>
            <c:idx val="942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D-AC3E-4084-9243-E08CCE3A24CA}"/>
              </c:ext>
            </c:extLst>
          </c:dPt>
          <c:dPt>
            <c:idx val="943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5F-AC3E-4084-9243-E08CCE3A24CA}"/>
              </c:ext>
            </c:extLst>
          </c:dPt>
          <c:dPt>
            <c:idx val="944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1-AC3E-4084-9243-E08CCE3A24CA}"/>
              </c:ext>
            </c:extLst>
          </c:dPt>
          <c:dPt>
            <c:idx val="945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3-AC3E-4084-9243-E08CCE3A24CA}"/>
              </c:ext>
            </c:extLst>
          </c:dPt>
          <c:dPt>
            <c:idx val="946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5-AC3E-4084-9243-E08CCE3A24CA}"/>
              </c:ext>
            </c:extLst>
          </c:dPt>
          <c:dPt>
            <c:idx val="947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7-AC3E-4084-9243-E08CCE3A24CA}"/>
              </c:ext>
            </c:extLst>
          </c:dPt>
          <c:dPt>
            <c:idx val="948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9-AC3E-4084-9243-E08CCE3A24CA}"/>
              </c:ext>
            </c:extLst>
          </c:dPt>
          <c:dPt>
            <c:idx val="949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B-AC3E-4084-9243-E08CCE3A24CA}"/>
              </c:ext>
            </c:extLst>
          </c:dPt>
          <c:dPt>
            <c:idx val="95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D-AC3E-4084-9243-E08CCE3A24CA}"/>
              </c:ext>
            </c:extLst>
          </c:dPt>
          <c:dPt>
            <c:idx val="951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6F-AC3E-4084-9243-E08CCE3A24CA}"/>
              </c:ext>
            </c:extLst>
          </c:dPt>
          <c:dPt>
            <c:idx val="952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1-AC3E-4084-9243-E08CCE3A24CA}"/>
              </c:ext>
            </c:extLst>
          </c:dPt>
          <c:dPt>
            <c:idx val="953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3-AC3E-4084-9243-E08CCE3A24CA}"/>
              </c:ext>
            </c:extLst>
          </c:dPt>
          <c:dPt>
            <c:idx val="954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5-AC3E-4084-9243-E08CCE3A24CA}"/>
              </c:ext>
            </c:extLst>
          </c:dPt>
          <c:dPt>
            <c:idx val="955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7-AC3E-4084-9243-E08CCE3A24CA}"/>
              </c:ext>
            </c:extLst>
          </c:dPt>
          <c:dPt>
            <c:idx val="956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9-AC3E-4084-9243-E08CCE3A24CA}"/>
              </c:ext>
            </c:extLst>
          </c:dPt>
          <c:dPt>
            <c:idx val="957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B-AC3E-4084-9243-E08CCE3A24CA}"/>
              </c:ext>
            </c:extLst>
          </c:dPt>
          <c:dPt>
            <c:idx val="958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D-AC3E-4084-9243-E08CCE3A24CA}"/>
              </c:ext>
            </c:extLst>
          </c:dPt>
          <c:dPt>
            <c:idx val="959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7F-AC3E-4084-9243-E08CCE3A24CA}"/>
              </c:ext>
            </c:extLst>
          </c:dPt>
          <c:dPt>
            <c:idx val="96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1-AC3E-4084-9243-E08CCE3A24CA}"/>
              </c:ext>
            </c:extLst>
          </c:dPt>
          <c:dPt>
            <c:idx val="961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3-AC3E-4084-9243-E08CCE3A24CA}"/>
              </c:ext>
            </c:extLst>
          </c:dPt>
          <c:dPt>
            <c:idx val="962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5-AC3E-4084-9243-E08CCE3A24CA}"/>
              </c:ext>
            </c:extLst>
          </c:dPt>
          <c:dPt>
            <c:idx val="963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7-AC3E-4084-9243-E08CCE3A24CA}"/>
              </c:ext>
            </c:extLst>
          </c:dPt>
          <c:dPt>
            <c:idx val="964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9-AC3E-4084-9243-E08CCE3A24CA}"/>
              </c:ext>
            </c:extLst>
          </c:dPt>
          <c:dPt>
            <c:idx val="965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B-AC3E-4084-9243-E08CCE3A24CA}"/>
              </c:ext>
            </c:extLst>
          </c:dPt>
          <c:dPt>
            <c:idx val="966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D-AC3E-4084-9243-E08CCE3A24CA}"/>
              </c:ext>
            </c:extLst>
          </c:dPt>
          <c:dPt>
            <c:idx val="967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8F-AC3E-4084-9243-E08CCE3A24CA}"/>
              </c:ext>
            </c:extLst>
          </c:dPt>
          <c:dPt>
            <c:idx val="968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1-AC3E-4084-9243-E08CCE3A24CA}"/>
              </c:ext>
            </c:extLst>
          </c:dPt>
          <c:dPt>
            <c:idx val="969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3-AC3E-4084-9243-E08CCE3A24CA}"/>
              </c:ext>
            </c:extLst>
          </c:dPt>
          <c:dPt>
            <c:idx val="97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5-AC3E-4084-9243-E08CCE3A24CA}"/>
              </c:ext>
            </c:extLst>
          </c:dPt>
          <c:dPt>
            <c:idx val="971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7-AC3E-4084-9243-E08CCE3A24CA}"/>
              </c:ext>
            </c:extLst>
          </c:dPt>
          <c:dPt>
            <c:idx val="97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9-AC3E-4084-9243-E08CCE3A24CA}"/>
              </c:ext>
            </c:extLst>
          </c:dPt>
          <c:dPt>
            <c:idx val="973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B-AC3E-4084-9243-E08CCE3A24CA}"/>
              </c:ext>
            </c:extLst>
          </c:dPt>
          <c:dPt>
            <c:idx val="97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D-AC3E-4084-9243-E08CCE3A24CA}"/>
              </c:ext>
            </c:extLst>
          </c:dPt>
          <c:dPt>
            <c:idx val="975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9F-AC3E-4084-9243-E08CCE3A24CA}"/>
              </c:ext>
            </c:extLst>
          </c:dPt>
          <c:dPt>
            <c:idx val="976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1-AC3E-4084-9243-E08CCE3A24CA}"/>
              </c:ext>
            </c:extLst>
          </c:dPt>
          <c:dPt>
            <c:idx val="977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3-AC3E-4084-9243-E08CCE3A24CA}"/>
              </c:ext>
            </c:extLst>
          </c:dPt>
          <c:dPt>
            <c:idx val="978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5-AC3E-4084-9243-E08CCE3A24CA}"/>
              </c:ext>
            </c:extLst>
          </c:dPt>
          <c:dPt>
            <c:idx val="979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7-AC3E-4084-9243-E08CCE3A24CA}"/>
              </c:ext>
            </c:extLst>
          </c:dPt>
          <c:dPt>
            <c:idx val="98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9-AC3E-4084-9243-E08CCE3A24CA}"/>
              </c:ext>
            </c:extLst>
          </c:dPt>
          <c:dPt>
            <c:idx val="981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B-AC3E-4084-9243-E08CCE3A24CA}"/>
              </c:ext>
            </c:extLst>
          </c:dPt>
          <c:dPt>
            <c:idx val="982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D-AC3E-4084-9243-E08CCE3A24CA}"/>
              </c:ext>
            </c:extLst>
          </c:dPt>
          <c:dPt>
            <c:idx val="983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AF-AC3E-4084-9243-E08CCE3A24CA}"/>
              </c:ext>
            </c:extLst>
          </c:dPt>
          <c:dPt>
            <c:idx val="984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1-AC3E-4084-9243-E08CCE3A24CA}"/>
              </c:ext>
            </c:extLst>
          </c:dPt>
          <c:dPt>
            <c:idx val="985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3-AC3E-4084-9243-E08CCE3A24CA}"/>
              </c:ext>
            </c:extLst>
          </c:dPt>
          <c:dPt>
            <c:idx val="986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5-AC3E-4084-9243-E08CCE3A24CA}"/>
              </c:ext>
            </c:extLst>
          </c:dPt>
          <c:dPt>
            <c:idx val="987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7-AC3E-4084-9243-E08CCE3A24CA}"/>
              </c:ext>
            </c:extLst>
          </c:dPt>
          <c:dPt>
            <c:idx val="988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9-AC3E-4084-9243-E08CCE3A24CA}"/>
              </c:ext>
            </c:extLst>
          </c:dPt>
          <c:dPt>
            <c:idx val="989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B-AC3E-4084-9243-E08CCE3A24CA}"/>
              </c:ext>
            </c:extLst>
          </c:dPt>
          <c:dPt>
            <c:idx val="99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D-AC3E-4084-9243-E08CCE3A24CA}"/>
              </c:ext>
            </c:extLst>
          </c:dPt>
          <c:dPt>
            <c:idx val="991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BF-AC3E-4084-9243-E08CCE3A24CA}"/>
              </c:ext>
            </c:extLst>
          </c:dPt>
          <c:dPt>
            <c:idx val="992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1-AC3E-4084-9243-E08CCE3A24CA}"/>
              </c:ext>
            </c:extLst>
          </c:dPt>
          <c:dPt>
            <c:idx val="993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3-AC3E-4084-9243-E08CCE3A24CA}"/>
              </c:ext>
            </c:extLst>
          </c:dPt>
          <c:dPt>
            <c:idx val="994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5-AC3E-4084-9243-E08CCE3A24CA}"/>
              </c:ext>
            </c:extLst>
          </c:dPt>
          <c:dPt>
            <c:idx val="995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7-AC3E-4084-9243-E08CCE3A24CA}"/>
              </c:ext>
            </c:extLst>
          </c:dPt>
          <c:dPt>
            <c:idx val="996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9-AC3E-4084-9243-E08CCE3A24CA}"/>
              </c:ext>
            </c:extLst>
          </c:dPt>
          <c:dPt>
            <c:idx val="997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B-AC3E-4084-9243-E08CCE3A24CA}"/>
              </c:ext>
            </c:extLst>
          </c:dPt>
          <c:dPt>
            <c:idx val="998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D-AC3E-4084-9243-E08CCE3A24CA}"/>
              </c:ext>
            </c:extLst>
          </c:dPt>
          <c:dPt>
            <c:idx val="999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7CF-AC3E-4084-9243-E08CCE3A24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CatName val="1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Januari!$A$11:$A$1010</c:f>
              <c:strCache>
                <c:ptCount val="381"/>
                <c:pt idx="0">
                  <c:v>TOA</c:v>
                </c:pt>
                <c:pt idx="1">
                  <c:v>TOA</c:v>
                </c:pt>
                <c:pt idx="2">
                  <c:v>TOA</c:v>
                </c:pt>
                <c:pt idx="3">
                  <c:v>TOA</c:v>
                </c:pt>
                <c:pt idx="4">
                  <c:v>TOA</c:v>
                </c:pt>
                <c:pt idx="5">
                  <c:v>TOA</c:v>
                </c:pt>
                <c:pt idx="6">
                  <c:v>TOA</c:v>
                </c:pt>
                <c:pt idx="7">
                  <c:v>TOA</c:v>
                </c:pt>
                <c:pt idx="8">
                  <c:v>TOA</c:v>
                </c:pt>
                <c:pt idx="9">
                  <c:v>TOA</c:v>
                </c:pt>
                <c:pt idx="10">
                  <c:v>TOA</c:v>
                </c:pt>
                <c:pt idx="11">
                  <c:v>TOA</c:v>
                </c:pt>
                <c:pt idx="12">
                  <c:v>TOA</c:v>
                </c:pt>
                <c:pt idx="13">
                  <c:v>TOA</c:v>
                </c:pt>
                <c:pt idx="14">
                  <c:v>TOA</c:v>
                </c:pt>
                <c:pt idx="15">
                  <c:v>TOA</c:v>
                </c:pt>
                <c:pt idx="16">
                  <c:v>TOA</c:v>
                </c:pt>
                <c:pt idx="17">
                  <c:v>TOA</c:v>
                </c:pt>
                <c:pt idx="18">
                  <c:v>TOA</c:v>
                </c:pt>
                <c:pt idx="19">
                  <c:v>TOA</c:v>
                </c:pt>
                <c:pt idx="20">
                  <c:v>TOA</c:v>
                </c:pt>
                <c:pt idx="21">
                  <c:v>TOA</c:v>
                </c:pt>
                <c:pt idx="22">
                  <c:v>TOA</c:v>
                </c:pt>
                <c:pt idx="23">
                  <c:v>TOA</c:v>
                </c:pt>
                <c:pt idx="24">
                  <c:v>TOA</c:v>
                </c:pt>
                <c:pt idx="25">
                  <c:v>TOA</c:v>
                </c:pt>
                <c:pt idx="26">
                  <c:v>TOA</c:v>
                </c:pt>
                <c:pt idx="27">
                  <c:v>TOA</c:v>
                </c:pt>
                <c:pt idx="28">
                  <c:v>TOA</c:v>
                </c:pt>
                <c:pt idx="29">
                  <c:v>TOA</c:v>
                </c:pt>
                <c:pt idx="30">
                  <c:v>TOA</c:v>
                </c:pt>
                <c:pt idx="31">
                  <c:v>TOA</c:v>
                </c:pt>
                <c:pt idx="32">
                  <c:v>TOA</c:v>
                </c:pt>
                <c:pt idx="33">
                  <c:v>TOA</c:v>
                </c:pt>
                <c:pt idx="34">
                  <c:v>TOA</c:v>
                </c:pt>
                <c:pt idx="35">
                  <c:v>TOA</c:v>
                </c:pt>
                <c:pt idx="36">
                  <c:v>TOA</c:v>
                </c:pt>
                <c:pt idx="37">
                  <c:v>TOA</c:v>
                </c:pt>
                <c:pt idx="38">
                  <c:v>TOA</c:v>
                </c:pt>
                <c:pt idx="39">
                  <c:v>TOA</c:v>
                </c:pt>
                <c:pt idx="40">
                  <c:v>TOA</c:v>
                </c:pt>
                <c:pt idx="41">
                  <c:v>TOA</c:v>
                </c:pt>
                <c:pt idx="42">
                  <c:v>TOA</c:v>
                </c:pt>
                <c:pt idx="43">
                  <c:v>TOA</c:v>
                </c:pt>
                <c:pt idx="44">
                  <c:v>TOA</c:v>
                </c:pt>
                <c:pt idx="45">
                  <c:v>TOA</c:v>
                </c:pt>
                <c:pt idx="46">
                  <c:v>TOA</c:v>
                </c:pt>
                <c:pt idx="47">
                  <c:v>TOA</c:v>
                </c:pt>
                <c:pt idx="48">
                  <c:v>TOA</c:v>
                </c:pt>
                <c:pt idx="49">
                  <c:v>TOA</c:v>
                </c:pt>
                <c:pt idx="50">
                  <c:v>TOA</c:v>
                </c:pt>
                <c:pt idx="51">
                  <c:v>TOA</c:v>
                </c:pt>
                <c:pt idx="52">
                  <c:v>TOA</c:v>
                </c:pt>
                <c:pt idx="53">
                  <c:v>MTM</c:v>
                </c:pt>
                <c:pt idx="54">
                  <c:v>MTM</c:v>
                </c:pt>
                <c:pt idx="55">
                  <c:v>MTM</c:v>
                </c:pt>
                <c:pt idx="56">
                  <c:v>MTM</c:v>
                </c:pt>
                <c:pt idx="57">
                  <c:v>MTM</c:v>
                </c:pt>
                <c:pt idx="58">
                  <c:v>MTM</c:v>
                </c:pt>
                <c:pt idx="59">
                  <c:v>MTM</c:v>
                </c:pt>
                <c:pt idx="60">
                  <c:v>MTM</c:v>
                </c:pt>
                <c:pt idx="61">
                  <c:v>MTM</c:v>
                </c:pt>
                <c:pt idx="62">
                  <c:v>MTM</c:v>
                </c:pt>
                <c:pt idx="63">
                  <c:v>MTM</c:v>
                </c:pt>
                <c:pt idx="64">
                  <c:v>MTM</c:v>
                </c:pt>
                <c:pt idx="65">
                  <c:v>MTM</c:v>
                </c:pt>
                <c:pt idx="66">
                  <c:v>MTM</c:v>
                </c:pt>
                <c:pt idx="67">
                  <c:v>MTM</c:v>
                </c:pt>
                <c:pt idx="68">
                  <c:v>MTM</c:v>
                </c:pt>
                <c:pt idx="69">
                  <c:v>MTM</c:v>
                </c:pt>
                <c:pt idx="70">
                  <c:v>MTM</c:v>
                </c:pt>
                <c:pt idx="71">
                  <c:v>MTM</c:v>
                </c:pt>
                <c:pt idx="72">
                  <c:v>MTM</c:v>
                </c:pt>
                <c:pt idx="73">
                  <c:v>MTM</c:v>
                </c:pt>
                <c:pt idx="74">
                  <c:v>MTM</c:v>
                </c:pt>
                <c:pt idx="75">
                  <c:v>MTM</c:v>
                </c:pt>
                <c:pt idx="76">
                  <c:v>MTM</c:v>
                </c:pt>
                <c:pt idx="77">
                  <c:v>MTM</c:v>
                </c:pt>
                <c:pt idx="78">
                  <c:v>MTM</c:v>
                </c:pt>
                <c:pt idx="79">
                  <c:v>MTM</c:v>
                </c:pt>
                <c:pt idx="80">
                  <c:v>MTM</c:v>
                </c:pt>
                <c:pt idx="81">
                  <c:v>MTM</c:v>
                </c:pt>
                <c:pt idx="82">
                  <c:v>MTM</c:v>
                </c:pt>
                <c:pt idx="83">
                  <c:v>MTM</c:v>
                </c:pt>
                <c:pt idx="84">
                  <c:v>MTM</c:v>
                </c:pt>
                <c:pt idx="85">
                  <c:v>MTM</c:v>
                </c:pt>
                <c:pt idx="86">
                  <c:v>MTM</c:v>
                </c:pt>
                <c:pt idx="87">
                  <c:v>MTM</c:v>
                </c:pt>
                <c:pt idx="88">
                  <c:v>MTM</c:v>
                </c:pt>
                <c:pt idx="89">
                  <c:v>MTM</c:v>
                </c:pt>
                <c:pt idx="90">
                  <c:v>MTM</c:v>
                </c:pt>
                <c:pt idx="91">
                  <c:v>MTM</c:v>
                </c:pt>
                <c:pt idx="92">
                  <c:v>MTM</c:v>
                </c:pt>
                <c:pt idx="93">
                  <c:v>MTM</c:v>
                </c:pt>
                <c:pt idx="94">
                  <c:v>MTM</c:v>
                </c:pt>
                <c:pt idx="95">
                  <c:v>MTM</c:v>
                </c:pt>
                <c:pt idx="96">
                  <c:v>MTM</c:v>
                </c:pt>
                <c:pt idx="97">
                  <c:v>MTM</c:v>
                </c:pt>
                <c:pt idx="98">
                  <c:v>MTM</c:v>
                </c:pt>
                <c:pt idx="99">
                  <c:v>MTM</c:v>
                </c:pt>
                <c:pt idx="100">
                  <c:v>MTM</c:v>
                </c:pt>
                <c:pt idx="101">
                  <c:v>MTM</c:v>
                </c:pt>
                <c:pt idx="102">
                  <c:v>MTM</c:v>
                </c:pt>
                <c:pt idx="103">
                  <c:v>MTM</c:v>
                </c:pt>
                <c:pt idx="104">
                  <c:v>MTM</c:v>
                </c:pt>
                <c:pt idx="105">
                  <c:v>MTM</c:v>
                </c:pt>
                <c:pt idx="106">
                  <c:v>MTM</c:v>
                </c:pt>
                <c:pt idx="107">
                  <c:v>MTM</c:v>
                </c:pt>
                <c:pt idx="108">
                  <c:v>GEMA GRAHA</c:v>
                </c:pt>
                <c:pt idx="109">
                  <c:v>GEMA GRAHA</c:v>
                </c:pt>
                <c:pt idx="110">
                  <c:v>HINO</c:v>
                </c:pt>
                <c:pt idx="111">
                  <c:v>HINO</c:v>
                </c:pt>
                <c:pt idx="112">
                  <c:v>CHUHATSU</c:v>
                </c:pt>
                <c:pt idx="113">
                  <c:v>CHUHATSU</c:v>
                </c:pt>
                <c:pt idx="114">
                  <c:v>CHUHATSU</c:v>
                </c:pt>
                <c:pt idx="115">
                  <c:v>CHUHATSU</c:v>
                </c:pt>
                <c:pt idx="116">
                  <c:v>CHUHATSU</c:v>
                </c:pt>
                <c:pt idx="117">
                  <c:v>CHUHATSU</c:v>
                </c:pt>
                <c:pt idx="118">
                  <c:v>CHUHATSU</c:v>
                </c:pt>
                <c:pt idx="119">
                  <c:v>CHUHATSU</c:v>
                </c:pt>
                <c:pt idx="120">
                  <c:v>CHUHATSU</c:v>
                </c:pt>
                <c:pt idx="121">
                  <c:v>CHUHATSU</c:v>
                </c:pt>
                <c:pt idx="122">
                  <c:v>CHUHATSU</c:v>
                </c:pt>
                <c:pt idx="123">
                  <c:v>CHUHATSU</c:v>
                </c:pt>
                <c:pt idx="124">
                  <c:v>KAYABA</c:v>
                </c:pt>
                <c:pt idx="125">
                  <c:v>KAYABA</c:v>
                </c:pt>
                <c:pt idx="126">
                  <c:v>KAYABA</c:v>
                </c:pt>
                <c:pt idx="127">
                  <c:v>KAYABA</c:v>
                </c:pt>
                <c:pt idx="128">
                  <c:v>KAYABA</c:v>
                </c:pt>
                <c:pt idx="129">
                  <c:v>KAYABA</c:v>
                </c:pt>
                <c:pt idx="130">
                  <c:v>KAYABA</c:v>
                </c:pt>
                <c:pt idx="131">
                  <c:v>KAYABA</c:v>
                </c:pt>
                <c:pt idx="132">
                  <c:v>KAYABA</c:v>
                </c:pt>
                <c:pt idx="133">
                  <c:v>KAYABA</c:v>
                </c:pt>
                <c:pt idx="134">
                  <c:v>KAYABA</c:v>
                </c:pt>
                <c:pt idx="135">
                  <c:v>KAYABA</c:v>
                </c:pt>
                <c:pt idx="136">
                  <c:v>KAYABA</c:v>
                </c:pt>
                <c:pt idx="137">
                  <c:v>KAYABA</c:v>
                </c:pt>
                <c:pt idx="138">
                  <c:v>KAYABA</c:v>
                </c:pt>
                <c:pt idx="139">
                  <c:v>KAYABA</c:v>
                </c:pt>
                <c:pt idx="140">
                  <c:v>KAYABA</c:v>
                </c:pt>
                <c:pt idx="141">
                  <c:v>KAYABA</c:v>
                </c:pt>
                <c:pt idx="142">
                  <c:v>KAYABA</c:v>
                </c:pt>
                <c:pt idx="143">
                  <c:v>KAYABA</c:v>
                </c:pt>
                <c:pt idx="144">
                  <c:v>KAYABA</c:v>
                </c:pt>
                <c:pt idx="145">
                  <c:v>KAYABA</c:v>
                </c:pt>
                <c:pt idx="146">
                  <c:v>KAYABA</c:v>
                </c:pt>
                <c:pt idx="147">
                  <c:v>KAYABA</c:v>
                </c:pt>
                <c:pt idx="148">
                  <c:v>KAYABA</c:v>
                </c:pt>
                <c:pt idx="149">
                  <c:v>KAYABA</c:v>
                </c:pt>
                <c:pt idx="150">
                  <c:v>KAYABA</c:v>
                </c:pt>
                <c:pt idx="151">
                  <c:v>KAYABA</c:v>
                </c:pt>
                <c:pt idx="152">
                  <c:v>KAYABA</c:v>
                </c:pt>
                <c:pt idx="153">
                  <c:v>KAYABA</c:v>
                </c:pt>
                <c:pt idx="154">
                  <c:v>KAYABA</c:v>
                </c:pt>
                <c:pt idx="155">
                  <c:v>KAYABA</c:v>
                </c:pt>
                <c:pt idx="156">
                  <c:v>KAYABA</c:v>
                </c:pt>
                <c:pt idx="157">
                  <c:v>KAYABA</c:v>
                </c:pt>
                <c:pt idx="158">
                  <c:v>KAYABA</c:v>
                </c:pt>
                <c:pt idx="159">
                  <c:v>KAYABA</c:v>
                </c:pt>
                <c:pt idx="160">
                  <c:v>KAYABA</c:v>
                </c:pt>
                <c:pt idx="161">
                  <c:v>KAYABA</c:v>
                </c:pt>
                <c:pt idx="162">
                  <c:v>KAYABA</c:v>
                </c:pt>
                <c:pt idx="163">
                  <c:v>KAYABA</c:v>
                </c:pt>
                <c:pt idx="164">
                  <c:v>KAYABA</c:v>
                </c:pt>
                <c:pt idx="165">
                  <c:v>KAYABA</c:v>
                </c:pt>
                <c:pt idx="166">
                  <c:v>KAYABA</c:v>
                </c:pt>
                <c:pt idx="167">
                  <c:v>KAYABA</c:v>
                </c:pt>
                <c:pt idx="168">
                  <c:v>KAYABA</c:v>
                </c:pt>
                <c:pt idx="169">
                  <c:v>KAYABA</c:v>
                </c:pt>
                <c:pt idx="170">
                  <c:v>KAYABA</c:v>
                </c:pt>
                <c:pt idx="171">
                  <c:v>KAYABA</c:v>
                </c:pt>
                <c:pt idx="172">
                  <c:v>KAYABA</c:v>
                </c:pt>
                <c:pt idx="173">
                  <c:v>KAYABA</c:v>
                </c:pt>
                <c:pt idx="174">
                  <c:v>KAYABA</c:v>
                </c:pt>
                <c:pt idx="175">
                  <c:v>KAYABA</c:v>
                </c:pt>
                <c:pt idx="176">
                  <c:v>KAYABA</c:v>
                </c:pt>
                <c:pt idx="177">
                  <c:v>KAYABA</c:v>
                </c:pt>
                <c:pt idx="178">
                  <c:v>KAYABA</c:v>
                </c:pt>
                <c:pt idx="179">
                  <c:v>KAYABA</c:v>
                </c:pt>
                <c:pt idx="180">
                  <c:v>KAYABA</c:v>
                </c:pt>
                <c:pt idx="181">
                  <c:v>KAYABA</c:v>
                </c:pt>
                <c:pt idx="182">
                  <c:v>KAYABA</c:v>
                </c:pt>
                <c:pt idx="183">
                  <c:v>KAYABA</c:v>
                </c:pt>
                <c:pt idx="184">
                  <c:v>KAYABA</c:v>
                </c:pt>
                <c:pt idx="185">
                  <c:v>KAYABA</c:v>
                </c:pt>
                <c:pt idx="186">
                  <c:v>KAYABA</c:v>
                </c:pt>
                <c:pt idx="187">
                  <c:v>KAYABA</c:v>
                </c:pt>
                <c:pt idx="188">
                  <c:v>KAYABA</c:v>
                </c:pt>
                <c:pt idx="189">
                  <c:v>KAYABA</c:v>
                </c:pt>
                <c:pt idx="190">
                  <c:v>KAYABA</c:v>
                </c:pt>
                <c:pt idx="191">
                  <c:v>KAYABA</c:v>
                </c:pt>
                <c:pt idx="192">
                  <c:v>KAYABA</c:v>
                </c:pt>
                <c:pt idx="193">
                  <c:v>KAYABA</c:v>
                </c:pt>
                <c:pt idx="194">
                  <c:v>KAYABA</c:v>
                </c:pt>
                <c:pt idx="195">
                  <c:v>KAYABA</c:v>
                </c:pt>
                <c:pt idx="196">
                  <c:v>KAYABA</c:v>
                </c:pt>
                <c:pt idx="197">
                  <c:v>KAYABA</c:v>
                </c:pt>
                <c:pt idx="198">
                  <c:v>KAYABA</c:v>
                </c:pt>
                <c:pt idx="199">
                  <c:v>KAYABA</c:v>
                </c:pt>
                <c:pt idx="200">
                  <c:v>KAYABA</c:v>
                </c:pt>
                <c:pt idx="201">
                  <c:v>KAYABA</c:v>
                </c:pt>
                <c:pt idx="202">
                  <c:v>KAYABA</c:v>
                </c:pt>
                <c:pt idx="203">
                  <c:v>KAYABA</c:v>
                </c:pt>
                <c:pt idx="204">
                  <c:v>KAYABA</c:v>
                </c:pt>
                <c:pt idx="205">
                  <c:v>KAYABA</c:v>
                </c:pt>
                <c:pt idx="206">
                  <c:v>KAYABA</c:v>
                </c:pt>
                <c:pt idx="207">
                  <c:v>KAYABA</c:v>
                </c:pt>
                <c:pt idx="208">
                  <c:v>KAYABA</c:v>
                </c:pt>
                <c:pt idx="209">
                  <c:v>KAYABA</c:v>
                </c:pt>
                <c:pt idx="210">
                  <c:v>KAYABA</c:v>
                </c:pt>
                <c:pt idx="211">
                  <c:v>KAYABA</c:v>
                </c:pt>
                <c:pt idx="212">
                  <c:v>KAYABA</c:v>
                </c:pt>
                <c:pt idx="213">
                  <c:v>KAYABA</c:v>
                </c:pt>
                <c:pt idx="214">
                  <c:v>KAYABA</c:v>
                </c:pt>
                <c:pt idx="215">
                  <c:v>KAYABA</c:v>
                </c:pt>
                <c:pt idx="216">
                  <c:v>KAYABA</c:v>
                </c:pt>
                <c:pt idx="217">
                  <c:v>KAYABA</c:v>
                </c:pt>
                <c:pt idx="218">
                  <c:v>KAYABA</c:v>
                </c:pt>
                <c:pt idx="219">
                  <c:v>KAYABA</c:v>
                </c:pt>
                <c:pt idx="220">
                  <c:v>KAYABA</c:v>
                </c:pt>
                <c:pt idx="221">
                  <c:v>KAYABA</c:v>
                </c:pt>
                <c:pt idx="222">
                  <c:v>SINAR ALUM</c:v>
                </c:pt>
                <c:pt idx="223">
                  <c:v>SINAR ALUM</c:v>
                </c:pt>
                <c:pt idx="224">
                  <c:v>SINAR ALUM</c:v>
                </c:pt>
                <c:pt idx="225">
                  <c:v>ANEKA KOMKAR</c:v>
                </c:pt>
                <c:pt idx="226">
                  <c:v>ANEKA KOMKAR</c:v>
                </c:pt>
                <c:pt idx="227">
                  <c:v>ASTRA OTOPARTS</c:v>
                </c:pt>
                <c:pt idx="228">
                  <c:v>ASTRA OTOPARTS</c:v>
                </c:pt>
                <c:pt idx="229">
                  <c:v>ASTRA OTOPARTS</c:v>
                </c:pt>
                <c:pt idx="230">
                  <c:v>ASTRA OTOPARTS</c:v>
                </c:pt>
                <c:pt idx="231">
                  <c:v>ASTRA OTOPARTS</c:v>
                </c:pt>
                <c:pt idx="232">
                  <c:v>NUSAMETAL</c:v>
                </c:pt>
                <c:pt idx="233">
                  <c:v>METAL FASTINDO</c:v>
                </c:pt>
                <c:pt idx="234">
                  <c:v>HILEX INDONESIA</c:v>
                </c:pt>
                <c:pt idx="235">
                  <c:v>HILEX INDONESIA</c:v>
                </c:pt>
                <c:pt idx="236">
                  <c:v>HILEX INDONESIA</c:v>
                </c:pt>
                <c:pt idx="237">
                  <c:v>HILEX INDONESIA</c:v>
                </c:pt>
                <c:pt idx="238">
                  <c:v>HILEX INDONESIA</c:v>
                </c:pt>
                <c:pt idx="239">
                  <c:v>HILEX INDONESIA</c:v>
                </c:pt>
                <c:pt idx="240">
                  <c:v>HILEX INDONESIA</c:v>
                </c:pt>
                <c:pt idx="241">
                  <c:v>HILEX INDONESIA</c:v>
                </c:pt>
                <c:pt idx="242">
                  <c:v>HILEX INDONESIA</c:v>
                </c:pt>
                <c:pt idx="243">
                  <c:v>HILEX INDONESIA</c:v>
                </c:pt>
                <c:pt idx="244">
                  <c:v>HILEX INDONESIA</c:v>
                </c:pt>
                <c:pt idx="245">
                  <c:v>HILEX INDONESIA</c:v>
                </c:pt>
                <c:pt idx="246">
                  <c:v>HILEX INDONESIA</c:v>
                </c:pt>
                <c:pt idx="247">
                  <c:v>HILEX INDONESIA</c:v>
                </c:pt>
                <c:pt idx="248">
                  <c:v>HILEX INDONESIA</c:v>
                </c:pt>
                <c:pt idx="249">
                  <c:v>HILEX INDONESIA</c:v>
                </c:pt>
                <c:pt idx="250">
                  <c:v>HILEX INDONESIA</c:v>
                </c:pt>
                <c:pt idx="251">
                  <c:v>HILEX INDONESIA</c:v>
                </c:pt>
                <c:pt idx="252">
                  <c:v>HILEX INDONESIA</c:v>
                </c:pt>
                <c:pt idx="253">
                  <c:v>HILEX INDONESIA</c:v>
                </c:pt>
                <c:pt idx="254">
                  <c:v>HILEX INDONESIA</c:v>
                </c:pt>
                <c:pt idx="255">
                  <c:v>HILEX INDONESIA</c:v>
                </c:pt>
                <c:pt idx="256">
                  <c:v>HILEX INDONESIA</c:v>
                </c:pt>
                <c:pt idx="257">
                  <c:v>MUARATEWEH</c:v>
                </c:pt>
                <c:pt idx="258">
                  <c:v>MUARATEWEH</c:v>
                </c:pt>
                <c:pt idx="259">
                  <c:v>MUARATEWEH</c:v>
                </c:pt>
                <c:pt idx="260">
                  <c:v>MUARATEWEH</c:v>
                </c:pt>
                <c:pt idx="261">
                  <c:v>MUARATEWEH</c:v>
                </c:pt>
                <c:pt idx="262">
                  <c:v>MUARATEWEH</c:v>
                </c:pt>
                <c:pt idx="263">
                  <c:v>MUARATEWEH</c:v>
                </c:pt>
                <c:pt idx="264">
                  <c:v>MUARATEWEH</c:v>
                </c:pt>
                <c:pt idx="265">
                  <c:v>ISUZU ASTRA</c:v>
                </c:pt>
                <c:pt idx="266">
                  <c:v>ISUZU ASTRA</c:v>
                </c:pt>
                <c:pt idx="267">
                  <c:v>ISUZU ASTRA</c:v>
                </c:pt>
                <c:pt idx="268">
                  <c:v>ISUZU ASTRA</c:v>
                </c:pt>
                <c:pt idx="269">
                  <c:v>ISUZU ASTRA</c:v>
                </c:pt>
                <c:pt idx="270">
                  <c:v>ISUZU ASTRA</c:v>
                </c:pt>
                <c:pt idx="271">
                  <c:v>ISUZU ASTRA</c:v>
                </c:pt>
                <c:pt idx="272">
                  <c:v>ISUZU ASTRA</c:v>
                </c:pt>
                <c:pt idx="273">
                  <c:v>ISUZU ASTRA</c:v>
                </c:pt>
                <c:pt idx="274">
                  <c:v>ISUZU ASTRA</c:v>
                </c:pt>
                <c:pt idx="275">
                  <c:v>ISUZU ASTRA</c:v>
                </c:pt>
                <c:pt idx="276">
                  <c:v>ISUZU ASTRA</c:v>
                </c:pt>
                <c:pt idx="277">
                  <c:v>ISUZU ASTRA</c:v>
                </c:pt>
                <c:pt idx="278">
                  <c:v>MARUTAKE </c:v>
                </c:pt>
                <c:pt idx="279">
                  <c:v>MARUTAKE </c:v>
                </c:pt>
                <c:pt idx="280">
                  <c:v>MARUTAKE </c:v>
                </c:pt>
                <c:pt idx="281">
                  <c:v>PLATINUM BERKAT</c:v>
                </c:pt>
                <c:pt idx="282">
                  <c:v>PLATINUM BERKAT</c:v>
                </c:pt>
                <c:pt idx="283">
                  <c:v>PLATINUM BERKAT</c:v>
                </c:pt>
                <c:pt idx="284">
                  <c:v>PLATINUM BERKAT</c:v>
                </c:pt>
                <c:pt idx="285">
                  <c:v>DNP</c:v>
                </c:pt>
                <c:pt idx="286">
                  <c:v>DNP</c:v>
                </c:pt>
                <c:pt idx="287">
                  <c:v>DNP</c:v>
                </c:pt>
                <c:pt idx="288">
                  <c:v>DNP</c:v>
                </c:pt>
                <c:pt idx="289">
                  <c:v>DNP</c:v>
                </c:pt>
                <c:pt idx="290">
                  <c:v>DNP</c:v>
                </c:pt>
                <c:pt idx="291">
                  <c:v>DNP</c:v>
                </c:pt>
                <c:pt idx="292">
                  <c:v>DNP</c:v>
                </c:pt>
                <c:pt idx="293">
                  <c:v>DNP</c:v>
                </c:pt>
                <c:pt idx="294">
                  <c:v>DNP</c:v>
                </c:pt>
                <c:pt idx="295">
                  <c:v>DNP</c:v>
                </c:pt>
                <c:pt idx="296">
                  <c:v>CITRA LANGGENG</c:v>
                </c:pt>
                <c:pt idx="297">
                  <c:v>CITRA LANGGENG</c:v>
                </c:pt>
                <c:pt idx="298">
                  <c:v>CITRA LANGGENG</c:v>
                </c:pt>
                <c:pt idx="299">
                  <c:v>CITRA LANGGENG</c:v>
                </c:pt>
                <c:pt idx="300">
                  <c:v>CITRA LANGGENG</c:v>
                </c:pt>
                <c:pt idx="301">
                  <c:v>CITRA LANGGENG</c:v>
                </c:pt>
                <c:pt idx="302">
                  <c:v>CITRA LANGGENG</c:v>
                </c:pt>
                <c:pt idx="303">
                  <c:v>CITRA LANGGENG</c:v>
                </c:pt>
                <c:pt idx="304">
                  <c:v>CITRA LANGGENG</c:v>
                </c:pt>
                <c:pt idx="305">
                  <c:v>CITRA LANGGENG</c:v>
                </c:pt>
                <c:pt idx="306">
                  <c:v>CITRA LANGGENG</c:v>
                </c:pt>
                <c:pt idx="307">
                  <c:v>CITRA LANGGENG</c:v>
                </c:pt>
                <c:pt idx="308">
                  <c:v>CITRA LANGGENG</c:v>
                </c:pt>
                <c:pt idx="309">
                  <c:v>CITRA LANGGENG</c:v>
                </c:pt>
                <c:pt idx="310">
                  <c:v>CITRA LANGGENG</c:v>
                </c:pt>
                <c:pt idx="311">
                  <c:v>CITRA LANGGENG</c:v>
                </c:pt>
                <c:pt idx="312">
                  <c:v>CITRA LANGGENG</c:v>
                </c:pt>
                <c:pt idx="313">
                  <c:v>CITRA LANGGENG</c:v>
                </c:pt>
                <c:pt idx="314">
                  <c:v>CITRA LANGGENG</c:v>
                </c:pt>
                <c:pt idx="315">
                  <c:v>CITRA LANGGENG</c:v>
                </c:pt>
                <c:pt idx="316">
                  <c:v>CITRA LANGGENG</c:v>
                </c:pt>
                <c:pt idx="317">
                  <c:v>CITRA LANGGENG</c:v>
                </c:pt>
                <c:pt idx="318">
                  <c:v>CITRA LANGGENG</c:v>
                </c:pt>
                <c:pt idx="319">
                  <c:v>PBR</c:v>
                </c:pt>
                <c:pt idx="320">
                  <c:v>TIGA KARUNIA</c:v>
                </c:pt>
                <c:pt idx="321">
                  <c:v>TIGA KARUNIA</c:v>
                </c:pt>
                <c:pt idx="322">
                  <c:v>TIGA KARUNIA</c:v>
                </c:pt>
                <c:pt idx="323">
                  <c:v>CHEMCO</c:v>
                </c:pt>
                <c:pt idx="324">
                  <c:v>SGS</c:v>
                </c:pt>
                <c:pt idx="325">
                  <c:v>SGS</c:v>
                </c:pt>
                <c:pt idx="326">
                  <c:v>SGS</c:v>
                </c:pt>
                <c:pt idx="327">
                  <c:v>REKA GRAHA</c:v>
                </c:pt>
                <c:pt idx="328">
                  <c:v>REKA GRAHA</c:v>
                </c:pt>
                <c:pt idx="329">
                  <c:v>REKA GRAHA</c:v>
                </c:pt>
                <c:pt idx="330">
                  <c:v>REKA GRAHA</c:v>
                </c:pt>
                <c:pt idx="331">
                  <c:v>REKA GRAHA</c:v>
                </c:pt>
                <c:pt idx="332">
                  <c:v>REKA GRAHA</c:v>
                </c:pt>
                <c:pt idx="333">
                  <c:v>REKA GRAHA</c:v>
                </c:pt>
                <c:pt idx="334">
                  <c:v>REKA GRAHA</c:v>
                </c:pt>
                <c:pt idx="335">
                  <c:v>REKA GRAHA</c:v>
                </c:pt>
                <c:pt idx="336">
                  <c:v>REKA GRAHA</c:v>
                </c:pt>
                <c:pt idx="337">
                  <c:v>REKA GRAHA</c:v>
                </c:pt>
                <c:pt idx="338">
                  <c:v>STAR MUSTIKA</c:v>
                </c:pt>
                <c:pt idx="339">
                  <c:v>STAR MUSTIKA</c:v>
                </c:pt>
                <c:pt idx="340">
                  <c:v>ERAN PLASTINDO</c:v>
                </c:pt>
                <c:pt idx="341">
                  <c:v>GMU</c:v>
                </c:pt>
                <c:pt idx="342">
                  <c:v>PLP</c:v>
                </c:pt>
                <c:pt idx="343">
                  <c:v>PLP</c:v>
                </c:pt>
                <c:pt idx="344">
                  <c:v>PLP</c:v>
                </c:pt>
                <c:pt idx="345">
                  <c:v>PLP</c:v>
                </c:pt>
                <c:pt idx="346">
                  <c:v>PLP</c:v>
                </c:pt>
                <c:pt idx="347">
                  <c:v>PLP</c:v>
                </c:pt>
                <c:pt idx="348">
                  <c:v>PLP</c:v>
                </c:pt>
                <c:pt idx="349">
                  <c:v>PLP</c:v>
                </c:pt>
                <c:pt idx="350">
                  <c:v>PLP</c:v>
                </c:pt>
                <c:pt idx="351">
                  <c:v>PLP</c:v>
                </c:pt>
                <c:pt idx="352">
                  <c:v>PLP</c:v>
                </c:pt>
                <c:pt idx="353">
                  <c:v>PLP</c:v>
                </c:pt>
                <c:pt idx="354">
                  <c:v>PLP</c:v>
                </c:pt>
                <c:pt idx="355">
                  <c:v>PLP</c:v>
                </c:pt>
                <c:pt idx="356">
                  <c:v>METALINDO MULTI</c:v>
                </c:pt>
                <c:pt idx="357">
                  <c:v>METALINDO MULTI</c:v>
                </c:pt>
                <c:pt idx="358">
                  <c:v>METALINDO MULTI</c:v>
                </c:pt>
                <c:pt idx="359">
                  <c:v>GARUDA METALINDO</c:v>
                </c:pt>
                <c:pt idx="360">
                  <c:v>GARUDA METALINDO</c:v>
                </c:pt>
                <c:pt idx="361">
                  <c:v>GARUDA METALINDO</c:v>
                </c:pt>
                <c:pt idx="362">
                  <c:v>GARUDA METALINDO</c:v>
                </c:pt>
                <c:pt idx="363">
                  <c:v>GARUDA METALINDO</c:v>
                </c:pt>
                <c:pt idx="364">
                  <c:v>GARUDA METALINDO</c:v>
                </c:pt>
                <c:pt idx="365">
                  <c:v>GARUDA METALINDO</c:v>
                </c:pt>
                <c:pt idx="366">
                  <c:v>GARUDA METALINDO</c:v>
                </c:pt>
                <c:pt idx="367">
                  <c:v>GARUDA METALINDO</c:v>
                </c:pt>
                <c:pt idx="368">
                  <c:v>GARUDA METALINDO</c:v>
                </c:pt>
                <c:pt idx="369">
                  <c:v>GARUDA METALINDO</c:v>
                </c:pt>
                <c:pt idx="370">
                  <c:v>GARUDA METALINDO</c:v>
                </c:pt>
                <c:pt idx="371">
                  <c:v>GREAT GIANT PINEAPLE</c:v>
                </c:pt>
                <c:pt idx="372">
                  <c:v>ANEKA RUBERINDO</c:v>
                </c:pt>
                <c:pt idx="373">
                  <c:v>ANEKA RUBERINDO</c:v>
                </c:pt>
                <c:pt idx="374">
                  <c:v>VELASTO INDONESIA</c:v>
                </c:pt>
                <c:pt idx="375">
                  <c:v>VELASTO INDONESIA</c:v>
                </c:pt>
                <c:pt idx="376">
                  <c:v>VELASTO INDONESIA</c:v>
                </c:pt>
                <c:pt idx="377">
                  <c:v>APM LEAF SPRING </c:v>
                </c:pt>
                <c:pt idx="378">
                  <c:v>APM LEAF SPRING </c:v>
                </c:pt>
                <c:pt idx="379">
                  <c:v>APM LEAF SPRING </c:v>
                </c:pt>
                <c:pt idx="380">
                  <c:v>APM LEAF SPRING </c:v>
                </c:pt>
              </c:strCache>
            </c:strRef>
          </c:cat>
          <c:val>
            <c:numRef>
              <c:f>Januari!$J$11:$J$1010</c:f>
              <c:numCache>
                <c:formatCode>_-* #,##0_-;\-* #,##0_-;_-* "-"_-;_-@_-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7D0-AC3E-4084-9243-E08CCE3A24CA}"/>
            </c:ext>
          </c:extLst>
        </c:ser>
        <c:dLbls>
          <c:showCatName val="1"/>
          <c:showPercent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image" Target="../media/image3.jpeg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769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49767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769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2592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769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25925" y="1499711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6694297" y="1499711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19</xdr:col>
      <xdr:colOff>253999</xdr:colOff>
      <xdr:row>9</xdr:row>
      <xdr:rowOff>79365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8CC140C6-5BA7-47CE-B080-372EE63D4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261938</xdr:colOff>
      <xdr:row>12</xdr:row>
      <xdr:rowOff>95251</xdr:rowOff>
    </xdr:from>
    <xdr:to>
      <xdr:col>33</xdr:col>
      <xdr:colOff>119062</xdr:colOff>
      <xdr:row>38</xdr:row>
      <xdr:rowOff>44124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6</xdr:row>
      <xdr:rowOff>85725</xdr:rowOff>
    </xdr:from>
    <xdr:to>
      <xdr:col>9</xdr:col>
      <xdr:colOff>247650</xdr:colOff>
      <xdr:row>7</xdr:row>
      <xdr:rowOff>142875</xdr:rowOff>
    </xdr:to>
    <xdr:sp macro="" textlink="">
      <xdr:nvSpPr>
        <xdr:cNvPr id="3" name="Freeform 2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76550" y="1076325"/>
          <a:ext cx="200025" cy="142875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0</xdr:row>
      <xdr:rowOff>28576</xdr:rowOff>
    </xdr:from>
    <xdr:to>
      <xdr:col>2</xdr:col>
      <xdr:colOff>147777</xdr:colOff>
      <xdr:row>3</xdr:row>
      <xdr:rowOff>98641</xdr:rowOff>
    </xdr:to>
    <xdr:pic>
      <xdr:nvPicPr>
        <xdr:cNvPr id="4" name="Picture 3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85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12</xdr:row>
      <xdr:rowOff>95251</xdr:rowOff>
    </xdr:from>
    <xdr:to>
      <xdr:col>33</xdr:col>
      <xdr:colOff>71437</xdr:colOff>
      <xdr:row>38</xdr:row>
      <xdr:rowOff>44124</xdr:rowOff>
    </xdr:to>
    <xdr:graphicFrame macro="">
      <xdr:nvGraphicFramePr>
        <xdr:cNvPr id="5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47625</xdr:colOff>
      <xdr:row>53</xdr:row>
      <xdr:rowOff>85725</xdr:rowOff>
    </xdr:from>
    <xdr:to>
      <xdr:col>9</xdr:col>
      <xdr:colOff>247650</xdr:colOff>
      <xdr:row>54</xdr:row>
      <xdr:rowOff>142875</xdr:rowOff>
    </xdr:to>
    <xdr:sp macro="" textlink="">
      <xdr:nvSpPr>
        <xdr:cNvPr id="6" name="Freeform 5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066800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47</xdr:row>
      <xdr:rowOff>28576</xdr:rowOff>
    </xdr:from>
    <xdr:to>
      <xdr:col>2</xdr:col>
      <xdr:colOff>147777</xdr:colOff>
      <xdr:row>50</xdr:row>
      <xdr:rowOff>98641</xdr:rowOff>
    </xdr:to>
    <xdr:pic>
      <xdr:nvPicPr>
        <xdr:cNvPr id="7" name="Picture 6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85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59</xdr:row>
      <xdr:rowOff>95251</xdr:rowOff>
    </xdr:from>
    <xdr:to>
      <xdr:col>33</xdr:col>
      <xdr:colOff>71437</xdr:colOff>
      <xdr:row>85</xdr:row>
      <xdr:rowOff>44124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</xdr:colOff>
      <xdr:row>290</xdr:row>
      <xdr:rowOff>85725</xdr:rowOff>
    </xdr:from>
    <xdr:to>
      <xdr:col>9</xdr:col>
      <xdr:colOff>247650</xdr:colOff>
      <xdr:row>291</xdr:row>
      <xdr:rowOff>142875</xdr:rowOff>
    </xdr:to>
    <xdr:sp macro="" textlink="">
      <xdr:nvSpPr>
        <xdr:cNvPr id="9" name="Freeform 8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9615488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284</xdr:row>
      <xdr:rowOff>28576</xdr:rowOff>
    </xdr:from>
    <xdr:to>
      <xdr:col>2</xdr:col>
      <xdr:colOff>147777</xdr:colOff>
      <xdr:row>287</xdr:row>
      <xdr:rowOff>98641</xdr:rowOff>
    </xdr:to>
    <xdr:pic>
      <xdr:nvPicPr>
        <xdr:cNvPr id="10" name="Picture 9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8577264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296</xdr:row>
      <xdr:rowOff>95251</xdr:rowOff>
    </xdr:from>
    <xdr:to>
      <xdr:col>33</xdr:col>
      <xdr:colOff>71437</xdr:colOff>
      <xdr:row>322</xdr:row>
      <xdr:rowOff>44124</xdr:rowOff>
    </xdr:to>
    <xdr:graphicFrame macro="">
      <xdr:nvGraphicFramePr>
        <xdr:cNvPr id="11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47625</xdr:colOff>
      <xdr:row>338</xdr:row>
      <xdr:rowOff>85725</xdr:rowOff>
    </xdr:from>
    <xdr:to>
      <xdr:col>9</xdr:col>
      <xdr:colOff>247650</xdr:colOff>
      <xdr:row>339</xdr:row>
      <xdr:rowOff>142875</xdr:rowOff>
    </xdr:to>
    <xdr:sp macro="" textlink="">
      <xdr:nvSpPr>
        <xdr:cNvPr id="12" name="Freeform 11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7854613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332</xdr:row>
      <xdr:rowOff>28576</xdr:rowOff>
    </xdr:from>
    <xdr:to>
      <xdr:col>2</xdr:col>
      <xdr:colOff>147777</xdr:colOff>
      <xdr:row>335</xdr:row>
      <xdr:rowOff>98641</xdr:rowOff>
    </xdr:to>
    <xdr:pic>
      <xdr:nvPicPr>
        <xdr:cNvPr id="13" name="Picture 12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16816389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344</xdr:row>
      <xdr:rowOff>95251</xdr:rowOff>
    </xdr:from>
    <xdr:to>
      <xdr:col>33</xdr:col>
      <xdr:colOff>71437</xdr:colOff>
      <xdr:row>370</xdr:row>
      <xdr:rowOff>44124</xdr:rowOff>
    </xdr:to>
    <xdr:graphicFrame macro="">
      <xdr:nvGraphicFramePr>
        <xdr:cNvPr id="14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47625</xdr:colOff>
      <xdr:row>100</xdr:row>
      <xdr:rowOff>85725</xdr:rowOff>
    </xdr:from>
    <xdr:to>
      <xdr:col>9</xdr:col>
      <xdr:colOff>247650</xdr:colOff>
      <xdr:row>101</xdr:row>
      <xdr:rowOff>142875</xdr:rowOff>
    </xdr:to>
    <xdr:sp macro="" textlink="">
      <xdr:nvSpPr>
        <xdr:cNvPr id="15" name="Freeform 14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9615488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94</xdr:row>
      <xdr:rowOff>28576</xdr:rowOff>
    </xdr:from>
    <xdr:to>
      <xdr:col>2</xdr:col>
      <xdr:colOff>147777</xdr:colOff>
      <xdr:row>97</xdr:row>
      <xdr:rowOff>98641</xdr:rowOff>
    </xdr:to>
    <xdr:pic>
      <xdr:nvPicPr>
        <xdr:cNvPr id="16" name="Picture 15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8577264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106</xdr:row>
      <xdr:rowOff>95251</xdr:rowOff>
    </xdr:from>
    <xdr:to>
      <xdr:col>33</xdr:col>
      <xdr:colOff>71437</xdr:colOff>
      <xdr:row>132</xdr:row>
      <xdr:rowOff>44124</xdr:rowOff>
    </xdr:to>
    <xdr:graphicFrame macro="">
      <xdr:nvGraphicFramePr>
        <xdr:cNvPr id="17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47625</xdr:colOff>
      <xdr:row>147</xdr:row>
      <xdr:rowOff>85725</xdr:rowOff>
    </xdr:from>
    <xdr:to>
      <xdr:col>9</xdr:col>
      <xdr:colOff>247650</xdr:colOff>
      <xdr:row>148</xdr:row>
      <xdr:rowOff>142875</xdr:rowOff>
    </xdr:to>
    <xdr:sp macro="" textlink="">
      <xdr:nvSpPr>
        <xdr:cNvPr id="18" name="Freeform 17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18021300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141</xdr:row>
      <xdr:rowOff>28576</xdr:rowOff>
    </xdr:from>
    <xdr:to>
      <xdr:col>2</xdr:col>
      <xdr:colOff>147777</xdr:colOff>
      <xdr:row>144</xdr:row>
      <xdr:rowOff>98641</xdr:rowOff>
    </xdr:to>
    <xdr:pic>
      <xdr:nvPicPr>
        <xdr:cNvPr id="19" name="Picture 18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16983076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153</xdr:row>
      <xdr:rowOff>95251</xdr:rowOff>
    </xdr:from>
    <xdr:to>
      <xdr:col>33</xdr:col>
      <xdr:colOff>71437</xdr:colOff>
      <xdr:row>179</xdr:row>
      <xdr:rowOff>44124</xdr:rowOff>
    </xdr:to>
    <xdr:graphicFrame macro="">
      <xdr:nvGraphicFramePr>
        <xdr:cNvPr id="20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47625</xdr:colOff>
      <xdr:row>194</xdr:row>
      <xdr:rowOff>85725</xdr:rowOff>
    </xdr:from>
    <xdr:to>
      <xdr:col>9</xdr:col>
      <xdr:colOff>247650</xdr:colOff>
      <xdr:row>195</xdr:row>
      <xdr:rowOff>142875</xdr:rowOff>
    </xdr:to>
    <xdr:sp macro="" textlink="">
      <xdr:nvSpPr>
        <xdr:cNvPr id="21" name="Freeform 20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26427113"/>
          <a:ext cx="200025" cy="147637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188</xdr:row>
      <xdr:rowOff>28576</xdr:rowOff>
    </xdr:from>
    <xdr:to>
      <xdr:col>2</xdr:col>
      <xdr:colOff>147777</xdr:colOff>
      <xdr:row>191</xdr:row>
      <xdr:rowOff>98641</xdr:rowOff>
    </xdr:to>
    <xdr:pic>
      <xdr:nvPicPr>
        <xdr:cNvPr id="22" name="Picture 21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25388889"/>
          <a:ext cx="626409" cy="5701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200</xdr:row>
      <xdr:rowOff>95251</xdr:rowOff>
    </xdr:from>
    <xdr:to>
      <xdr:col>33</xdr:col>
      <xdr:colOff>71437</xdr:colOff>
      <xdr:row>226</xdr:row>
      <xdr:rowOff>44124</xdr:rowOff>
    </xdr:to>
    <xdr:graphicFrame macro="">
      <xdr:nvGraphicFramePr>
        <xdr:cNvPr id="23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47625</xdr:colOff>
      <xdr:row>242</xdr:row>
      <xdr:rowOff>85725</xdr:rowOff>
    </xdr:from>
    <xdr:to>
      <xdr:col>9</xdr:col>
      <xdr:colOff>247650</xdr:colOff>
      <xdr:row>243</xdr:row>
      <xdr:rowOff>142875</xdr:rowOff>
    </xdr:to>
    <xdr:sp macro="" textlink="">
      <xdr:nvSpPr>
        <xdr:cNvPr id="24" name="Freeform 23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3483292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236</xdr:row>
      <xdr:rowOff>28576</xdr:rowOff>
    </xdr:from>
    <xdr:to>
      <xdr:col>2</xdr:col>
      <xdr:colOff>147777</xdr:colOff>
      <xdr:row>239</xdr:row>
      <xdr:rowOff>98641</xdr:rowOff>
    </xdr:to>
    <xdr:pic>
      <xdr:nvPicPr>
        <xdr:cNvPr id="25" name="Picture 24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3379470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248</xdr:row>
      <xdr:rowOff>95251</xdr:rowOff>
    </xdr:from>
    <xdr:to>
      <xdr:col>33</xdr:col>
      <xdr:colOff>71437</xdr:colOff>
      <xdr:row>274</xdr:row>
      <xdr:rowOff>44124</xdr:rowOff>
    </xdr:to>
    <xdr:graphicFrame macro="">
      <xdr:nvGraphicFramePr>
        <xdr:cNvPr id="26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47625</xdr:colOff>
      <xdr:row>386</xdr:row>
      <xdr:rowOff>85725</xdr:rowOff>
    </xdr:from>
    <xdr:to>
      <xdr:col>9</xdr:col>
      <xdr:colOff>247650</xdr:colOff>
      <xdr:row>387</xdr:row>
      <xdr:rowOff>142875</xdr:rowOff>
    </xdr:to>
    <xdr:sp macro="" textlink="">
      <xdr:nvSpPr>
        <xdr:cNvPr id="27" name="Freeform 26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380</xdr:row>
      <xdr:rowOff>28576</xdr:rowOff>
    </xdr:from>
    <xdr:to>
      <xdr:col>2</xdr:col>
      <xdr:colOff>147777</xdr:colOff>
      <xdr:row>383</xdr:row>
      <xdr:rowOff>98641</xdr:rowOff>
    </xdr:to>
    <xdr:pic>
      <xdr:nvPicPr>
        <xdr:cNvPr id="28" name="Picture 27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392</xdr:row>
      <xdr:rowOff>95251</xdr:rowOff>
    </xdr:from>
    <xdr:to>
      <xdr:col>33</xdr:col>
      <xdr:colOff>71437</xdr:colOff>
      <xdr:row>418</xdr:row>
      <xdr:rowOff>44124</xdr:rowOff>
    </xdr:to>
    <xdr:graphicFrame macro="">
      <xdr:nvGraphicFramePr>
        <xdr:cNvPr id="29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47625</xdr:colOff>
      <xdr:row>435</xdr:row>
      <xdr:rowOff>85725</xdr:rowOff>
    </xdr:from>
    <xdr:to>
      <xdr:col>9</xdr:col>
      <xdr:colOff>247650</xdr:colOff>
      <xdr:row>436</xdr:row>
      <xdr:rowOff>142875</xdr:rowOff>
    </xdr:to>
    <xdr:sp macro="" textlink="">
      <xdr:nvSpPr>
        <xdr:cNvPr id="30" name="Freeform 29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429</xdr:row>
      <xdr:rowOff>28576</xdr:rowOff>
    </xdr:from>
    <xdr:to>
      <xdr:col>2</xdr:col>
      <xdr:colOff>147777</xdr:colOff>
      <xdr:row>432</xdr:row>
      <xdr:rowOff>98641</xdr:rowOff>
    </xdr:to>
    <xdr:pic>
      <xdr:nvPicPr>
        <xdr:cNvPr id="31" name="Picture 30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441</xdr:row>
      <xdr:rowOff>95251</xdr:rowOff>
    </xdr:from>
    <xdr:to>
      <xdr:col>33</xdr:col>
      <xdr:colOff>71437</xdr:colOff>
      <xdr:row>467</xdr:row>
      <xdr:rowOff>44124</xdr:rowOff>
    </xdr:to>
    <xdr:graphicFrame macro="">
      <xdr:nvGraphicFramePr>
        <xdr:cNvPr id="32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47625</xdr:colOff>
      <xdr:row>483</xdr:row>
      <xdr:rowOff>85725</xdr:rowOff>
    </xdr:from>
    <xdr:to>
      <xdr:col>9</xdr:col>
      <xdr:colOff>247650</xdr:colOff>
      <xdr:row>484</xdr:row>
      <xdr:rowOff>142875</xdr:rowOff>
    </xdr:to>
    <xdr:sp macro="" textlink="">
      <xdr:nvSpPr>
        <xdr:cNvPr id="33" name="Freeform 32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477</xdr:row>
      <xdr:rowOff>28576</xdr:rowOff>
    </xdr:from>
    <xdr:to>
      <xdr:col>2</xdr:col>
      <xdr:colOff>147777</xdr:colOff>
      <xdr:row>480</xdr:row>
      <xdr:rowOff>98641</xdr:rowOff>
    </xdr:to>
    <xdr:pic>
      <xdr:nvPicPr>
        <xdr:cNvPr id="34" name="Picture 33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489</xdr:row>
      <xdr:rowOff>95251</xdr:rowOff>
    </xdr:from>
    <xdr:to>
      <xdr:col>33</xdr:col>
      <xdr:colOff>71437</xdr:colOff>
      <xdr:row>515</xdr:row>
      <xdr:rowOff>44124</xdr:rowOff>
    </xdr:to>
    <xdr:graphicFrame macro="">
      <xdr:nvGraphicFramePr>
        <xdr:cNvPr id="35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47625</xdr:colOff>
      <xdr:row>531</xdr:row>
      <xdr:rowOff>85725</xdr:rowOff>
    </xdr:from>
    <xdr:to>
      <xdr:col>9</xdr:col>
      <xdr:colOff>247650</xdr:colOff>
      <xdr:row>532</xdr:row>
      <xdr:rowOff>142875</xdr:rowOff>
    </xdr:to>
    <xdr:sp macro="" textlink="">
      <xdr:nvSpPr>
        <xdr:cNvPr id="36" name="Freeform 35">
          <a:extLst>
            <a:ext uri="{FF2B5EF4-FFF2-40B4-BE49-F238E27FC236}">
              <a16:creationId xmlns:a16="http://schemas.microsoft.com/office/drawing/2014/main" xmlns="" id="{BF02A307-F8C2-49B1-A8C0-21B97C2FB053}"/>
            </a:ext>
          </a:extLst>
        </xdr:cNvPr>
        <xdr:cNvSpPr>
          <a:spLocks/>
        </xdr:cNvSpPr>
      </xdr:nvSpPr>
      <xdr:spPr bwMode="auto">
        <a:xfrm>
          <a:off x="2833688" y="59883675"/>
          <a:ext cx="200025" cy="147638"/>
        </a:xfrm>
        <a:custGeom>
          <a:avLst/>
          <a:gdLst>
            <a:gd name="T0" fmla="*/ 0 w 29"/>
            <a:gd name="T1" fmla="*/ 2147483647 h 24"/>
            <a:gd name="T2" fmla="*/ 2147483647 w 29"/>
            <a:gd name="T3" fmla="*/ 2147483647 h 24"/>
            <a:gd name="T4" fmla="*/ 2147483647 w 29"/>
            <a:gd name="T5" fmla="*/ 0 h 24"/>
            <a:gd name="T6" fmla="*/ 0 60000 65536"/>
            <a:gd name="T7" fmla="*/ 0 60000 65536"/>
            <a:gd name="T8" fmla="*/ 0 60000 65536"/>
            <a:gd name="T9" fmla="*/ 0 w 29"/>
            <a:gd name="T10" fmla="*/ 0 h 24"/>
            <a:gd name="T11" fmla="*/ 29 w 29"/>
            <a:gd name="T12" fmla="*/ 24 h 24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T9" t="T10" r="T11" b="T12"/>
          <a:pathLst>
            <a:path w="29" h="24">
              <a:moveTo>
                <a:pt x="0" y="16"/>
              </a:moveTo>
              <a:lnTo>
                <a:pt x="12" y="24"/>
              </a:lnTo>
              <a:lnTo>
                <a:pt x="29" y="0"/>
              </a:lnTo>
            </a:path>
          </a:pathLst>
        </a:custGeom>
        <a:noFill/>
        <a:ln w="38100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140493</xdr:colOff>
      <xdr:row>525</xdr:row>
      <xdr:rowOff>28576</xdr:rowOff>
    </xdr:from>
    <xdr:to>
      <xdr:col>2</xdr:col>
      <xdr:colOff>147777</xdr:colOff>
      <xdr:row>528</xdr:row>
      <xdr:rowOff>98641</xdr:rowOff>
    </xdr:to>
    <xdr:pic>
      <xdr:nvPicPr>
        <xdr:cNvPr id="37" name="Picture 36" descr="lambang acj">
          <a:extLst>
            <a:ext uri="{FF2B5EF4-FFF2-40B4-BE49-F238E27FC236}">
              <a16:creationId xmlns:a16="http://schemas.microsoft.com/office/drawing/2014/main" xmlns="" id="{4B55E717-CAA7-40F1-AD00-042833F7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0493" y="58845451"/>
          <a:ext cx="626409" cy="5701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214313</xdr:colOff>
      <xdr:row>537</xdr:row>
      <xdr:rowOff>95251</xdr:rowOff>
    </xdr:from>
    <xdr:to>
      <xdr:col>33</xdr:col>
      <xdr:colOff>71437</xdr:colOff>
      <xdr:row>563</xdr:row>
      <xdr:rowOff>44124</xdr:rowOff>
    </xdr:to>
    <xdr:graphicFrame macro="">
      <xdr:nvGraphicFramePr>
        <xdr:cNvPr id="38" name="Chart 3">
          <a:extLst>
            <a:ext uri="{FF2B5EF4-FFF2-40B4-BE49-F238E27FC236}">
              <a16:creationId xmlns:a16="http://schemas.microsoft.com/office/drawing/2014/main" xmlns="" id="{D2905DAE-18AF-46E4-8E55-72F4D1BB9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7" name="Picture 4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8" name="Picture 47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9" name="Picture 73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10" name="Picture 74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73000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11" name="Picture 46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12" name="Picture 7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25" y="1562576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5246497" y="1562576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14" name="Picture 3" descr="lambang acj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1</xdr:row>
      <xdr:rowOff>0</xdr:rowOff>
    </xdr:from>
    <xdr:to>
      <xdr:col>19</xdr:col>
      <xdr:colOff>253999</xdr:colOff>
      <xdr:row>9</xdr:row>
      <xdr:rowOff>79365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8CC140C6-5BA7-47CE-B080-372EE63D4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752</xdr:row>
      <xdr:rowOff>0</xdr:rowOff>
    </xdr:from>
    <xdr:to>
      <xdr:col>11</xdr:col>
      <xdr:colOff>57150</xdr:colOff>
      <xdr:row>752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60FBFC2B-3D77-442F-99DB-526EA393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752</xdr:row>
      <xdr:rowOff>0</xdr:rowOff>
    </xdr:from>
    <xdr:to>
      <xdr:col>11</xdr:col>
      <xdr:colOff>57150</xdr:colOff>
      <xdr:row>752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A01A175F-08E1-42C3-BB80-E579F381B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752</xdr:row>
      <xdr:rowOff>0</xdr:rowOff>
    </xdr:from>
    <xdr:to>
      <xdr:col>11</xdr:col>
      <xdr:colOff>57150</xdr:colOff>
      <xdr:row>752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796FAB3A-C475-4239-B61F-EDD984318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752</xdr:row>
      <xdr:rowOff>0</xdr:rowOff>
    </xdr:from>
    <xdr:to>
      <xdr:col>11</xdr:col>
      <xdr:colOff>57150</xdr:colOff>
      <xdr:row>752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845FBB94-6065-4200-86AD-964E3E3C5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752</xdr:row>
      <xdr:rowOff>0</xdr:rowOff>
    </xdr:from>
    <xdr:to>
      <xdr:col>10</xdr:col>
      <xdr:colOff>57150</xdr:colOff>
      <xdr:row>752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2DB52611-A391-47BA-9B68-5DCA81F9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752</xdr:row>
      <xdr:rowOff>0</xdr:rowOff>
    </xdr:from>
    <xdr:to>
      <xdr:col>10</xdr:col>
      <xdr:colOff>57150</xdr:colOff>
      <xdr:row>752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8C183E3D-4004-4E1E-9429-6C7C58069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752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EFD8D1D0-FD92-4139-A485-9CBA73B87CA4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9F4CD857-711F-4239-AA4A-BC48711C4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7414C14C-B70E-4039-B5D7-9E75230BF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6DC97682-6E6E-4CCB-B9B7-E52162C63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FC3D684A-DFF6-4E8F-AC7A-4FE89D120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052E6E5B-9502-42A4-90C7-2DDEBBF27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86DB7701-8E37-401C-BE25-1586107E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11D079F8-4BEB-4B7C-A8A4-83B053453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4E141704-5214-4A23-8106-AD12281A8D06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7F3A7462-169B-4FA4-9FF3-84F17E3AC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F96880FB-A3BB-4675-9340-8E671C58D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897693BD-000E-4A62-B2C4-FE8D58539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E4FAA034-0B7E-438B-8E1D-375A3625D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53F4E8F8-8FA7-4CE5-8700-270C4A706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D6AC6C91-7036-4FA9-BDA1-08E733ED7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A81AF2B6-86D6-413C-BF5D-BBDC72226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290041D5-E40D-4F43-B036-5A3F2420B5DA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000A60E7-B561-4D41-AEF5-8155F6737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7600C5D2-4A0B-4028-BBE9-68697FDB9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DC9148C1-93D0-49AA-B947-62EE93385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3C49F805-C934-4ED5-88AB-99349110E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75CF265B-6843-4039-80C4-71A8A3B33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04D094E1-2E05-4A4C-A737-1FC7F629F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E4000D84-36A9-42CB-8486-351266AD6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5BD6FDCB-CD6A-4FBA-B2BA-BDBC8A7F744D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B5EDF975-2C02-4D82-B0E5-5D52561E6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B5B1975A-B818-41C0-B2BD-60FC068BE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2627AFAF-8231-4DEC-BDD7-9B61A9F43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02F05C0B-0BF7-4323-9D97-0AA478EE3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749</xdr:row>
      <xdr:rowOff>0</xdr:rowOff>
    </xdr:from>
    <xdr:to>
      <xdr:col>11</xdr:col>
      <xdr:colOff>57150</xdr:colOff>
      <xdr:row>749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382168B0-0A1A-4E2D-9583-1C3245CF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A5713ED3-2A5B-497C-8BD7-23A651ABD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749</xdr:row>
      <xdr:rowOff>0</xdr:rowOff>
    </xdr:from>
    <xdr:to>
      <xdr:col>10</xdr:col>
      <xdr:colOff>57150</xdr:colOff>
      <xdr:row>749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B85E1E82-8A5F-4837-8E34-8DEC4F83B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749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AB8C0F62-8299-4F17-AA8C-903B3F2871DB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EDC6E222-FB91-4165-847A-1ABC7113A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672</xdr:row>
      <xdr:rowOff>0</xdr:rowOff>
    </xdr:from>
    <xdr:to>
      <xdr:col>11</xdr:col>
      <xdr:colOff>57150</xdr:colOff>
      <xdr:row>933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57BEE5BC-1E43-4E08-BC18-8FF5228A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672</xdr:row>
      <xdr:rowOff>0</xdr:rowOff>
    </xdr:from>
    <xdr:to>
      <xdr:col>11</xdr:col>
      <xdr:colOff>57150</xdr:colOff>
      <xdr:row>933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A9AC2F1C-94CC-4569-87FB-17F328BA3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672</xdr:row>
      <xdr:rowOff>0</xdr:rowOff>
    </xdr:from>
    <xdr:to>
      <xdr:col>11</xdr:col>
      <xdr:colOff>57150</xdr:colOff>
      <xdr:row>933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85C13846-FE83-4738-9653-CC616A22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672</xdr:row>
      <xdr:rowOff>0</xdr:rowOff>
    </xdr:from>
    <xdr:to>
      <xdr:col>11</xdr:col>
      <xdr:colOff>57150</xdr:colOff>
      <xdr:row>933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9EA4B733-D759-4694-898C-8B9610679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672</xdr:row>
      <xdr:rowOff>0</xdr:rowOff>
    </xdr:from>
    <xdr:to>
      <xdr:col>10</xdr:col>
      <xdr:colOff>57150</xdr:colOff>
      <xdr:row>933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8B30D33B-4A7F-4C0E-9EBB-ABF6CCCCD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672</xdr:row>
      <xdr:rowOff>0</xdr:rowOff>
    </xdr:from>
    <xdr:to>
      <xdr:col>10</xdr:col>
      <xdr:colOff>57150</xdr:colOff>
      <xdr:row>933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F114E84F-F688-4755-9EC3-F512B160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672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31B705FA-2032-4D15-89A8-AB5FB9B2CDF5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0B569AC2-5094-4E48-B07C-FD38982F7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753</xdr:row>
      <xdr:rowOff>0</xdr:rowOff>
    </xdr:from>
    <xdr:to>
      <xdr:col>11</xdr:col>
      <xdr:colOff>57150</xdr:colOff>
      <xdr:row>1014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CD6E0D97-16CF-4ACE-8966-F3A5DE967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753</xdr:row>
      <xdr:rowOff>0</xdr:rowOff>
    </xdr:from>
    <xdr:to>
      <xdr:col>11</xdr:col>
      <xdr:colOff>57150</xdr:colOff>
      <xdr:row>1014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FACA51B1-51BE-4094-978B-F6E4C3D43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753</xdr:row>
      <xdr:rowOff>0</xdr:rowOff>
    </xdr:from>
    <xdr:to>
      <xdr:col>11</xdr:col>
      <xdr:colOff>57150</xdr:colOff>
      <xdr:row>1014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A58DED1E-0526-4FAD-9B87-80A6221A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753</xdr:row>
      <xdr:rowOff>0</xdr:rowOff>
    </xdr:from>
    <xdr:to>
      <xdr:col>11</xdr:col>
      <xdr:colOff>57150</xdr:colOff>
      <xdr:row>1014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41BE284D-4B68-4AC5-9A0F-47BBE02F3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753</xdr:row>
      <xdr:rowOff>0</xdr:rowOff>
    </xdr:from>
    <xdr:to>
      <xdr:col>10</xdr:col>
      <xdr:colOff>57150</xdr:colOff>
      <xdr:row>1014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88ED7031-A9C4-4DDC-B0CC-835404CD1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753</xdr:row>
      <xdr:rowOff>0</xdr:rowOff>
    </xdr:from>
    <xdr:to>
      <xdr:col>10</xdr:col>
      <xdr:colOff>57150</xdr:colOff>
      <xdr:row>1014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F4807B45-B9F0-4C26-9A94-8E95F6E94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753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4C9B9251-F85A-4708-B26B-AFE5FDBD337C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30E1FD7F-8F34-48A6-8D6B-AC0E8EDD9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7AD55BDD-35A8-4CC1-A154-C35F1714C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7AF1EF4A-5F82-420B-ABA8-42FFB82DF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8F80D1F4-0A83-4FC9-88F1-98A84F65F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8DF9F063-A59D-494D-8C12-FE6770410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761</xdr:row>
      <xdr:rowOff>0</xdr:rowOff>
    </xdr:from>
    <xdr:to>
      <xdr:col>10</xdr:col>
      <xdr:colOff>57150</xdr:colOff>
      <xdr:row>761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58E90438-05C7-4309-BD08-043F273C2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761</xdr:row>
      <xdr:rowOff>0</xdr:rowOff>
    </xdr:from>
    <xdr:to>
      <xdr:col>10</xdr:col>
      <xdr:colOff>57150</xdr:colOff>
      <xdr:row>761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030F1590-9539-4631-9AD9-1E080BAA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761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4519CD30-8BB2-4AA6-8707-D09151664600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F71318A6-C165-471F-954C-C6AEF86A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754</xdr:row>
      <xdr:rowOff>0</xdr:rowOff>
    </xdr:from>
    <xdr:to>
      <xdr:col>11</xdr:col>
      <xdr:colOff>57150</xdr:colOff>
      <xdr:row>1015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DB0E7C56-ACC3-4A95-8E09-68E61A0AD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754</xdr:row>
      <xdr:rowOff>0</xdr:rowOff>
    </xdr:from>
    <xdr:to>
      <xdr:col>11</xdr:col>
      <xdr:colOff>57150</xdr:colOff>
      <xdr:row>1015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861A4EA4-4F01-4D5E-A328-D0F039F6D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754</xdr:row>
      <xdr:rowOff>0</xdr:rowOff>
    </xdr:from>
    <xdr:to>
      <xdr:col>11</xdr:col>
      <xdr:colOff>57150</xdr:colOff>
      <xdr:row>1015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1974AD3F-F806-468B-87B8-C9E619DDC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754</xdr:row>
      <xdr:rowOff>0</xdr:rowOff>
    </xdr:from>
    <xdr:to>
      <xdr:col>11</xdr:col>
      <xdr:colOff>57150</xdr:colOff>
      <xdr:row>1015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61BD72FB-669D-4B0E-8E50-35B2CB3FC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754</xdr:row>
      <xdr:rowOff>0</xdr:rowOff>
    </xdr:from>
    <xdr:to>
      <xdr:col>10</xdr:col>
      <xdr:colOff>57150</xdr:colOff>
      <xdr:row>1015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CBE04504-00B6-4A96-84FC-4D39030B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754</xdr:row>
      <xdr:rowOff>0</xdr:rowOff>
    </xdr:from>
    <xdr:to>
      <xdr:col>10</xdr:col>
      <xdr:colOff>57150</xdr:colOff>
      <xdr:row>1015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E7237403-060A-48DA-9904-EA3012BFB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1015</xdr:row>
      <xdr:rowOff>29766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AB570ADB-2379-4B3D-B028-3073103DCC08}"/>
            </a:ext>
          </a:extLst>
        </xdr:cNvPr>
        <xdr:cNvSpPr/>
      </xdr:nvSpPr>
      <xdr:spPr>
        <a:xfrm>
          <a:off x="8175435" y="4092774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EC8ECE12-1241-48E5-9324-A072150EF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750</xdr:row>
      <xdr:rowOff>0</xdr:rowOff>
    </xdr:from>
    <xdr:to>
      <xdr:col>11</xdr:col>
      <xdr:colOff>57150</xdr:colOff>
      <xdr:row>750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D4943ECF-FC0A-4821-BC72-4F9CEA9D0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750</xdr:row>
      <xdr:rowOff>0</xdr:rowOff>
    </xdr:from>
    <xdr:to>
      <xdr:col>11</xdr:col>
      <xdr:colOff>57150</xdr:colOff>
      <xdr:row>750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53F9623E-DE36-4DCC-A77F-CC49F201A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750</xdr:row>
      <xdr:rowOff>0</xdr:rowOff>
    </xdr:from>
    <xdr:to>
      <xdr:col>11</xdr:col>
      <xdr:colOff>57150</xdr:colOff>
      <xdr:row>750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EA886D18-22AB-4805-A6BA-8289EA552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1023</xdr:row>
      <xdr:rowOff>0</xdr:rowOff>
    </xdr:from>
    <xdr:to>
      <xdr:col>11</xdr:col>
      <xdr:colOff>57150</xdr:colOff>
      <xdr:row>1023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114CD006-836C-48AF-8CFB-B29E6BE03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537866" y="2555488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750</xdr:row>
      <xdr:rowOff>0</xdr:rowOff>
    </xdr:from>
    <xdr:to>
      <xdr:col>10</xdr:col>
      <xdr:colOff>57150</xdr:colOff>
      <xdr:row>750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55E237B8-F19D-4712-BCF8-D4844AAFC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750</xdr:row>
      <xdr:rowOff>0</xdr:rowOff>
    </xdr:from>
    <xdr:to>
      <xdr:col>10</xdr:col>
      <xdr:colOff>57150</xdr:colOff>
      <xdr:row>750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2934EC0B-A6EE-40A5-A455-3AB6303AC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1011</xdr:row>
      <xdr:rowOff>162622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A939E42C-ABCA-4FAA-AEF9-BC646FC9BD35}"/>
            </a:ext>
          </a:extLst>
        </xdr:cNvPr>
        <xdr:cNvSpPr/>
      </xdr:nvSpPr>
      <xdr:spPr>
        <a:xfrm>
          <a:off x="6703125" y="469280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23052D27-A341-497E-8D41-2C3C0FD2D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2" name="Picture 46">
          <a:extLst>
            <a:ext uri="{FF2B5EF4-FFF2-40B4-BE49-F238E27FC236}">
              <a16:creationId xmlns:a16="http://schemas.microsoft.com/office/drawing/2014/main" xmlns="" id="{8CC8DFAA-6DCA-4EC3-BA5B-01BCCA872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3" name="Picture 47">
          <a:extLst>
            <a:ext uri="{FF2B5EF4-FFF2-40B4-BE49-F238E27FC236}">
              <a16:creationId xmlns:a16="http://schemas.microsoft.com/office/drawing/2014/main" xmlns="" id="{4C504ED8-ADEE-483E-B86D-B8422D153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4" name="Picture 73">
          <a:extLst>
            <a:ext uri="{FF2B5EF4-FFF2-40B4-BE49-F238E27FC236}">
              <a16:creationId xmlns:a16="http://schemas.microsoft.com/office/drawing/2014/main" xmlns="" id="{38D2733C-EFF0-49F8-A26F-E9A139540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0</xdr:colOff>
      <xdr:row>761</xdr:row>
      <xdr:rowOff>0</xdr:rowOff>
    </xdr:from>
    <xdr:to>
      <xdr:col>11</xdr:col>
      <xdr:colOff>57150</xdr:colOff>
      <xdr:row>761</xdr:row>
      <xdr:rowOff>57150</xdr:rowOff>
    </xdr:to>
    <xdr:pic>
      <xdr:nvPicPr>
        <xdr:cNvPr id="5" name="Picture 74">
          <a:extLst>
            <a:ext uri="{FF2B5EF4-FFF2-40B4-BE49-F238E27FC236}">
              <a16:creationId xmlns:a16="http://schemas.microsoft.com/office/drawing/2014/main" xmlns="" id="{9846440C-D83E-411F-B60C-E7353B923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71650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761</xdr:row>
      <xdr:rowOff>0</xdr:rowOff>
    </xdr:from>
    <xdr:to>
      <xdr:col>10</xdr:col>
      <xdr:colOff>57150</xdr:colOff>
      <xdr:row>761</xdr:row>
      <xdr:rowOff>57150</xdr:rowOff>
    </xdr:to>
    <xdr:pic>
      <xdr:nvPicPr>
        <xdr:cNvPr id="6" name="Picture 46">
          <a:extLst>
            <a:ext uri="{FF2B5EF4-FFF2-40B4-BE49-F238E27FC236}">
              <a16:creationId xmlns:a16="http://schemas.microsoft.com/office/drawing/2014/main" xmlns="" id="{56D1787E-35A6-40CE-BE69-F2C613FD8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761</xdr:row>
      <xdr:rowOff>0</xdr:rowOff>
    </xdr:from>
    <xdr:to>
      <xdr:col>10</xdr:col>
      <xdr:colOff>57150</xdr:colOff>
      <xdr:row>761</xdr:row>
      <xdr:rowOff>57150</xdr:rowOff>
    </xdr:to>
    <xdr:pic>
      <xdr:nvPicPr>
        <xdr:cNvPr id="7" name="Picture 73">
          <a:extLst>
            <a:ext uri="{FF2B5EF4-FFF2-40B4-BE49-F238E27FC236}">
              <a16:creationId xmlns:a16="http://schemas.microsoft.com/office/drawing/2014/main" xmlns="" id="{D10436BD-150E-474E-9CAB-5B144D0BC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44750" y="149742525"/>
          <a:ext cx="57150" cy="57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</xdr:col>
      <xdr:colOff>674497</xdr:colOff>
      <xdr:row>761</xdr:row>
      <xdr:rowOff>0</xdr:rowOff>
    </xdr:from>
    <xdr:ext cx="3659378" cy="53065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1D6A560B-D9CF-49F4-AEB0-8E2ADC148592}"/>
            </a:ext>
          </a:extLst>
        </xdr:cNvPr>
        <xdr:cNvSpPr/>
      </xdr:nvSpPr>
      <xdr:spPr>
        <a:xfrm>
          <a:off x="6141847" y="149742525"/>
          <a:ext cx="3659378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endParaRPr lang="en-US" sz="2800" b="0" i="1" cap="none" spc="0">
            <a:ln w="10160">
              <a:solidFill>
                <a:schemeClr val="accent1"/>
              </a:solidFill>
              <a:prstDash val="solid"/>
            </a:ln>
            <a:solidFill>
              <a:srgbClr val="FFFFFF"/>
            </a:solidFill>
            <a:effectLst>
              <a:outerShdw blurRad="38100" dist="32000" dir="540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0</xdr:col>
      <xdr:colOff>416719</xdr:colOff>
      <xdr:row>0</xdr:row>
      <xdr:rowOff>83345</xdr:rowOff>
    </xdr:from>
    <xdr:to>
      <xdr:col>0</xdr:col>
      <xdr:colOff>1102519</xdr:colOff>
      <xdr:row>3</xdr:row>
      <xdr:rowOff>130970</xdr:rowOff>
    </xdr:to>
    <xdr:pic>
      <xdr:nvPicPr>
        <xdr:cNvPr id="9" name="Picture 3" descr="lambang acj">
          <a:extLst>
            <a:ext uri="{FF2B5EF4-FFF2-40B4-BE49-F238E27FC236}">
              <a16:creationId xmlns:a16="http://schemas.microsoft.com/office/drawing/2014/main" xmlns="" id="{E6DA723A-4646-41E8-B0FE-842A377F4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6719" y="83345"/>
          <a:ext cx="6858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nalisa%20Kinerja%20MF%203%20(Okt%202009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F3 KPI  1200 Kg"/>
      <sheetName val="MF3 KPI 29 Jam "/>
    </sheetNames>
    <sheetDataSet>
      <sheetData sheetId="0">
        <row r="7">
          <cell r="AL7" t="str">
            <v xml:space="preserve">Jan </v>
          </cell>
          <cell r="AM7" t="str">
            <v xml:space="preserve">Feb </v>
          </cell>
          <cell r="AN7" t="str">
            <v>Mar</v>
          </cell>
          <cell r="AO7" t="str">
            <v>Apr</v>
          </cell>
          <cell r="AP7" t="str">
            <v>May</v>
          </cell>
          <cell r="AQ7" t="str">
            <v>Jun</v>
          </cell>
          <cell r="AR7" t="str">
            <v>Jul</v>
          </cell>
          <cell r="AS7" t="str">
            <v>Aug</v>
          </cell>
          <cell r="AT7" t="str">
            <v>Sep</v>
          </cell>
          <cell r="AU7" t="str">
            <v>Oct</v>
          </cell>
          <cell r="AV7" t="str">
            <v>Nov</v>
          </cell>
          <cell r="AW7" t="str">
            <v>Dec</v>
          </cell>
          <cell r="AX7" t="str">
            <v>Rata-Rata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FFFF00"/>
  </sheetPr>
  <dimension ref="A1:M1010"/>
  <sheetViews>
    <sheetView showGridLines="0" zoomScale="60" zoomScaleNormal="60" workbookViewId="0">
      <pane xSplit="2" ySplit="10" topLeftCell="C11" activePane="bottomRight" state="frozen"/>
      <selection activeCell="D4" sqref="D4:AB4"/>
      <selection pane="topRight" activeCell="D4" sqref="D4:AB4"/>
      <selection pane="bottomLeft" activeCell="D4" sqref="D4:AB4"/>
      <selection pane="bottomRight" activeCell="B315" sqref="B315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2" width="9.140625" style="1"/>
    <col min="13" max="13" width="9.140625" style="187"/>
    <col min="14" max="16384" width="9.140625" style="1"/>
  </cols>
  <sheetData>
    <row r="1" spans="1:13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  <c r="M1" s="185"/>
    </row>
    <row r="2" spans="1:13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  <c r="M2" s="185"/>
    </row>
    <row r="3" spans="1:13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  <c r="M3" s="185"/>
    </row>
    <row r="4" spans="1:13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  <c r="M4" s="185"/>
    </row>
    <row r="5" spans="1:13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  <c r="M5" s="186"/>
    </row>
    <row r="6" spans="1:13" s="41" customFormat="1" ht="18.75">
      <c r="A6" s="459" t="s">
        <v>21</v>
      </c>
      <c r="B6" s="460"/>
      <c r="C6" s="460"/>
      <c r="D6" s="460"/>
      <c r="E6" s="183">
        <v>1</v>
      </c>
      <c r="F6" s="180"/>
      <c r="G6" s="180"/>
      <c r="H6" s="180"/>
      <c r="I6" s="180"/>
      <c r="J6" s="180"/>
      <c r="K6" s="181"/>
      <c r="M6" s="186"/>
    </row>
    <row r="7" spans="1:13" s="38" customFormat="1" ht="18">
      <c r="A7" s="42"/>
      <c r="B7" s="43" t="s">
        <v>86</v>
      </c>
      <c r="C7" s="144">
        <f>SUM(C11:C1010)</f>
        <v>2669978</v>
      </c>
      <c r="D7" s="144">
        <f t="shared" ref="D7:F7" si="0">SUM(D11:D1010)</f>
        <v>23400</v>
      </c>
      <c r="E7" s="144">
        <f t="shared" si="0"/>
        <v>2693378</v>
      </c>
      <c r="F7" s="144">
        <f t="shared" si="0"/>
        <v>2521112</v>
      </c>
      <c r="G7" s="145">
        <f>SUM(G11:G1010)</f>
        <v>172266</v>
      </c>
      <c r="H7" s="142">
        <f>SUM(H11:H1010)</f>
        <v>0</v>
      </c>
      <c r="I7" s="177"/>
      <c r="J7" s="127">
        <f>SUM(J11:J1010)</f>
        <v>0</v>
      </c>
      <c r="K7" s="178"/>
      <c r="M7" s="185"/>
    </row>
    <row r="8" spans="1:13" s="38" customFormat="1" ht="18.75" thickBot="1">
      <c r="A8" s="42"/>
      <c r="B8" s="43" t="s">
        <v>85</v>
      </c>
      <c r="C8" s="146">
        <f t="shared" ref="C8:H8" si="1">SUBTOTAL(9,C11:C1010)</f>
        <v>0</v>
      </c>
      <c r="D8" s="146">
        <f t="shared" si="1"/>
        <v>0</v>
      </c>
      <c r="E8" s="146">
        <f t="shared" si="1"/>
        <v>0</v>
      </c>
      <c r="F8" s="146">
        <f t="shared" si="1"/>
        <v>0</v>
      </c>
      <c r="G8" s="147">
        <f t="shared" si="1"/>
        <v>0</v>
      </c>
      <c r="H8" s="143">
        <f t="shared" si="1"/>
        <v>0</v>
      </c>
      <c r="I8" s="177"/>
      <c r="J8" s="127">
        <f>SUBTOTAL(9,J11:J1010)</f>
        <v>0</v>
      </c>
      <c r="K8" s="178"/>
      <c r="M8" s="185"/>
    </row>
    <row r="9" spans="1:13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3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  <c r="M10" s="184" t="s">
        <v>908</v>
      </c>
    </row>
    <row r="11" spans="1:13" hidden="1">
      <c r="A11" s="12" t="s">
        <v>87</v>
      </c>
      <c r="B11" s="13" t="s">
        <v>88</v>
      </c>
      <c r="C11" s="14">
        <v>9000</v>
      </c>
      <c r="D11" s="14"/>
      <c r="E11" s="15">
        <f t="shared" ref="E11:E74" si="2">C11+D11</f>
        <v>9000</v>
      </c>
      <c r="F11" s="14">
        <v>9000</v>
      </c>
      <c r="G11" s="124">
        <f>(E11-F11)</f>
        <v>0</v>
      </c>
      <c r="H11" s="148"/>
      <c r="I11" s="149"/>
      <c r="J11" s="161"/>
      <c r="K11" s="162"/>
      <c r="M11" s="187" t="str">
        <f t="array" ref="M11">INDEX($A$11:$A$1010,MATCH(0,COUNTIF($M$10:M10,$A$11:$A$1010),0))</f>
        <v>TOA</v>
      </c>
    </row>
    <row r="12" spans="1:13" hidden="1">
      <c r="A12" s="16" t="s">
        <v>87</v>
      </c>
      <c r="B12" s="17" t="s">
        <v>89</v>
      </c>
      <c r="C12" s="18">
        <v>11400</v>
      </c>
      <c r="D12" s="18"/>
      <c r="E12" s="19">
        <f t="shared" si="2"/>
        <v>11400</v>
      </c>
      <c r="F12" s="18">
        <v>11400</v>
      </c>
      <c r="G12" s="125">
        <f t="shared" ref="G12:G75" si="3">(E12-F12)</f>
        <v>0</v>
      </c>
      <c r="H12" s="150"/>
      <c r="I12" s="151"/>
      <c r="J12" s="163"/>
      <c r="K12" s="164"/>
      <c r="M12" s="187" t="str">
        <f t="array" ref="M12">INDEX($A$11:$A$1010,MATCH(0,COUNTIF($M$10:M11,$A$11:$A$1010),0))</f>
        <v>MTM</v>
      </c>
    </row>
    <row r="13" spans="1:13" hidden="1">
      <c r="A13" s="16" t="s">
        <v>87</v>
      </c>
      <c r="B13" s="17" t="s">
        <v>90</v>
      </c>
      <c r="C13" s="18"/>
      <c r="D13" s="18"/>
      <c r="E13" s="19">
        <f t="shared" si="2"/>
        <v>0</v>
      </c>
      <c r="F13" s="18"/>
      <c r="G13" s="125">
        <f t="shared" si="3"/>
        <v>0</v>
      </c>
      <c r="H13" s="150"/>
      <c r="I13" s="151"/>
      <c r="J13" s="163"/>
      <c r="K13" s="164"/>
      <c r="M13" s="187" t="str">
        <f t="array" ref="M13">INDEX($A$11:$A$1010,MATCH(0,COUNTIF($M$10:M12,$A$11:$A$1010),0))</f>
        <v>SUMARA</v>
      </c>
    </row>
    <row r="14" spans="1:13" hidden="1">
      <c r="A14" s="16" t="s">
        <v>87</v>
      </c>
      <c r="B14" s="17" t="s">
        <v>91</v>
      </c>
      <c r="C14" s="18"/>
      <c r="D14" s="18"/>
      <c r="E14" s="19">
        <f t="shared" si="2"/>
        <v>0</v>
      </c>
      <c r="F14" s="18"/>
      <c r="G14" s="125">
        <f t="shared" si="3"/>
        <v>0</v>
      </c>
      <c r="H14" s="150"/>
      <c r="I14" s="151"/>
      <c r="J14" s="165"/>
      <c r="K14" s="164"/>
      <c r="M14" s="187" t="str">
        <f t="array" ref="M14">INDEX($A$11:$A$1010,MATCH(0,COUNTIF($M$10:M13,$A$11:$A$1010),0))</f>
        <v>HINO</v>
      </c>
    </row>
    <row r="15" spans="1:13" hidden="1">
      <c r="A15" s="16" t="s">
        <v>87</v>
      </c>
      <c r="B15" s="17" t="s">
        <v>92</v>
      </c>
      <c r="C15" s="18">
        <v>3000</v>
      </c>
      <c r="D15" s="18"/>
      <c r="E15" s="19">
        <f t="shared" si="2"/>
        <v>3000</v>
      </c>
      <c r="F15" s="18">
        <v>3000</v>
      </c>
      <c r="G15" s="125">
        <f t="shared" si="3"/>
        <v>0</v>
      </c>
      <c r="H15" s="150"/>
      <c r="I15" s="151"/>
      <c r="J15" s="163"/>
      <c r="K15" s="164"/>
      <c r="M15" s="187" t="str">
        <f t="array" ref="M15">INDEX($A$11:$A$1010,MATCH(0,COUNTIF($M$10:M14,$A$11:$A$1010),0))</f>
        <v>CHUHATSU</v>
      </c>
    </row>
    <row r="16" spans="1:13" hidden="1">
      <c r="A16" s="16" t="s">
        <v>87</v>
      </c>
      <c r="B16" s="13" t="s">
        <v>93</v>
      </c>
      <c r="C16" s="18">
        <v>13000</v>
      </c>
      <c r="D16" s="18"/>
      <c r="E16" s="19">
        <f t="shared" si="2"/>
        <v>13000</v>
      </c>
      <c r="F16" s="18">
        <v>13000</v>
      </c>
      <c r="G16" s="125">
        <f t="shared" si="3"/>
        <v>0</v>
      </c>
      <c r="H16" s="150"/>
      <c r="I16" s="151"/>
      <c r="J16" s="163"/>
      <c r="K16" s="164"/>
      <c r="M16" s="187" t="str">
        <f t="array" ref="M16">INDEX($A$11:$A$1010,MATCH(0,COUNTIF($M$10:M15,$A$11:$A$1010),0))</f>
        <v>KAYABA</v>
      </c>
    </row>
    <row r="17" spans="1:13" hidden="1">
      <c r="A17" s="16" t="s">
        <v>87</v>
      </c>
      <c r="B17" s="17" t="s">
        <v>94</v>
      </c>
      <c r="C17" s="18"/>
      <c r="D17" s="18"/>
      <c r="E17" s="19">
        <f t="shared" si="2"/>
        <v>0</v>
      </c>
      <c r="F17" s="18"/>
      <c r="G17" s="125">
        <f t="shared" si="3"/>
        <v>0</v>
      </c>
      <c r="H17" s="150"/>
      <c r="I17" s="151"/>
      <c r="J17" s="163"/>
      <c r="K17" s="164"/>
      <c r="M17" s="187" t="str">
        <f t="array" ref="M17">INDEX($A$11:$A$1010,MATCH(0,COUNTIF($M$10:M16,$A$11:$A$1010),0))</f>
        <v>SINAR ALUM</v>
      </c>
    </row>
    <row r="18" spans="1:13" hidden="1">
      <c r="A18" s="16" t="s">
        <v>87</v>
      </c>
      <c r="B18" s="17" t="s">
        <v>95</v>
      </c>
      <c r="C18" s="18">
        <v>16500</v>
      </c>
      <c r="D18" s="18"/>
      <c r="E18" s="19">
        <f t="shared" si="2"/>
        <v>16500</v>
      </c>
      <c r="F18" s="18">
        <v>16500</v>
      </c>
      <c r="G18" s="125">
        <f t="shared" si="3"/>
        <v>0</v>
      </c>
      <c r="H18" s="150"/>
      <c r="I18" s="151"/>
      <c r="J18" s="163"/>
      <c r="K18" s="164"/>
      <c r="M18" s="187" t="str">
        <f t="array" ref="M18">INDEX($A$11:$A$1010,MATCH(0,COUNTIF($M$10:M17,$A$11:$A$1010),0))</f>
        <v>KENARI</v>
      </c>
    </row>
    <row r="19" spans="1:13" hidden="1">
      <c r="A19" s="16" t="s">
        <v>87</v>
      </c>
      <c r="B19" s="17" t="s">
        <v>96</v>
      </c>
      <c r="C19" s="18"/>
      <c r="D19" s="18"/>
      <c r="E19" s="19">
        <f t="shared" si="2"/>
        <v>0</v>
      </c>
      <c r="F19" s="18"/>
      <c r="G19" s="125">
        <f t="shared" si="3"/>
        <v>0</v>
      </c>
      <c r="H19" s="150"/>
      <c r="I19" s="151"/>
      <c r="J19" s="163"/>
      <c r="K19" s="164"/>
      <c r="M19" s="187" t="str">
        <f t="array" ref="M19">INDEX($A$11:$A$1010,MATCH(0,COUNTIF($M$10:M18,$A$11:$A$1010),0))</f>
        <v>ANEKA KOMKAR</v>
      </c>
    </row>
    <row r="20" spans="1:13" hidden="1">
      <c r="A20" s="16" t="s">
        <v>87</v>
      </c>
      <c r="B20" s="17" t="s">
        <v>97</v>
      </c>
      <c r="C20" s="18"/>
      <c r="D20" s="18"/>
      <c r="E20" s="19">
        <f t="shared" si="2"/>
        <v>0</v>
      </c>
      <c r="F20" s="18"/>
      <c r="G20" s="125">
        <f t="shared" si="3"/>
        <v>0</v>
      </c>
      <c r="H20" s="150"/>
      <c r="I20" s="151"/>
      <c r="J20" s="163"/>
      <c r="K20" s="164"/>
      <c r="M20" s="187" t="str">
        <f t="array" ref="M20">INDEX($A$11:$A$1010,MATCH(0,COUNTIF($M$10:M19,$A$11:$A$1010),0))</f>
        <v>RIMBA</v>
      </c>
    </row>
    <row r="21" spans="1:13" hidden="1">
      <c r="A21" s="16" t="s">
        <v>87</v>
      </c>
      <c r="B21" s="17" t="s">
        <v>98</v>
      </c>
      <c r="C21" s="18"/>
      <c r="D21" s="18"/>
      <c r="E21" s="19">
        <f t="shared" si="2"/>
        <v>0</v>
      </c>
      <c r="F21" s="18"/>
      <c r="G21" s="125">
        <f t="shared" si="3"/>
        <v>0</v>
      </c>
      <c r="H21" s="150"/>
      <c r="I21" s="151"/>
      <c r="J21" s="163"/>
      <c r="K21" s="164"/>
      <c r="M21" s="187" t="str">
        <f t="array" ref="M21">INDEX($A$11:$A$1010,MATCH(0,COUNTIF($M$10:M20,$A$11:$A$1010),0))</f>
        <v>CPM</v>
      </c>
    </row>
    <row r="22" spans="1:13" hidden="1">
      <c r="A22" s="16" t="s">
        <v>87</v>
      </c>
      <c r="B22" s="17" t="s">
        <v>99</v>
      </c>
      <c r="C22" s="18">
        <v>1500</v>
      </c>
      <c r="D22" s="18"/>
      <c r="E22" s="19">
        <f t="shared" si="2"/>
        <v>1500</v>
      </c>
      <c r="F22" s="18">
        <v>1500</v>
      </c>
      <c r="G22" s="125">
        <f t="shared" si="3"/>
        <v>0</v>
      </c>
      <c r="H22" s="150"/>
      <c r="I22" s="151"/>
      <c r="J22" s="163"/>
      <c r="K22" s="164"/>
      <c r="M22" s="187" t="str">
        <f t="array" ref="M22">INDEX($A$11:$A$1010,MATCH(0,COUNTIF($M$10:M21,$A$11:$A$1010),0))</f>
        <v>ASTRA OTOPARTS</v>
      </c>
    </row>
    <row r="23" spans="1:13" hidden="1">
      <c r="A23" s="16" t="s">
        <v>87</v>
      </c>
      <c r="B23" s="17" t="s">
        <v>100</v>
      </c>
      <c r="C23" s="18"/>
      <c r="D23" s="18"/>
      <c r="E23" s="19">
        <f t="shared" si="2"/>
        <v>0</v>
      </c>
      <c r="F23" s="18"/>
      <c r="G23" s="125">
        <f t="shared" si="3"/>
        <v>0</v>
      </c>
      <c r="H23" s="150"/>
      <c r="I23" s="151"/>
      <c r="J23" s="163"/>
      <c r="K23" s="164"/>
      <c r="M23" s="187" t="str">
        <f t="array" ref="M23">INDEX($A$11:$A$1010,MATCH(0,COUNTIF($M$10:M22,$A$11:$A$1010),0))</f>
        <v>NUSA METAL</v>
      </c>
    </row>
    <row r="24" spans="1:13" hidden="1">
      <c r="A24" s="16" t="s">
        <v>87</v>
      </c>
      <c r="B24" s="17" t="s">
        <v>101</v>
      </c>
      <c r="C24" s="18">
        <v>15000</v>
      </c>
      <c r="D24" s="18"/>
      <c r="E24" s="19">
        <f t="shared" si="2"/>
        <v>15000</v>
      </c>
      <c r="F24" s="18">
        <v>15000</v>
      </c>
      <c r="G24" s="125">
        <f t="shared" si="3"/>
        <v>0</v>
      </c>
      <c r="H24" s="150"/>
      <c r="I24" s="151"/>
      <c r="J24" s="163"/>
      <c r="K24" s="164"/>
      <c r="M24" s="187" t="str">
        <f t="array" ref="M24">INDEX($A$11:$A$1010,MATCH(0,COUNTIF($M$10:M23,$A$11:$A$1010),0))</f>
        <v>SURYA JAYA TEKNIK</v>
      </c>
    </row>
    <row r="25" spans="1:13" hidden="1">
      <c r="A25" s="16" t="s">
        <v>87</v>
      </c>
      <c r="B25" s="17" t="s">
        <v>102</v>
      </c>
      <c r="C25" s="18">
        <v>30000</v>
      </c>
      <c r="D25" s="18"/>
      <c r="E25" s="19">
        <f t="shared" si="2"/>
        <v>30000</v>
      </c>
      <c r="F25" s="18">
        <v>30000</v>
      </c>
      <c r="G25" s="125">
        <f t="shared" si="3"/>
        <v>0</v>
      </c>
      <c r="H25" s="150"/>
      <c r="I25" s="151"/>
      <c r="J25" s="163"/>
      <c r="K25" s="164"/>
      <c r="M25" s="187" t="str">
        <f t="array" ref="M25">INDEX($A$11:$A$1010,MATCH(0,COUNTIF($M$10:M24,$A$11:$A$1010),0))</f>
        <v>DETRACON</v>
      </c>
    </row>
    <row r="26" spans="1:13" hidden="1">
      <c r="A26" s="16" t="s">
        <v>87</v>
      </c>
      <c r="B26" s="17" t="s">
        <v>103</v>
      </c>
      <c r="C26" s="18">
        <v>1500</v>
      </c>
      <c r="D26" s="18"/>
      <c r="E26" s="19">
        <f t="shared" si="2"/>
        <v>1500</v>
      </c>
      <c r="F26" s="18">
        <v>1500</v>
      </c>
      <c r="G26" s="125">
        <f t="shared" si="3"/>
        <v>0</v>
      </c>
      <c r="H26" s="150"/>
      <c r="I26" s="151"/>
      <c r="J26" s="163"/>
      <c r="K26" s="164"/>
      <c r="M26" s="187" t="str">
        <f t="array" ref="M26">INDEX($A$11:$A$1010,MATCH(0,COUNTIF($M$10:M25,$A$11:$A$1010),0))</f>
        <v xml:space="preserve">PT HILEX </v>
      </c>
    </row>
    <row r="27" spans="1:13" hidden="1">
      <c r="A27" s="16" t="s">
        <v>87</v>
      </c>
      <c r="B27" s="17" t="s">
        <v>104</v>
      </c>
      <c r="C27" s="18">
        <v>1500</v>
      </c>
      <c r="D27" s="18"/>
      <c r="E27" s="19">
        <f t="shared" si="2"/>
        <v>1500</v>
      </c>
      <c r="F27" s="18">
        <v>1500</v>
      </c>
      <c r="G27" s="125">
        <f t="shared" si="3"/>
        <v>0</v>
      </c>
      <c r="H27" s="150"/>
      <c r="I27" s="151"/>
      <c r="J27" s="163"/>
      <c r="K27" s="164"/>
      <c r="M27" s="187" t="str">
        <f t="array" ref="M27">INDEX($A$11:$A$1010,MATCH(0,COUNTIF($M$10:M26,$A$11:$A$1010),0))</f>
        <v>MUARA TEWEH</v>
      </c>
    </row>
    <row r="28" spans="1:13" hidden="1">
      <c r="A28" s="16" t="s">
        <v>87</v>
      </c>
      <c r="B28" s="20" t="s">
        <v>105</v>
      </c>
      <c r="C28" s="18">
        <v>5000</v>
      </c>
      <c r="D28" s="18"/>
      <c r="E28" s="19">
        <f t="shared" si="2"/>
        <v>5000</v>
      </c>
      <c r="F28" s="18">
        <v>5000</v>
      </c>
      <c r="G28" s="125">
        <f t="shared" si="3"/>
        <v>0</v>
      </c>
      <c r="H28" s="150"/>
      <c r="I28" s="151"/>
      <c r="J28" s="163"/>
      <c r="K28" s="164"/>
      <c r="M28" s="187" t="str">
        <f t="array" ref="M28">INDEX($A$11:$A$1010,MATCH(0,COUNTIF($M$10:M27,$A$11:$A$1010),0))</f>
        <v>ACC</v>
      </c>
    </row>
    <row r="29" spans="1:13" hidden="1">
      <c r="A29" s="16" t="s">
        <v>87</v>
      </c>
      <c r="B29" s="20" t="s">
        <v>106</v>
      </c>
      <c r="C29" s="18"/>
      <c r="D29" s="18"/>
      <c r="E29" s="19">
        <f t="shared" si="2"/>
        <v>0</v>
      </c>
      <c r="F29" s="18"/>
      <c r="G29" s="125">
        <f t="shared" si="3"/>
        <v>0</v>
      </c>
      <c r="H29" s="150"/>
      <c r="I29" s="151"/>
      <c r="J29" s="163"/>
      <c r="K29" s="164"/>
      <c r="M29" s="187" t="str">
        <f t="array" ref="M29">INDEX($A$11:$A$1010,MATCH(0,COUNTIF($M$10:M28,$A$11:$A$1010),0))</f>
        <v>CITRA GALVALINDO</v>
      </c>
    </row>
    <row r="30" spans="1:13" hidden="1">
      <c r="A30" s="16" t="s">
        <v>87</v>
      </c>
      <c r="B30" s="17" t="s">
        <v>107</v>
      </c>
      <c r="C30" s="18"/>
      <c r="D30" s="18"/>
      <c r="E30" s="19">
        <f t="shared" si="2"/>
        <v>0</v>
      </c>
      <c r="F30" s="18"/>
      <c r="G30" s="125">
        <f t="shared" si="3"/>
        <v>0</v>
      </c>
      <c r="H30" s="150"/>
      <c r="I30" s="151"/>
      <c r="J30" s="163"/>
      <c r="K30" s="164"/>
      <c r="M30" s="187" t="str">
        <f t="array" ref="M30">INDEX($A$11:$A$1010,MATCH(0,COUNTIF($M$10:M29,$A$11:$A$1010),0))</f>
        <v>PBR</v>
      </c>
    </row>
    <row r="31" spans="1:13" hidden="1">
      <c r="A31" s="16" t="s">
        <v>87</v>
      </c>
      <c r="B31" s="17" t="s">
        <v>108</v>
      </c>
      <c r="C31" s="18"/>
      <c r="D31" s="18"/>
      <c r="E31" s="19">
        <f t="shared" si="2"/>
        <v>0</v>
      </c>
      <c r="F31" s="18"/>
      <c r="G31" s="125">
        <f t="shared" si="3"/>
        <v>0</v>
      </c>
      <c r="H31" s="150"/>
      <c r="I31" s="151"/>
      <c r="J31" s="163"/>
      <c r="K31" s="164"/>
      <c r="M31" s="187" t="str">
        <f t="array" ref="M31">INDEX($A$11:$A$1010,MATCH(0,COUNTIF($M$10:M30,$A$11:$A$1010),0))</f>
        <v>DWI UTAMA</v>
      </c>
    </row>
    <row r="32" spans="1:13" hidden="1">
      <c r="A32" s="16" t="s">
        <v>87</v>
      </c>
      <c r="B32" s="17" t="s">
        <v>109</v>
      </c>
      <c r="C32" s="18"/>
      <c r="D32" s="18"/>
      <c r="E32" s="19">
        <f t="shared" si="2"/>
        <v>0</v>
      </c>
      <c r="F32" s="18"/>
      <c r="G32" s="125">
        <f t="shared" si="3"/>
        <v>0</v>
      </c>
      <c r="H32" s="150"/>
      <c r="I32" s="151"/>
      <c r="J32" s="163"/>
      <c r="K32" s="164"/>
      <c r="M32" s="187" t="str">
        <f t="array" ref="M32">INDEX($A$11:$A$1010,MATCH(0,COUNTIF($M$10:M31,$A$11:$A$1010),0))</f>
        <v>PRIUK PERKASA</v>
      </c>
    </row>
    <row r="33" spans="1:13" hidden="1">
      <c r="A33" s="16" t="s">
        <v>87</v>
      </c>
      <c r="B33" s="17" t="s">
        <v>110</v>
      </c>
      <c r="C33" s="18"/>
      <c r="D33" s="18"/>
      <c r="E33" s="19">
        <f t="shared" si="2"/>
        <v>0</v>
      </c>
      <c r="F33" s="18"/>
      <c r="G33" s="125">
        <f t="shared" si="3"/>
        <v>0</v>
      </c>
      <c r="H33" s="150"/>
      <c r="I33" s="151"/>
      <c r="J33" s="163"/>
      <c r="K33" s="164"/>
      <c r="M33" s="187" t="str">
        <f t="array" ref="M33">INDEX($A$11:$A$1010,MATCH(0,COUNTIF($M$10:M32,$A$11:$A$1010),0))</f>
        <v>PRIMA REJEKI</v>
      </c>
    </row>
    <row r="34" spans="1:13" hidden="1">
      <c r="A34" s="16" t="s">
        <v>87</v>
      </c>
      <c r="B34" s="17" t="s">
        <v>111</v>
      </c>
      <c r="C34" s="18">
        <v>3414</v>
      </c>
      <c r="D34" s="18"/>
      <c r="E34" s="19">
        <f t="shared" si="2"/>
        <v>3414</v>
      </c>
      <c r="F34" s="18">
        <v>3414</v>
      </c>
      <c r="G34" s="125">
        <f t="shared" si="3"/>
        <v>0</v>
      </c>
      <c r="H34" s="150"/>
      <c r="I34" s="151"/>
      <c r="J34" s="163"/>
      <c r="K34" s="164"/>
      <c r="M34" s="187" t="str">
        <f t="array" ref="M34">INDEX($A$11:$A$1010,MATCH(0,COUNTIF($M$10:M33,$A$11:$A$1010),0))</f>
        <v>GINSA</v>
      </c>
    </row>
    <row r="35" spans="1:13" hidden="1">
      <c r="A35" s="16" t="s">
        <v>87</v>
      </c>
      <c r="B35" s="17" t="s">
        <v>112</v>
      </c>
      <c r="C35" s="18">
        <v>11716</v>
      </c>
      <c r="D35" s="18"/>
      <c r="E35" s="19">
        <f t="shared" si="2"/>
        <v>11716</v>
      </c>
      <c r="F35" s="18">
        <v>11716</v>
      </c>
      <c r="G35" s="125">
        <f t="shared" si="3"/>
        <v>0</v>
      </c>
      <c r="H35" s="150"/>
      <c r="I35" s="151"/>
      <c r="J35" s="163"/>
      <c r="K35" s="164"/>
      <c r="M35" s="187" t="str">
        <f t="array" ref="M35">INDEX($A$11:$A$1010,MATCH(0,COUNTIF($M$10:M34,$A$11:$A$1010),0))</f>
        <v>ASKI</v>
      </c>
    </row>
    <row r="36" spans="1:13" hidden="1">
      <c r="A36" s="16" t="s">
        <v>87</v>
      </c>
      <c r="B36" s="17" t="s">
        <v>113</v>
      </c>
      <c r="C36" s="18">
        <v>3767</v>
      </c>
      <c r="D36" s="18"/>
      <c r="E36" s="19">
        <f t="shared" si="2"/>
        <v>3767</v>
      </c>
      <c r="F36" s="18">
        <v>3767</v>
      </c>
      <c r="G36" s="125">
        <f t="shared" si="3"/>
        <v>0</v>
      </c>
      <c r="H36" s="150"/>
      <c r="I36" s="151"/>
      <c r="J36" s="163"/>
      <c r="K36" s="164"/>
      <c r="M36" s="187" t="str">
        <f t="array" ref="M36">INDEX($A$11:$A$1010,MATCH(0,COUNTIF($M$10:M35,$A$11:$A$1010),0))</f>
        <v>YAZUHO</v>
      </c>
    </row>
    <row r="37" spans="1:13" hidden="1">
      <c r="A37" s="16" t="s">
        <v>87</v>
      </c>
      <c r="B37" s="17" t="s">
        <v>114</v>
      </c>
      <c r="C37" s="18">
        <v>13500</v>
      </c>
      <c r="D37" s="18"/>
      <c r="E37" s="19">
        <f t="shared" si="2"/>
        <v>13500</v>
      </c>
      <c r="F37" s="18">
        <v>12161</v>
      </c>
      <c r="G37" s="125">
        <f t="shared" si="3"/>
        <v>1339</v>
      </c>
      <c r="H37" s="150"/>
      <c r="I37" s="151"/>
      <c r="J37" s="163"/>
      <c r="K37" s="164"/>
      <c r="M37" s="187" t="str">
        <f t="array" ref="M37">INDEX($A$11:$A$1010,MATCH(0,COUNTIF($M$10:M36,$A$11:$A$1010),0))</f>
        <v>CKPM</v>
      </c>
    </row>
    <row r="38" spans="1:13" hidden="1">
      <c r="A38" s="16" t="s">
        <v>87</v>
      </c>
      <c r="B38" s="17" t="s">
        <v>115</v>
      </c>
      <c r="C38" s="18">
        <v>100</v>
      </c>
      <c r="D38" s="18"/>
      <c r="E38" s="19">
        <f t="shared" si="2"/>
        <v>100</v>
      </c>
      <c r="F38" s="18">
        <v>100</v>
      </c>
      <c r="G38" s="125">
        <f t="shared" si="3"/>
        <v>0</v>
      </c>
      <c r="H38" s="150"/>
      <c r="I38" s="151"/>
      <c r="J38" s="163"/>
      <c r="K38" s="164"/>
      <c r="M38" s="187" t="str">
        <f t="array" ref="M38">INDEX($A$11:$A$1010,MATCH(0,COUNTIF($M$10:M37,$A$11:$A$1010),0))</f>
        <v>ISUZU</v>
      </c>
    </row>
    <row r="39" spans="1:13" hidden="1">
      <c r="A39" s="16" t="s">
        <v>87</v>
      </c>
      <c r="B39" s="17" t="s">
        <v>116</v>
      </c>
      <c r="C39" s="18">
        <v>100</v>
      </c>
      <c r="D39" s="18"/>
      <c r="E39" s="19">
        <f t="shared" si="2"/>
        <v>100</v>
      </c>
      <c r="F39" s="18">
        <v>100</v>
      </c>
      <c r="G39" s="125">
        <f t="shared" si="3"/>
        <v>0</v>
      </c>
      <c r="H39" s="150"/>
      <c r="I39" s="151"/>
      <c r="J39" s="163"/>
      <c r="K39" s="164"/>
      <c r="M39" s="187" t="str">
        <f t="array" ref="M39">INDEX($A$11:$A$1010,MATCH(0,COUNTIF($M$10:M38,$A$11:$A$1010),0))</f>
        <v>TRADEKON</v>
      </c>
    </row>
    <row r="40" spans="1:13" hidden="1">
      <c r="A40" s="16" t="s">
        <v>87</v>
      </c>
      <c r="B40" s="17" t="s">
        <v>117</v>
      </c>
      <c r="C40" s="18">
        <v>100</v>
      </c>
      <c r="D40" s="18"/>
      <c r="E40" s="19">
        <f t="shared" si="2"/>
        <v>100</v>
      </c>
      <c r="F40" s="18">
        <v>100</v>
      </c>
      <c r="G40" s="125">
        <f t="shared" si="3"/>
        <v>0</v>
      </c>
      <c r="H40" s="150"/>
      <c r="I40" s="151"/>
      <c r="J40" s="163"/>
      <c r="K40" s="164"/>
      <c r="M40" s="187" t="str">
        <f t="array" ref="M40">INDEX($A$11:$A$1010,MATCH(0,COUNTIF($M$10:M39,$A$11:$A$1010),0))</f>
        <v>JARISKO JAYA</v>
      </c>
    </row>
    <row r="41" spans="1:13" hidden="1">
      <c r="A41" s="16" t="s">
        <v>87</v>
      </c>
      <c r="B41" s="17" t="s">
        <v>118</v>
      </c>
      <c r="C41" s="18"/>
      <c r="D41" s="18"/>
      <c r="E41" s="19">
        <f t="shared" si="2"/>
        <v>0</v>
      </c>
      <c r="F41" s="18"/>
      <c r="G41" s="125">
        <f t="shared" si="3"/>
        <v>0</v>
      </c>
      <c r="H41" s="150"/>
      <c r="I41" s="151"/>
      <c r="J41" s="163"/>
      <c r="K41" s="164"/>
      <c r="M41" s="187" t="str">
        <f t="array" ref="M41">INDEX($A$11:$A$1010,MATCH(0,COUNTIF($M$10:M40,$A$11:$A$1010),0))</f>
        <v>TOA GALINDRA</v>
      </c>
    </row>
    <row r="42" spans="1:13" hidden="1">
      <c r="A42" s="16" t="s">
        <v>87</v>
      </c>
      <c r="B42" s="17" t="s">
        <v>119</v>
      </c>
      <c r="C42" s="18">
        <v>2000</v>
      </c>
      <c r="D42" s="18"/>
      <c r="E42" s="19">
        <f t="shared" si="2"/>
        <v>2000</v>
      </c>
      <c r="F42" s="18">
        <v>2000</v>
      </c>
      <c r="G42" s="125">
        <f t="shared" si="3"/>
        <v>0</v>
      </c>
      <c r="H42" s="150"/>
      <c r="I42" s="151"/>
      <c r="J42" s="163"/>
      <c r="K42" s="164"/>
      <c r="M42" s="187" t="str">
        <f t="array" ref="M42">INDEX($A$11:$A$1010,MATCH(0,COUNTIF($M$10:M41,$A$11:$A$1010),0))</f>
        <v xml:space="preserve">JAYA MANDIRI MOULD </v>
      </c>
    </row>
    <row r="43" spans="1:13" hidden="1">
      <c r="A43" s="16" t="s">
        <v>87</v>
      </c>
      <c r="B43" s="17" t="s">
        <v>120</v>
      </c>
      <c r="C43" s="18"/>
      <c r="D43" s="18"/>
      <c r="E43" s="19">
        <f t="shared" si="2"/>
        <v>0</v>
      </c>
      <c r="F43" s="18"/>
      <c r="G43" s="125">
        <f t="shared" si="3"/>
        <v>0</v>
      </c>
      <c r="H43" s="150"/>
      <c r="I43" s="151"/>
      <c r="J43" s="163"/>
      <c r="K43" s="164"/>
      <c r="M43" s="187" t="str">
        <f t="array" ref="M43">INDEX($A$11:$A$1010,MATCH(0,COUNTIF($M$10:M42,$A$11:$A$1010),0))</f>
        <v xml:space="preserve">GLOBAL DIMENSI </v>
      </c>
    </row>
    <row r="44" spans="1:13" hidden="1">
      <c r="A44" s="16" t="s">
        <v>87</v>
      </c>
      <c r="B44" s="17" t="s">
        <v>121</v>
      </c>
      <c r="C44" s="18">
        <v>200</v>
      </c>
      <c r="D44" s="18"/>
      <c r="E44" s="19">
        <f t="shared" si="2"/>
        <v>200</v>
      </c>
      <c r="F44" s="18">
        <v>2</v>
      </c>
      <c r="G44" s="125">
        <f t="shared" si="3"/>
        <v>198</v>
      </c>
      <c r="H44" s="150"/>
      <c r="I44" s="151"/>
      <c r="J44" s="163"/>
      <c r="K44" s="164"/>
      <c r="M44" s="187" t="str">
        <f t="array" ref="M44">INDEX($A$11:$A$1010,MATCH(0,COUNTIF($M$10:M43,$A$11:$A$1010),0))</f>
        <v>METALINDO</v>
      </c>
    </row>
    <row r="45" spans="1:13" hidden="1">
      <c r="A45" s="16" t="s">
        <v>87</v>
      </c>
      <c r="B45" s="17" t="s">
        <v>122</v>
      </c>
      <c r="C45" s="18">
        <v>350</v>
      </c>
      <c r="D45" s="18"/>
      <c r="E45" s="19">
        <f t="shared" si="2"/>
        <v>350</v>
      </c>
      <c r="F45" s="18">
        <v>350</v>
      </c>
      <c r="G45" s="125">
        <f t="shared" si="3"/>
        <v>0</v>
      </c>
      <c r="H45" s="150"/>
      <c r="I45" s="151"/>
      <c r="J45" s="163"/>
      <c r="K45" s="164"/>
      <c r="M45" s="187" t="str">
        <f t="array" ref="M45">INDEX($A$11:$A$1010,MATCH(0,COUNTIF($M$10:M44,$A$11:$A$1010),0))</f>
        <v>DWI ALAM LESTARI</v>
      </c>
    </row>
    <row r="46" spans="1:13" hidden="1">
      <c r="A46" s="16" t="s">
        <v>87</v>
      </c>
      <c r="B46" s="17" t="s">
        <v>123</v>
      </c>
      <c r="C46" s="18"/>
      <c r="D46" s="18"/>
      <c r="E46" s="19">
        <f t="shared" si="2"/>
        <v>0</v>
      </c>
      <c r="F46" s="18"/>
      <c r="G46" s="125">
        <f t="shared" si="3"/>
        <v>0</v>
      </c>
      <c r="H46" s="150"/>
      <c r="I46" s="151"/>
      <c r="J46" s="163"/>
      <c r="K46" s="164"/>
      <c r="M46" s="187" t="str">
        <f t="array" ref="M46">INDEX($A$11:$A$1010,MATCH(0,COUNTIF($M$10:M45,$A$11:$A$1010),0))</f>
        <v>BERDIKARI</v>
      </c>
    </row>
    <row r="47" spans="1:13" hidden="1">
      <c r="A47" s="16" t="s">
        <v>87</v>
      </c>
      <c r="B47" s="17" t="s">
        <v>124</v>
      </c>
      <c r="C47" s="18">
        <v>5200</v>
      </c>
      <c r="D47" s="18"/>
      <c r="E47" s="19">
        <f t="shared" si="2"/>
        <v>5200</v>
      </c>
      <c r="F47" s="18">
        <v>5200</v>
      </c>
      <c r="G47" s="125">
        <f t="shared" si="3"/>
        <v>0</v>
      </c>
      <c r="H47" s="150"/>
      <c r="I47" s="151"/>
      <c r="J47" s="163"/>
      <c r="K47" s="164"/>
      <c r="M47" s="187" t="str">
        <f t="array" ref="M47">INDEX($A$11:$A$1010,MATCH(0,COUNTIF($M$10:M46,$A$11:$A$1010),0))</f>
        <v>GUNA SENAPUTRA</v>
      </c>
    </row>
    <row r="48" spans="1:13" hidden="1">
      <c r="A48" s="16" t="s">
        <v>87</v>
      </c>
      <c r="B48" s="17" t="s">
        <v>125</v>
      </c>
      <c r="C48" s="18"/>
      <c r="D48" s="18"/>
      <c r="E48" s="19">
        <f t="shared" si="2"/>
        <v>0</v>
      </c>
      <c r="F48" s="18"/>
      <c r="G48" s="125">
        <f t="shared" si="3"/>
        <v>0</v>
      </c>
      <c r="H48" s="150"/>
      <c r="I48" s="151"/>
      <c r="J48" s="163"/>
      <c r="K48" s="164"/>
      <c r="M48" s="187" t="str">
        <f t="array" ref="M48">INDEX($A$11:$A$1010,MATCH(0,COUNTIF($M$10:M47,$A$11:$A$1010),0))</f>
        <v>LESTARI TEKNIK</v>
      </c>
    </row>
    <row r="49" spans="1:13" hidden="1">
      <c r="A49" s="16" t="s">
        <v>87</v>
      </c>
      <c r="B49" s="17" t="s">
        <v>126</v>
      </c>
      <c r="C49" s="18">
        <v>57</v>
      </c>
      <c r="D49" s="18"/>
      <c r="E49" s="19">
        <f t="shared" si="2"/>
        <v>57</v>
      </c>
      <c r="F49" s="18">
        <v>57</v>
      </c>
      <c r="G49" s="125">
        <f t="shared" si="3"/>
        <v>0</v>
      </c>
      <c r="H49" s="150"/>
      <c r="I49" s="151"/>
      <c r="J49" s="163"/>
      <c r="K49" s="164"/>
      <c r="M49" s="187" t="str">
        <f t="array" ref="M49">INDEX($A$11:$A$1010,MATCH(0,COUNTIF($M$10:M48,$A$11:$A$1010),0))</f>
        <v>DUTA NICHIRINDO</v>
      </c>
    </row>
    <row r="50" spans="1:13" hidden="1">
      <c r="A50" s="16" t="s">
        <v>87</v>
      </c>
      <c r="B50" s="17" t="s">
        <v>127</v>
      </c>
      <c r="C50" s="18">
        <v>200</v>
      </c>
      <c r="D50" s="18"/>
      <c r="E50" s="19">
        <f t="shared" si="2"/>
        <v>200</v>
      </c>
      <c r="F50" s="18">
        <v>200</v>
      </c>
      <c r="G50" s="125">
        <f t="shared" si="3"/>
        <v>0</v>
      </c>
      <c r="H50" s="150"/>
      <c r="I50" s="151"/>
      <c r="J50" s="163"/>
      <c r="K50" s="164"/>
      <c r="M50" s="187" t="str">
        <f t="array" ref="M50">INDEX($A$11:$A$1010,MATCH(0,COUNTIF($M$10:M49,$A$11:$A$1010),0))</f>
        <v>CITRA LANGGENG SENTOSA</v>
      </c>
    </row>
    <row r="51" spans="1:13" hidden="1">
      <c r="A51" s="16" t="s">
        <v>87</v>
      </c>
      <c r="B51" s="17" t="s">
        <v>128</v>
      </c>
      <c r="C51" s="18"/>
      <c r="D51" s="18"/>
      <c r="E51" s="19">
        <f t="shared" si="2"/>
        <v>0</v>
      </c>
      <c r="F51" s="18"/>
      <c r="G51" s="125">
        <f t="shared" si="3"/>
        <v>0</v>
      </c>
      <c r="H51" s="150"/>
      <c r="I51" s="151"/>
      <c r="J51" s="163"/>
      <c r="K51" s="164"/>
      <c r="M51" s="187" t="str">
        <f t="array" ref="M51">INDEX($A$11:$A$1010,MATCH(0,COUNTIF($M$10:M50,$A$11:$A$1010),0))</f>
        <v>AMINDO JAYA DIESELTAMA</v>
      </c>
    </row>
    <row r="52" spans="1:13" hidden="1">
      <c r="A52" s="16" t="s">
        <v>87</v>
      </c>
      <c r="B52" s="17" t="s">
        <v>129</v>
      </c>
      <c r="C52" s="18">
        <v>11500</v>
      </c>
      <c r="D52" s="18"/>
      <c r="E52" s="19">
        <f t="shared" si="2"/>
        <v>11500</v>
      </c>
      <c r="F52" s="18">
        <v>11500</v>
      </c>
      <c r="G52" s="125">
        <f t="shared" si="3"/>
        <v>0</v>
      </c>
      <c r="H52" s="150"/>
      <c r="I52" s="151"/>
      <c r="J52" s="163"/>
      <c r="K52" s="164"/>
      <c r="M52" s="187" t="str">
        <f t="array" ref="M52">INDEX($A$11:$A$1010,MATCH(0,COUNTIF($M$10:M51,$A$11:$A$1010),0))</f>
        <v>AMESU</v>
      </c>
    </row>
    <row r="53" spans="1:13" hidden="1">
      <c r="A53" s="16" t="s">
        <v>87</v>
      </c>
      <c r="B53" s="17" t="s">
        <v>130</v>
      </c>
      <c r="C53" s="18">
        <v>300</v>
      </c>
      <c r="D53" s="18"/>
      <c r="E53" s="19">
        <f t="shared" si="2"/>
        <v>300</v>
      </c>
      <c r="F53" s="18">
        <v>175</v>
      </c>
      <c r="G53" s="125">
        <f t="shared" si="3"/>
        <v>125</v>
      </c>
      <c r="H53" s="150"/>
      <c r="I53" s="151"/>
      <c r="J53" s="163"/>
      <c r="K53" s="164"/>
      <c r="M53" s="187" t="str">
        <f t="array" ref="M53">INDEX($A$11:$A$1010,MATCH(0,COUNTIF($M$10:M52,$A$11:$A$1010),0))</f>
        <v>AUTOPLASTIK</v>
      </c>
    </row>
    <row r="54" spans="1:13" hidden="1">
      <c r="A54" s="16" t="s">
        <v>87</v>
      </c>
      <c r="B54" s="17" t="s">
        <v>131</v>
      </c>
      <c r="C54" s="18"/>
      <c r="D54" s="18"/>
      <c r="E54" s="19">
        <f t="shared" si="2"/>
        <v>0</v>
      </c>
      <c r="F54" s="18"/>
      <c r="G54" s="125">
        <f t="shared" si="3"/>
        <v>0</v>
      </c>
      <c r="H54" s="150"/>
      <c r="I54" s="151"/>
      <c r="J54" s="163"/>
      <c r="K54" s="164"/>
      <c r="M54" s="187" t="str">
        <f t="array" ref="M54">INDEX($A$11:$A$1010,MATCH(0,COUNTIF($M$10:M53,$A$11:$A$1010),0))</f>
        <v>FORTUNE ABADI SEJAHTERA</v>
      </c>
    </row>
    <row r="55" spans="1:13" hidden="1">
      <c r="A55" s="16" t="s">
        <v>87</v>
      </c>
      <c r="B55" s="17" t="s">
        <v>132</v>
      </c>
      <c r="C55" s="18"/>
      <c r="D55" s="18"/>
      <c r="E55" s="19">
        <f t="shared" si="2"/>
        <v>0</v>
      </c>
      <c r="F55" s="18"/>
      <c r="G55" s="125">
        <f t="shared" si="3"/>
        <v>0</v>
      </c>
      <c r="H55" s="150"/>
      <c r="I55" s="151"/>
      <c r="J55" s="163"/>
      <c r="K55" s="164"/>
      <c r="M55" s="187" t="str">
        <f t="array" ref="M55">INDEX($A$11:$A$1010,MATCH(0,COUNTIF($M$10:M54,$A$11:$A$1010),0))</f>
        <v>HANDAL CITRA BOHLINDO</v>
      </c>
    </row>
    <row r="56" spans="1:13" hidden="1">
      <c r="A56" s="16" t="s">
        <v>87</v>
      </c>
      <c r="B56" s="17" t="s">
        <v>133</v>
      </c>
      <c r="C56" s="18"/>
      <c r="D56" s="18"/>
      <c r="E56" s="19">
        <f t="shared" si="2"/>
        <v>0</v>
      </c>
      <c r="F56" s="18"/>
      <c r="G56" s="125">
        <f t="shared" si="3"/>
        <v>0</v>
      </c>
      <c r="H56" s="150"/>
      <c r="I56" s="151"/>
      <c r="J56" s="163"/>
      <c r="K56" s="164"/>
      <c r="M56" s="187" t="str">
        <f t="array" ref="M56">INDEX($A$11:$A$1010,MATCH(0,COUNTIF($M$10:M55,$A$11:$A$1010),0))</f>
        <v>CHEMCO</v>
      </c>
    </row>
    <row r="57" spans="1:13" hidden="1">
      <c r="A57" s="16" t="s">
        <v>87</v>
      </c>
      <c r="B57" s="17" t="s">
        <v>134</v>
      </c>
      <c r="C57" s="18"/>
      <c r="D57" s="18"/>
      <c r="E57" s="19">
        <f t="shared" si="2"/>
        <v>0</v>
      </c>
      <c r="F57" s="18"/>
      <c r="G57" s="125">
        <f t="shared" si="3"/>
        <v>0</v>
      </c>
      <c r="H57" s="150"/>
      <c r="I57" s="151"/>
      <c r="J57" s="163"/>
      <c r="K57" s="164"/>
      <c r="M57" s="187" t="str">
        <f t="array" ref="M57">INDEX($A$11:$A$1010,MATCH(0,COUNTIF($M$10:M56,$A$11:$A$1010),0))</f>
        <v>MITRA METAL</v>
      </c>
    </row>
    <row r="58" spans="1:13" hidden="1">
      <c r="A58" s="16" t="s">
        <v>87</v>
      </c>
      <c r="B58" s="17" t="s">
        <v>135</v>
      </c>
      <c r="C58" s="18">
        <v>14000</v>
      </c>
      <c r="D58" s="18"/>
      <c r="E58" s="19">
        <f t="shared" si="2"/>
        <v>14000</v>
      </c>
      <c r="F58" s="18">
        <v>14000</v>
      </c>
      <c r="G58" s="125">
        <f t="shared" si="3"/>
        <v>0</v>
      </c>
      <c r="H58" s="150"/>
      <c r="I58" s="151"/>
      <c r="J58" s="163"/>
      <c r="K58" s="164"/>
      <c r="M58" s="187" t="str">
        <f t="array" ref="M58">INDEX($A$11:$A$1010,MATCH(0,COUNTIF($M$10:M57,$A$11:$A$1010),0))</f>
        <v>SETIAGUNA SEJATI</v>
      </c>
    </row>
    <row r="59" spans="1:13" hidden="1">
      <c r="A59" s="16" t="s">
        <v>87</v>
      </c>
      <c r="B59" s="17" t="s">
        <v>136</v>
      </c>
      <c r="C59" s="18">
        <v>14000</v>
      </c>
      <c r="D59" s="18"/>
      <c r="E59" s="19">
        <f t="shared" si="2"/>
        <v>14000</v>
      </c>
      <c r="F59" s="18">
        <v>14000</v>
      </c>
      <c r="G59" s="125">
        <f t="shared" si="3"/>
        <v>0</v>
      </c>
      <c r="H59" s="150"/>
      <c r="I59" s="151"/>
      <c r="J59" s="163"/>
      <c r="K59" s="164"/>
      <c r="M59" s="187" t="str">
        <f t="array" ref="M59">INDEX($A$11:$A$1010,MATCH(0,COUNTIF($M$10:M58,$A$11:$A$1010),0))</f>
        <v>GEMA GRAHA</v>
      </c>
    </row>
    <row r="60" spans="1:13" hidden="1">
      <c r="A60" s="16" t="s">
        <v>87</v>
      </c>
      <c r="B60" s="17" t="s">
        <v>137</v>
      </c>
      <c r="C60" s="18">
        <v>500</v>
      </c>
      <c r="D60" s="18"/>
      <c r="E60" s="19">
        <f t="shared" si="2"/>
        <v>500</v>
      </c>
      <c r="F60" s="18">
        <v>500</v>
      </c>
      <c r="G60" s="125">
        <f t="shared" si="3"/>
        <v>0</v>
      </c>
      <c r="H60" s="150"/>
      <c r="I60" s="151"/>
      <c r="J60" s="163"/>
      <c r="K60" s="164"/>
      <c r="M60" s="187" t="str">
        <f t="array" ref="M60">INDEX($A$11:$A$1010,MATCH(0,COUNTIF($M$10:M59,$A$11:$A$1010),0))</f>
        <v>REKA GRAHA SEMESTA</v>
      </c>
    </row>
    <row r="61" spans="1:13" hidden="1">
      <c r="A61" s="16" t="s">
        <v>87</v>
      </c>
      <c r="B61" s="17" t="s">
        <v>138</v>
      </c>
      <c r="C61" s="18"/>
      <c r="D61" s="18"/>
      <c r="E61" s="19">
        <f t="shared" si="2"/>
        <v>0</v>
      </c>
      <c r="F61" s="18"/>
      <c r="G61" s="125">
        <f t="shared" si="3"/>
        <v>0</v>
      </c>
      <c r="H61" s="150"/>
      <c r="I61" s="151"/>
      <c r="J61" s="163"/>
      <c r="K61" s="164"/>
      <c r="M61" s="187" t="str">
        <f t="array" ref="M61">INDEX($A$11:$A$1010,MATCH(0,COUNTIF($M$10:M60,$A$11:$A$1010),0))</f>
        <v xml:space="preserve">STAR MUSTIKA </v>
      </c>
    </row>
    <row r="62" spans="1:13" hidden="1">
      <c r="A62" s="16" t="s">
        <v>87</v>
      </c>
      <c r="B62" s="17" t="s">
        <v>139</v>
      </c>
      <c r="C62" s="18">
        <v>4500</v>
      </c>
      <c r="D62" s="18"/>
      <c r="E62" s="19">
        <f t="shared" si="2"/>
        <v>4500</v>
      </c>
      <c r="F62" s="18">
        <v>4500</v>
      </c>
      <c r="G62" s="125">
        <f t="shared" si="3"/>
        <v>0</v>
      </c>
      <c r="H62" s="150"/>
      <c r="I62" s="151"/>
      <c r="J62" s="163"/>
      <c r="K62" s="164"/>
      <c r="M62" s="187" t="str">
        <f t="array" ref="M62">INDEX($A$11:$A$1010,MATCH(0,COUNTIF($M$10:M61,$A$11:$A$1010),0))</f>
        <v>SETIA GUNA SELARAS</v>
      </c>
    </row>
    <row r="63" spans="1:13" hidden="1">
      <c r="A63" s="16" t="s">
        <v>87</v>
      </c>
      <c r="B63" s="17" t="s">
        <v>140</v>
      </c>
      <c r="C63" s="18">
        <v>1500</v>
      </c>
      <c r="D63" s="18"/>
      <c r="E63" s="19">
        <f t="shared" si="2"/>
        <v>1500</v>
      </c>
      <c r="F63" s="18">
        <v>1500</v>
      </c>
      <c r="G63" s="125">
        <f t="shared" si="3"/>
        <v>0</v>
      </c>
      <c r="H63" s="150"/>
      <c r="I63" s="151"/>
      <c r="J63" s="163"/>
      <c r="K63" s="164"/>
      <c r="M63" s="187" t="str">
        <f t="array" ref="M63">INDEX($A$11:$A$1010,MATCH(0,COUNTIF($M$10:M62,$A$11:$A$1010),0))</f>
        <v>INDRA GRAHA</v>
      </c>
    </row>
    <row r="64" spans="1:13" hidden="1">
      <c r="A64" s="16" t="s">
        <v>87</v>
      </c>
      <c r="B64" s="17" t="s">
        <v>141</v>
      </c>
      <c r="C64" s="18"/>
      <c r="D64" s="18"/>
      <c r="E64" s="19">
        <f t="shared" si="2"/>
        <v>0</v>
      </c>
      <c r="F64" s="18"/>
      <c r="G64" s="125">
        <f t="shared" si="3"/>
        <v>0</v>
      </c>
      <c r="H64" s="150"/>
      <c r="I64" s="151"/>
      <c r="J64" s="163"/>
      <c r="K64" s="164"/>
      <c r="M64" s="187" t="str">
        <f t="array" ref="M64">INDEX($A$11:$A$1010,MATCH(0,COUNTIF($M$10:M63,$A$11:$A$1010),0))</f>
        <v>GARUDA METAL UTAMA</v>
      </c>
    </row>
    <row r="65" spans="1:13" hidden="1">
      <c r="A65" s="16" t="s">
        <v>87</v>
      </c>
      <c r="B65" s="17" t="s">
        <v>142</v>
      </c>
      <c r="C65" s="18"/>
      <c r="D65" s="18"/>
      <c r="E65" s="19">
        <f t="shared" si="2"/>
        <v>0</v>
      </c>
      <c r="F65" s="18"/>
      <c r="G65" s="125">
        <f t="shared" si="3"/>
        <v>0</v>
      </c>
      <c r="H65" s="150"/>
      <c r="I65" s="151"/>
      <c r="J65" s="163"/>
      <c r="K65" s="164"/>
      <c r="M65" s="187" t="str">
        <f t="array" ref="M65">INDEX($A$11:$A$1010,MATCH(0,COUNTIF($M$10:M64,$A$11:$A$1010),0))</f>
        <v>NAKAKIN</v>
      </c>
    </row>
    <row r="66" spans="1:13" hidden="1">
      <c r="A66" s="16" t="s">
        <v>87</v>
      </c>
      <c r="B66" s="17" t="s">
        <v>143</v>
      </c>
      <c r="C66" s="18"/>
      <c r="D66" s="18"/>
      <c r="E66" s="19">
        <f t="shared" si="2"/>
        <v>0</v>
      </c>
      <c r="F66" s="18"/>
      <c r="G66" s="125">
        <f t="shared" si="3"/>
        <v>0</v>
      </c>
      <c r="H66" s="150"/>
      <c r="I66" s="151"/>
      <c r="J66" s="163"/>
      <c r="K66" s="164"/>
      <c r="M66" s="187" t="str">
        <f t="array" ref="M66">INDEX($A$11:$A$1010,MATCH(0,COUNTIF($M$10:M65,$A$11:$A$1010),0))</f>
        <v>MULMINDO</v>
      </c>
    </row>
    <row r="67" spans="1:13" hidden="1">
      <c r="A67" s="16" t="s">
        <v>87</v>
      </c>
      <c r="B67" s="17" t="s">
        <v>144</v>
      </c>
      <c r="C67" s="18">
        <v>50</v>
      </c>
      <c r="D67" s="18"/>
      <c r="E67" s="19">
        <f t="shared" si="2"/>
        <v>50</v>
      </c>
      <c r="F67" s="18">
        <v>50</v>
      </c>
      <c r="G67" s="125">
        <f t="shared" si="3"/>
        <v>0</v>
      </c>
      <c r="H67" s="150"/>
      <c r="I67" s="151"/>
      <c r="J67" s="163"/>
      <c r="K67" s="164"/>
      <c r="M67" s="187" t="str">
        <f t="array" ref="M67">INDEX($A$11:$A$1010,MATCH(0,COUNTIF($M$10:M66,$A$11:$A$1010),0))</f>
        <v>PREFORMED LINE PRODUCTS</v>
      </c>
    </row>
    <row r="68" spans="1:13" hidden="1">
      <c r="A68" s="16" t="s">
        <v>87</v>
      </c>
      <c r="B68" s="17" t="s">
        <v>145</v>
      </c>
      <c r="C68" s="18">
        <v>50</v>
      </c>
      <c r="D68" s="18"/>
      <c r="E68" s="19">
        <f t="shared" si="2"/>
        <v>50</v>
      </c>
      <c r="F68" s="18">
        <v>50</v>
      </c>
      <c r="G68" s="125">
        <f t="shared" si="3"/>
        <v>0</v>
      </c>
      <c r="H68" s="150"/>
      <c r="I68" s="151"/>
      <c r="J68" s="163"/>
      <c r="K68" s="164"/>
      <c r="M68" s="187" t="str">
        <f t="array" ref="M68">INDEX($A$11:$A$1010,MATCH(0,COUNTIF($M$10:M67,$A$11:$A$1010),0))</f>
        <v xml:space="preserve">METAL FASTINDO </v>
      </c>
    </row>
    <row r="69" spans="1:13" hidden="1">
      <c r="A69" s="16" t="s">
        <v>87</v>
      </c>
      <c r="B69" s="17" t="s">
        <v>146</v>
      </c>
      <c r="C69" s="18">
        <v>6054</v>
      </c>
      <c r="D69" s="18"/>
      <c r="E69" s="19">
        <f t="shared" si="2"/>
        <v>6054</v>
      </c>
      <c r="F69" s="18">
        <v>6054</v>
      </c>
      <c r="G69" s="125">
        <f t="shared" si="3"/>
        <v>0</v>
      </c>
      <c r="H69" s="150"/>
      <c r="I69" s="151"/>
      <c r="J69" s="163"/>
      <c r="K69" s="164"/>
      <c r="M69" s="187" t="str">
        <f t="array" ref="M69">INDEX($A$11:$A$1010,MATCH(0,COUNTIF($M$10:M68,$A$11:$A$1010),0))</f>
        <v>HINO MOTOR SALES</v>
      </c>
    </row>
    <row r="70" spans="1:13" hidden="1">
      <c r="A70" s="16" t="s">
        <v>87</v>
      </c>
      <c r="B70" s="17" t="s">
        <v>147</v>
      </c>
      <c r="C70" s="18">
        <v>4041</v>
      </c>
      <c r="D70" s="18"/>
      <c r="E70" s="19">
        <f t="shared" si="2"/>
        <v>4041</v>
      </c>
      <c r="F70" s="18">
        <v>4041</v>
      </c>
      <c r="G70" s="125">
        <f t="shared" si="3"/>
        <v>0</v>
      </c>
      <c r="H70" s="150"/>
      <c r="I70" s="151"/>
      <c r="J70" s="163"/>
      <c r="K70" s="164"/>
      <c r="M70" s="187" t="str">
        <f t="array" ref="M70">INDEX($A$11:$A$1010,MATCH(0,COUNTIF($M$10:M69,$A$11:$A$1010),0))</f>
        <v>MARUTAKE MIYAMA</v>
      </c>
    </row>
    <row r="71" spans="1:13" hidden="1">
      <c r="A71" s="16" t="s">
        <v>87</v>
      </c>
      <c r="B71" s="17" t="s">
        <v>148</v>
      </c>
      <c r="C71" s="18">
        <v>5350</v>
      </c>
      <c r="D71" s="18"/>
      <c r="E71" s="19">
        <f t="shared" si="2"/>
        <v>5350</v>
      </c>
      <c r="F71" s="18">
        <v>5350</v>
      </c>
      <c r="G71" s="125">
        <f t="shared" si="3"/>
        <v>0</v>
      </c>
      <c r="H71" s="150"/>
      <c r="I71" s="151"/>
      <c r="J71" s="163"/>
      <c r="K71" s="164"/>
      <c r="M71" s="187" t="str">
        <f t="array" ref="M71">INDEX($A$11:$A$1010,MATCH(0,COUNTIF($M$10:M70,$A$11:$A$1010),0))</f>
        <v>TRI CIPTA TEKNINDO</v>
      </c>
    </row>
    <row r="72" spans="1:13" hidden="1">
      <c r="A72" s="16" t="s">
        <v>87</v>
      </c>
      <c r="B72" s="17" t="s">
        <v>149</v>
      </c>
      <c r="C72" s="18">
        <v>3200</v>
      </c>
      <c r="D72" s="18"/>
      <c r="E72" s="19">
        <f t="shared" si="2"/>
        <v>3200</v>
      </c>
      <c r="F72" s="18">
        <v>3200</v>
      </c>
      <c r="G72" s="125">
        <f t="shared" si="3"/>
        <v>0</v>
      </c>
      <c r="H72" s="150"/>
      <c r="I72" s="151"/>
      <c r="J72" s="163"/>
      <c r="K72" s="164"/>
      <c r="M72" s="187" t="str">
        <f t="array" ref="M72">INDEX($A$11:$A$1010,MATCH(0,COUNTIF($M$10:M71,$A$11:$A$1010),0))</f>
        <v>WIJAYA MAJU</v>
      </c>
    </row>
    <row r="73" spans="1:13" hidden="1">
      <c r="A73" s="16" t="s">
        <v>87</v>
      </c>
      <c r="B73" s="17" t="s">
        <v>150</v>
      </c>
      <c r="C73" s="18"/>
      <c r="D73" s="18"/>
      <c r="E73" s="19">
        <f t="shared" si="2"/>
        <v>0</v>
      </c>
      <c r="F73" s="18"/>
      <c r="G73" s="125">
        <f t="shared" si="3"/>
        <v>0</v>
      </c>
      <c r="H73" s="150"/>
      <c r="I73" s="151"/>
      <c r="J73" s="163"/>
      <c r="K73" s="164"/>
      <c r="M73" s="187" t="str">
        <f t="array" ref="M73">INDEX($A$11:$A$1010,MATCH(0,COUNTIF($M$10:M72,$A$11:$A$1010),0))</f>
        <v>MOLDEN ANUGERAH SEJAHTERA</v>
      </c>
    </row>
    <row r="74" spans="1:13" hidden="1">
      <c r="A74" s="16" t="s">
        <v>87</v>
      </c>
      <c r="B74" s="17" t="s">
        <v>149</v>
      </c>
      <c r="C74" s="18">
        <v>1200</v>
      </c>
      <c r="D74" s="18"/>
      <c r="E74" s="19">
        <f t="shared" si="2"/>
        <v>1200</v>
      </c>
      <c r="F74" s="18">
        <v>1200</v>
      </c>
      <c r="G74" s="125">
        <f t="shared" si="3"/>
        <v>0</v>
      </c>
      <c r="H74" s="150"/>
      <c r="I74" s="151"/>
      <c r="J74" s="163"/>
      <c r="K74" s="164"/>
      <c r="M74" s="187" t="str">
        <f t="array" ref="M74">INDEX($A$11:$A$1010,MATCH(0,COUNTIF($M$10:M73,$A$11:$A$1010),0))</f>
        <v>ERAN PLASTINDO U</v>
      </c>
    </row>
    <row r="75" spans="1:13" hidden="1">
      <c r="A75" s="16" t="s">
        <v>87</v>
      </c>
      <c r="B75" s="17" t="s">
        <v>151</v>
      </c>
      <c r="C75" s="18"/>
      <c r="D75" s="18"/>
      <c r="E75" s="19">
        <f t="shared" ref="E75:E138" si="4">C75+D75</f>
        <v>0</v>
      </c>
      <c r="F75" s="18"/>
      <c r="G75" s="125">
        <f t="shared" si="3"/>
        <v>0</v>
      </c>
      <c r="H75" s="150"/>
      <c r="I75" s="151"/>
      <c r="J75" s="163"/>
      <c r="K75" s="164"/>
      <c r="M75" s="187" t="str">
        <f t="array" ref="M75">INDEX($A$11:$A$1010,MATCH(0,COUNTIF($M$10:M74,$A$11:$A$1010),0))</f>
        <v>DARWIN SETIAWAN</v>
      </c>
    </row>
    <row r="76" spans="1:13" hidden="1">
      <c r="A76" s="16" t="s">
        <v>87</v>
      </c>
      <c r="B76" s="17" t="s">
        <v>152</v>
      </c>
      <c r="C76" s="18">
        <v>20</v>
      </c>
      <c r="D76" s="18"/>
      <c r="E76" s="19">
        <f t="shared" si="4"/>
        <v>20</v>
      </c>
      <c r="F76" s="18">
        <v>20</v>
      </c>
      <c r="G76" s="125">
        <f t="shared" ref="G76:G139" si="5">(E76-F76)</f>
        <v>0</v>
      </c>
      <c r="H76" s="150"/>
      <c r="I76" s="151"/>
      <c r="J76" s="163"/>
      <c r="K76" s="164"/>
      <c r="M76" s="187" t="str">
        <f t="array" ref="M76">INDEX($A$11:$A$1010,MATCH(0,COUNTIF($M$10:M75,$A$11:$A$1010),0))</f>
        <v xml:space="preserve">GARUDA METALINDO </v>
      </c>
    </row>
    <row r="77" spans="1:13" hidden="1">
      <c r="A77" s="16" t="s">
        <v>87</v>
      </c>
      <c r="B77" s="17" t="s">
        <v>153</v>
      </c>
      <c r="C77" s="18"/>
      <c r="D77" s="18"/>
      <c r="E77" s="19">
        <f t="shared" si="4"/>
        <v>0</v>
      </c>
      <c r="F77" s="18"/>
      <c r="G77" s="125">
        <f t="shared" si="5"/>
        <v>0</v>
      </c>
      <c r="H77" s="150"/>
      <c r="I77" s="151"/>
      <c r="J77" s="163"/>
      <c r="K77" s="164"/>
      <c r="M77" s="187" t="str">
        <f t="array" ref="M77">INDEX($A$11:$A$1010,MATCH(0,COUNTIF($M$10:M76,$A$11:$A$1010),0))</f>
        <v xml:space="preserve">TSURUTA </v>
      </c>
    </row>
    <row r="78" spans="1:13" hidden="1">
      <c r="A78" s="16" t="s">
        <v>87</v>
      </c>
      <c r="B78" s="17" t="s">
        <v>154</v>
      </c>
      <c r="C78" s="18">
        <v>200</v>
      </c>
      <c r="D78" s="18"/>
      <c r="E78" s="19">
        <f t="shared" si="4"/>
        <v>200</v>
      </c>
      <c r="F78" s="19">
        <v>200</v>
      </c>
      <c r="G78" s="125">
        <f t="shared" si="5"/>
        <v>0</v>
      </c>
      <c r="H78" s="150"/>
      <c r="I78" s="151"/>
      <c r="J78" s="163"/>
      <c r="K78" s="164"/>
      <c r="M78" s="187" t="str">
        <f t="array" ref="M78">INDEX($A$11:$A$1010,MATCH(0,COUNTIF($M$10:M77,$A$11:$A$1010),0))</f>
        <v>ANEKA RUBERRINDO</v>
      </c>
    </row>
    <row r="79" spans="1:13" hidden="1">
      <c r="A79" s="16" t="s">
        <v>87</v>
      </c>
      <c r="B79" s="17" t="s">
        <v>155</v>
      </c>
      <c r="C79" s="18"/>
      <c r="D79" s="18"/>
      <c r="E79" s="19">
        <f t="shared" si="4"/>
        <v>0</v>
      </c>
      <c r="F79" s="18"/>
      <c r="G79" s="125">
        <f t="shared" si="5"/>
        <v>0</v>
      </c>
      <c r="H79" s="150"/>
      <c r="I79" s="151"/>
      <c r="J79" s="163"/>
      <c r="K79" s="164"/>
      <c r="M79" s="187" t="str">
        <f t="array" ref="M79">INDEX($A$11:$A$1010,MATCH(0,COUNTIF($M$10:M78,$A$11:$A$1010),0))</f>
        <v>VELASTO INDONESIA</v>
      </c>
    </row>
    <row r="80" spans="1:13" hidden="1">
      <c r="A80" s="16" t="s">
        <v>87</v>
      </c>
      <c r="B80" s="17" t="s">
        <v>156</v>
      </c>
      <c r="C80" s="18"/>
      <c r="D80" s="18"/>
      <c r="E80" s="19">
        <f t="shared" si="4"/>
        <v>0</v>
      </c>
      <c r="F80" s="18"/>
      <c r="G80" s="125">
        <f t="shared" si="5"/>
        <v>0</v>
      </c>
      <c r="H80" s="150"/>
      <c r="I80" s="151"/>
      <c r="J80" s="163"/>
      <c r="K80" s="164"/>
      <c r="M80" s="187" t="str">
        <f t="array" ref="M80">INDEX($A$11:$A$1010,MATCH(0,COUNTIF($M$10:M79,$A$11:$A$1010),0))</f>
        <v>APM LEAF SPRING INA</v>
      </c>
    </row>
    <row r="81" spans="1:13" hidden="1">
      <c r="A81" s="16" t="s">
        <v>87</v>
      </c>
      <c r="B81" s="17" t="s">
        <v>157</v>
      </c>
      <c r="C81" s="18"/>
      <c r="D81" s="18"/>
      <c r="E81" s="19">
        <f t="shared" si="4"/>
        <v>0</v>
      </c>
      <c r="F81" s="18"/>
      <c r="G81" s="125">
        <f t="shared" si="5"/>
        <v>0</v>
      </c>
      <c r="H81" s="150"/>
      <c r="I81" s="151"/>
      <c r="J81" s="163"/>
      <c r="K81" s="164"/>
      <c r="M81" s="187" t="str">
        <f t="array" ref="M81">INDEX($A$11:$A$1010,MATCH(0,COUNTIF($M$10:M80,$A$11:$A$1010),0))</f>
        <v>GREAT GIANT P</v>
      </c>
    </row>
    <row r="82" spans="1:13" hidden="1">
      <c r="A82" s="16" t="s">
        <v>87</v>
      </c>
      <c r="B82" s="17" t="s">
        <v>158</v>
      </c>
      <c r="C82" s="18"/>
      <c r="D82" s="18"/>
      <c r="E82" s="19">
        <f t="shared" si="4"/>
        <v>0</v>
      </c>
      <c r="F82" s="18"/>
      <c r="G82" s="125">
        <f t="shared" si="5"/>
        <v>0</v>
      </c>
      <c r="H82" s="150"/>
      <c r="I82" s="151"/>
      <c r="J82" s="163"/>
      <c r="K82" s="164"/>
      <c r="M82" s="187" t="str">
        <f t="array" ref="M82">INDEX($A$11:$A$1010,MATCH(0,COUNTIF($M$10:M81,$A$11:$A$1010),0))</f>
        <v>PLATINUM BERKAT T</v>
      </c>
    </row>
    <row r="83" spans="1:13" hidden="1">
      <c r="A83" s="16" t="s">
        <v>87</v>
      </c>
      <c r="B83" s="17" t="s">
        <v>159</v>
      </c>
      <c r="C83" s="18"/>
      <c r="D83" s="18"/>
      <c r="E83" s="19">
        <f t="shared" si="4"/>
        <v>0</v>
      </c>
      <c r="F83" s="18"/>
      <c r="G83" s="125">
        <f t="shared" si="5"/>
        <v>0</v>
      </c>
      <c r="H83" s="150"/>
      <c r="I83" s="151"/>
      <c r="J83" s="163"/>
      <c r="K83" s="164"/>
      <c r="M83" s="187" t="str">
        <f t="array" ref="M83">INDEX($A$11:$A$1010,MATCH(0,COUNTIF($M$10:M82,$A$11:$A$1010),0))</f>
        <v>BANGUN ERA S</v>
      </c>
    </row>
    <row r="84" spans="1:13" hidden="1">
      <c r="A84" s="16" t="s">
        <v>87</v>
      </c>
      <c r="B84" s="17" t="s">
        <v>160</v>
      </c>
      <c r="C84" s="18"/>
      <c r="D84" s="18"/>
      <c r="E84" s="19">
        <f t="shared" si="4"/>
        <v>0</v>
      </c>
      <c r="F84" s="18"/>
      <c r="G84" s="125">
        <f t="shared" si="5"/>
        <v>0</v>
      </c>
      <c r="H84" s="150"/>
      <c r="I84" s="151"/>
      <c r="J84" s="163"/>
      <c r="K84" s="164"/>
    </row>
    <row r="85" spans="1:13" hidden="1">
      <c r="A85" s="16" t="s">
        <v>87</v>
      </c>
      <c r="B85" s="17" t="s">
        <v>161</v>
      </c>
      <c r="C85" s="18"/>
      <c r="D85" s="18"/>
      <c r="E85" s="19">
        <f t="shared" si="4"/>
        <v>0</v>
      </c>
      <c r="F85" s="18"/>
      <c r="G85" s="125">
        <f t="shared" si="5"/>
        <v>0</v>
      </c>
      <c r="H85" s="150"/>
      <c r="I85" s="151"/>
      <c r="J85" s="163"/>
      <c r="K85" s="164"/>
    </row>
    <row r="86" spans="1:13" hidden="1">
      <c r="A86" s="16" t="s">
        <v>87</v>
      </c>
      <c r="B86" s="17" t="s">
        <v>162</v>
      </c>
      <c r="C86" s="18"/>
      <c r="D86" s="18"/>
      <c r="E86" s="19">
        <f t="shared" si="4"/>
        <v>0</v>
      </c>
      <c r="F86" s="18"/>
      <c r="G86" s="125">
        <f t="shared" si="5"/>
        <v>0</v>
      </c>
      <c r="H86" s="150"/>
      <c r="I86" s="151"/>
      <c r="J86" s="163"/>
      <c r="K86" s="164"/>
    </row>
    <row r="87" spans="1:13" hidden="1">
      <c r="A87" s="16" t="s">
        <v>87</v>
      </c>
      <c r="B87" s="17" t="s">
        <v>163</v>
      </c>
      <c r="C87" s="18"/>
      <c r="D87" s="18"/>
      <c r="E87" s="19">
        <f t="shared" si="4"/>
        <v>0</v>
      </c>
      <c r="F87" s="18"/>
      <c r="G87" s="125">
        <f t="shared" si="5"/>
        <v>0</v>
      </c>
      <c r="H87" s="150"/>
      <c r="I87" s="152"/>
      <c r="J87" s="166"/>
      <c r="K87" s="164"/>
    </row>
    <row r="88" spans="1:13" hidden="1">
      <c r="A88" s="16" t="s">
        <v>164</v>
      </c>
      <c r="B88" s="17" t="s">
        <v>165</v>
      </c>
      <c r="C88" s="18">
        <v>7000</v>
      </c>
      <c r="D88" s="18"/>
      <c r="E88" s="19">
        <f t="shared" si="4"/>
        <v>7000</v>
      </c>
      <c r="F88" s="18">
        <v>3500</v>
      </c>
      <c r="G88" s="125">
        <f t="shared" si="5"/>
        <v>3500</v>
      </c>
      <c r="H88" s="150"/>
      <c r="I88" s="151"/>
      <c r="J88" s="165"/>
      <c r="K88" s="164"/>
    </row>
    <row r="89" spans="1:13" hidden="1">
      <c r="A89" s="16" t="s">
        <v>164</v>
      </c>
      <c r="B89" s="17" t="s">
        <v>166</v>
      </c>
      <c r="C89" s="18">
        <v>7000</v>
      </c>
      <c r="D89" s="18"/>
      <c r="E89" s="19">
        <f t="shared" si="4"/>
        <v>7000</v>
      </c>
      <c r="F89" s="18">
        <v>3500</v>
      </c>
      <c r="G89" s="125">
        <f t="shared" si="5"/>
        <v>3500</v>
      </c>
      <c r="H89" s="150"/>
      <c r="I89" s="151"/>
      <c r="J89" s="163"/>
      <c r="K89" s="164"/>
    </row>
    <row r="90" spans="1:13" hidden="1">
      <c r="A90" s="16" t="s">
        <v>164</v>
      </c>
      <c r="B90" s="17" t="s">
        <v>167</v>
      </c>
      <c r="C90" s="18">
        <v>1000</v>
      </c>
      <c r="D90" s="18"/>
      <c r="E90" s="19">
        <f t="shared" si="4"/>
        <v>1000</v>
      </c>
      <c r="F90" s="18">
        <v>840</v>
      </c>
      <c r="G90" s="125">
        <f t="shared" si="5"/>
        <v>160</v>
      </c>
      <c r="H90" s="150"/>
      <c r="I90" s="151"/>
      <c r="J90" s="163"/>
      <c r="K90" s="164"/>
    </row>
    <row r="91" spans="1:13" hidden="1">
      <c r="A91" s="16" t="s">
        <v>164</v>
      </c>
      <c r="B91" s="17" t="s">
        <v>168</v>
      </c>
      <c r="C91" s="18"/>
      <c r="D91" s="18"/>
      <c r="E91" s="19">
        <f t="shared" si="4"/>
        <v>0</v>
      </c>
      <c r="F91" s="18"/>
      <c r="G91" s="125">
        <f t="shared" si="5"/>
        <v>0</v>
      </c>
      <c r="H91" s="150"/>
      <c r="I91" s="151"/>
      <c r="J91" s="165"/>
      <c r="K91" s="164"/>
    </row>
    <row r="92" spans="1:13" hidden="1">
      <c r="A92" s="16" t="s">
        <v>164</v>
      </c>
      <c r="B92" s="17" t="s">
        <v>169</v>
      </c>
      <c r="C92" s="18"/>
      <c r="D92" s="18"/>
      <c r="E92" s="19">
        <f t="shared" si="4"/>
        <v>0</v>
      </c>
      <c r="F92" s="18"/>
      <c r="G92" s="125">
        <f t="shared" si="5"/>
        <v>0</v>
      </c>
      <c r="H92" s="150"/>
      <c r="I92" s="151"/>
      <c r="J92" s="163"/>
      <c r="K92" s="164"/>
    </row>
    <row r="93" spans="1:13" hidden="1">
      <c r="A93" s="16" t="s">
        <v>164</v>
      </c>
      <c r="B93" s="17" t="s">
        <v>170</v>
      </c>
      <c r="C93" s="18">
        <v>60000</v>
      </c>
      <c r="D93" s="18"/>
      <c r="E93" s="19">
        <f t="shared" si="4"/>
        <v>60000</v>
      </c>
      <c r="F93" s="18">
        <v>48100</v>
      </c>
      <c r="G93" s="125">
        <f t="shared" si="5"/>
        <v>11900</v>
      </c>
      <c r="H93" s="150"/>
      <c r="I93" s="151"/>
      <c r="J93" s="165"/>
      <c r="K93" s="164"/>
    </row>
    <row r="94" spans="1:13" hidden="1">
      <c r="A94" s="16" t="s">
        <v>164</v>
      </c>
      <c r="B94" s="17" t="s">
        <v>171</v>
      </c>
      <c r="C94" s="18">
        <v>640</v>
      </c>
      <c r="D94" s="18"/>
      <c r="E94" s="19">
        <f t="shared" si="4"/>
        <v>640</v>
      </c>
      <c r="F94" s="18">
        <v>442</v>
      </c>
      <c r="G94" s="125">
        <f t="shared" si="5"/>
        <v>198</v>
      </c>
      <c r="H94" s="150"/>
      <c r="I94" s="151"/>
      <c r="J94" s="163"/>
      <c r="K94" s="164"/>
    </row>
    <row r="95" spans="1:13" hidden="1">
      <c r="A95" s="16" t="s">
        <v>164</v>
      </c>
      <c r="B95" s="17" t="s">
        <v>172</v>
      </c>
      <c r="C95" s="18">
        <v>35000</v>
      </c>
      <c r="D95" s="18"/>
      <c r="E95" s="19">
        <f t="shared" si="4"/>
        <v>35000</v>
      </c>
      <c r="F95" s="18">
        <v>27337</v>
      </c>
      <c r="G95" s="125">
        <f t="shared" si="5"/>
        <v>7663</v>
      </c>
      <c r="H95" s="150"/>
      <c r="I95" s="151"/>
      <c r="J95" s="163"/>
      <c r="K95" s="164"/>
    </row>
    <row r="96" spans="1:13" hidden="1">
      <c r="A96" s="16" t="s">
        <v>164</v>
      </c>
      <c r="B96" s="17" t="s">
        <v>173</v>
      </c>
      <c r="C96" s="18"/>
      <c r="D96" s="18"/>
      <c r="E96" s="19">
        <f t="shared" si="4"/>
        <v>0</v>
      </c>
      <c r="F96" s="18"/>
      <c r="G96" s="125">
        <f t="shared" si="5"/>
        <v>0</v>
      </c>
      <c r="H96" s="150"/>
      <c r="I96" s="151"/>
      <c r="J96" s="163"/>
      <c r="K96" s="164"/>
    </row>
    <row r="97" spans="1:11" hidden="1">
      <c r="A97" s="16" t="s">
        <v>164</v>
      </c>
      <c r="B97" s="17" t="s">
        <v>174</v>
      </c>
      <c r="C97" s="18">
        <v>3000</v>
      </c>
      <c r="D97" s="18"/>
      <c r="E97" s="19">
        <f t="shared" si="4"/>
        <v>3000</v>
      </c>
      <c r="F97" s="18">
        <v>3000</v>
      </c>
      <c r="G97" s="125">
        <f t="shared" si="5"/>
        <v>0</v>
      </c>
      <c r="H97" s="150"/>
      <c r="I97" s="151"/>
      <c r="J97" s="163"/>
      <c r="K97" s="164"/>
    </row>
    <row r="98" spans="1:11" hidden="1">
      <c r="A98" s="16" t="s">
        <v>164</v>
      </c>
      <c r="B98" s="17" t="s">
        <v>175</v>
      </c>
      <c r="C98" s="18"/>
      <c r="D98" s="18"/>
      <c r="E98" s="19">
        <f t="shared" si="4"/>
        <v>0</v>
      </c>
      <c r="F98" s="18"/>
      <c r="G98" s="125">
        <f t="shared" si="5"/>
        <v>0</v>
      </c>
      <c r="H98" s="150"/>
      <c r="I98" s="151"/>
      <c r="J98" s="163"/>
      <c r="K98" s="164"/>
    </row>
    <row r="99" spans="1:11" hidden="1">
      <c r="A99" s="16" t="s">
        <v>164</v>
      </c>
      <c r="B99" s="17" t="s">
        <v>176</v>
      </c>
      <c r="C99" s="18">
        <v>100</v>
      </c>
      <c r="D99" s="18"/>
      <c r="E99" s="19">
        <f t="shared" si="4"/>
        <v>100</v>
      </c>
      <c r="F99" s="18"/>
      <c r="G99" s="125">
        <f t="shared" si="5"/>
        <v>100</v>
      </c>
      <c r="H99" s="150"/>
      <c r="I99" s="151"/>
      <c r="J99" s="163"/>
      <c r="K99" s="164"/>
    </row>
    <row r="100" spans="1:11" hidden="1">
      <c r="A100" s="16" t="s">
        <v>164</v>
      </c>
      <c r="B100" s="17" t="s">
        <v>177</v>
      </c>
      <c r="C100" s="18"/>
      <c r="D100" s="18"/>
      <c r="E100" s="19">
        <f t="shared" si="4"/>
        <v>0</v>
      </c>
      <c r="F100" s="18"/>
      <c r="G100" s="125">
        <f t="shared" si="5"/>
        <v>0</v>
      </c>
      <c r="H100" s="150"/>
      <c r="I100" s="151"/>
      <c r="J100" s="163"/>
      <c r="K100" s="164"/>
    </row>
    <row r="101" spans="1:11" hidden="1">
      <c r="A101" s="16" t="s">
        <v>164</v>
      </c>
      <c r="B101" s="17" t="s">
        <v>178</v>
      </c>
      <c r="C101" s="18">
        <v>4200</v>
      </c>
      <c r="D101" s="18"/>
      <c r="E101" s="19">
        <f t="shared" si="4"/>
        <v>4200</v>
      </c>
      <c r="F101" s="18">
        <v>4200</v>
      </c>
      <c r="G101" s="125">
        <f t="shared" si="5"/>
        <v>0</v>
      </c>
      <c r="H101" s="150"/>
      <c r="I101" s="151"/>
      <c r="J101" s="163"/>
      <c r="K101" s="164"/>
    </row>
    <row r="102" spans="1:11" hidden="1">
      <c r="A102" s="16" t="s">
        <v>164</v>
      </c>
      <c r="B102" s="17" t="s">
        <v>179</v>
      </c>
      <c r="C102" s="18">
        <v>7500</v>
      </c>
      <c r="D102" s="18"/>
      <c r="E102" s="19">
        <f t="shared" si="4"/>
        <v>7500</v>
      </c>
      <c r="F102" s="18">
        <v>6550</v>
      </c>
      <c r="G102" s="125">
        <f t="shared" si="5"/>
        <v>950</v>
      </c>
      <c r="H102" s="150"/>
      <c r="I102" s="151"/>
      <c r="J102" s="165"/>
      <c r="K102" s="164"/>
    </row>
    <row r="103" spans="1:11" hidden="1">
      <c r="A103" s="16" t="s">
        <v>164</v>
      </c>
      <c r="B103" s="17" t="s">
        <v>180</v>
      </c>
      <c r="C103" s="18"/>
      <c r="D103" s="18"/>
      <c r="E103" s="19">
        <f t="shared" si="4"/>
        <v>0</v>
      </c>
      <c r="F103" s="18"/>
      <c r="G103" s="125">
        <f t="shared" si="5"/>
        <v>0</v>
      </c>
      <c r="H103" s="150"/>
      <c r="I103" s="151"/>
      <c r="J103" s="163"/>
      <c r="K103" s="164"/>
    </row>
    <row r="104" spans="1:11" hidden="1">
      <c r="A104" s="16" t="s">
        <v>164</v>
      </c>
      <c r="B104" s="17" t="s">
        <v>181</v>
      </c>
      <c r="C104" s="18">
        <v>9000</v>
      </c>
      <c r="D104" s="18"/>
      <c r="E104" s="19">
        <f t="shared" si="4"/>
        <v>9000</v>
      </c>
      <c r="F104" s="18">
        <v>5624</v>
      </c>
      <c r="G104" s="125">
        <f t="shared" si="5"/>
        <v>3376</v>
      </c>
      <c r="H104" s="150"/>
      <c r="I104" s="151"/>
      <c r="J104" s="163"/>
      <c r="K104" s="164"/>
    </row>
    <row r="105" spans="1:11" hidden="1">
      <c r="A105" s="16" t="s">
        <v>164</v>
      </c>
      <c r="B105" s="17" t="s">
        <v>182</v>
      </c>
      <c r="C105" s="18">
        <v>15000</v>
      </c>
      <c r="D105" s="18"/>
      <c r="E105" s="19">
        <f t="shared" si="4"/>
        <v>15000</v>
      </c>
      <c r="F105" s="18">
        <v>13720</v>
      </c>
      <c r="G105" s="125">
        <f t="shared" si="5"/>
        <v>1280</v>
      </c>
      <c r="H105" s="150"/>
      <c r="I105" s="151"/>
      <c r="J105" s="163"/>
      <c r="K105" s="164"/>
    </row>
    <row r="106" spans="1:11" hidden="1">
      <c r="A106" s="16" t="s">
        <v>164</v>
      </c>
      <c r="B106" s="17" t="s">
        <v>183</v>
      </c>
      <c r="C106" s="18">
        <v>33750</v>
      </c>
      <c r="D106" s="18"/>
      <c r="E106" s="19">
        <f t="shared" si="4"/>
        <v>33750</v>
      </c>
      <c r="F106" s="18">
        <v>25710</v>
      </c>
      <c r="G106" s="125">
        <f t="shared" si="5"/>
        <v>8040</v>
      </c>
      <c r="H106" s="150"/>
      <c r="I106" s="151"/>
      <c r="J106" s="163"/>
      <c r="K106" s="164"/>
    </row>
    <row r="107" spans="1:11" hidden="1">
      <c r="A107" s="16" t="s">
        <v>164</v>
      </c>
      <c r="B107" s="17" t="s">
        <v>184</v>
      </c>
      <c r="C107" s="18">
        <v>12000</v>
      </c>
      <c r="D107" s="18"/>
      <c r="E107" s="19">
        <f t="shared" si="4"/>
        <v>12000</v>
      </c>
      <c r="F107" s="18">
        <v>6989</v>
      </c>
      <c r="G107" s="125">
        <f t="shared" si="5"/>
        <v>5011</v>
      </c>
      <c r="H107" s="150"/>
      <c r="I107" s="151"/>
      <c r="J107" s="163"/>
      <c r="K107" s="164"/>
    </row>
    <row r="108" spans="1:11" hidden="1">
      <c r="A108" s="16" t="s">
        <v>164</v>
      </c>
      <c r="B108" s="17" t="s">
        <v>185</v>
      </c>
      <c r="C108" s="18">
        <v>8000</v>
      </c>
      <c r="D108" s="18"/>
      <c r="E108" s="19">
        <f t="shared" si="4"/>
        <v>8000</v>
      </c>
      <c r="F108" s="18">
        <v>4710</v>
      </c>
      <c r="G108" s="125">
        <f t="shared" si="5"/>
        <v>3290</v>
      </c>
      <c r="H108" s="150"/>
      <c r="I108" s="151"/>
      <c r="J108" s="165"/>
      <c r="K108" s="164"/>
    </row>
    <row r="109" spans="1:11" hidden="1">
      <c r="A109" s="16" t="s">
        <v>164</v>
      </c>
      <c r="B109" s="17" t="s">
        <v>186</v>
      </c>
      <c r="C109" s="18">
        <v>5900</v>
      </c>
      <c r="D109" s="18"/>
      <c r="E109" s="19">
        <f t="shared" si="4"/>
        <v>5900</v>
      </c>
      <c r="F109" s="18">
        <v>5900</v>
      </c>
      <c r="G109" s="125">
        <f t="shared" si="5"/>
        <v>0</v>
      </c>
      <c r="H109" s="150"/>
      <c r="I109" s="151"/>
      <c r="J109" s="165"/>
      <c r="K109" s="164"/>
    </row>
    <row r="110" spans="1:11" hidden="1">
      <c r="A110" s="16" t="s">
        <v>164</v>
      </c>
      <c r="B110" s="17" t="s">
        <v>187</v>
      </c>
      <c r="C110" s="18">
        <v>1300</v>
      </c>
      <c r="D110" s="18"/>
      <c r="E110" s="19">
        <f t="shared" si="4"/>
        <v>1300</v>
      </c>
      <c r="F110" s="18">
        <v>1300</v>
      </c>
      <c r="G110" s="125">
        <f t="shared" si="5"/>
        <v>0</v>
      </c>
      <c r="H110" s="150"/>
      <c r="I110" s="151"/>
      <c r="J110" s="165"/>
      <c r="K110" s="164"/>
    </row>
    <row r="111" spans="1:11" hidden="1">
      <c r="A111" s="16" t="s">
        <v>164</v>
      </c>
      <c r="B111" s="17" t="s">
        <v>188</v>
      </c>
      <c r="C111" s="18">
        <v>1000</v>
      </c>
      <c r="D111" s="18"/>
      <c r="E111" s="19">
        <f t="shared" si="4"/>
        <v>1000</v>
      </c>
      <c r="F111" s="18">
        <v>500</v>
      </c>
      <c r="G111" s="125">
        <f t="shared" si="5"/>
        <v>500</v>
      </c>
      <c r="H111" s="150"/>
      <c r="I111" s="151"/>
      <c r="J111" s="165"/>
      <c r="K111" s="164"/>
    </row>
    <row r="112" spans="1:11" hidden="1">
      <c r="A112" s="16" t="s">
        <v>164</v>
      </c>
      <c r="B112" s="17" t="s">
        <v>189</v>
      </c>
      <c r="C112" s="18">
        <v>1000</v>
      </c>
      <c r="D112" s="18"/>
      <c r="E112" s="19">
        <f t="shared" si="4"/>
        <v>1000</v>
      </c>
      <c r="F112" s="18">
        <v>500</v>
      </c>
      <c r="G112" s="125">
        <f t="shared" si="5"/>
        <v>500</v>
      </c>
      <c r="H112" s="150"/>
      <c r="I112" s="151"/>
      <c r="J112" s="163"/>
      <c r="K112" s="164"/>
    </row>
    <row r="113" spans="1:11" hidden="1">
      <c r="A113" s="16" t="s">
        <v>164</v>
      </c>
      <c r="B113" s="17" t="s">
        <v>190</v>
      </c>
      <c r="C113" s="18">
        <v>5000</v>
      </c>
      <c r="D113" s="18"/>
      <c r="E113" s="19">
        <f t="shared" si="4"/>
        <v>5000</v>
      </c>
      <c r="F113" s="18">
        <v>5000</v>
      </c>
      <c r="G113" s="125">
        <f t="shared" si="5"/>
        <v>0</v>
      </c>
      <c r="H113" s="150"/>
      <c r="I113" s="151"/>
      <c r="J113" s="163"/>
      <c r="K113" s="164"/>
    </row>
    <row r="114" spans="1:11" hidden="1">
      <c r="A114" s="16" t="s">
        <v>164</v>
      </c>
      <c r="B114" s="17" t="s">
        <v>191</v>
      </c>
      <c r="C114" s="18"/>
      <c r="D114" s="18"/>
      <c r="E114" s="19">
        <f t="shared" si="4"/>
        <v>0</v>
      </c>
      <c r="F114" s="18"/>
      <c r="G114" s="125">
        <f t="shared" si="5"/>
        <v>0</v>
      </c>
      <c r="H114" s="150"/>
      <c r="I114" s="151"/>
      <c r="J114" s="165"/>
      <c r="K114" s="164"/>
    </row>
    <row r="115" spans="1:11" hidden="1">
      <c r="A115" s="16" t="s">
        <v>164</v>
      </c>
      <c r="B115" s="17" t="s">
        <v>192</v>
      </c>
      <c r="C115" s="18"/>
      <c r="D115" s="18"/>
      <c r="E115" s="19">
        <f t="shared" si="4"/>
        <v>0</v>
      </c>
      <c r="F115" s="18"/>
      <c r="G115" s="125">
        <f t="shared" si="5"/>
        <v>0</v>
      </c>
      <c r="H115" s="150"/>
      <c r="I115" s="151"/>
      <c r="J115" s="165"/>
      <c r="K115" s="164"/>
    </row>
    <row r="116" spans="1:11" hidden="1">
      <c r="A116" s="16" t="s">
        <v>164</v>
      </c>
      <c r="B116" s="17" t="s">
        <v>193</v>
      </c>
      <c r="C116" s="18">
        <v>75000</v>
      </c>
      <c r="D116" s="18"/>
      <c r="E116" s="19">
        <f t="shared" si="4"/>
        <v>75000</v>
      </c>
      <c r="F116" s="18">
        <v>75000</v>
      </c>
      <c r="G116" s="125">
        <f t="shared" si="5"/>
        <v>0</v>
      </c>
      <c r="H116" s="150"/>
      <c r="I116" s="151"/>
      <c r="J116" s="165"/>
      <c r="K116" s="164"/>
    </row>
    <row r="117" spans="1:11" hidden="1">
      <c r="A117" s="16" t="s">
        <v>164</v>
      </c>
      <c r="B117" s="17" t="s">
        <v>194</v>
      </c>
      <c r="C117" s="18">
        <v>9000</v>
      </c>
      <c r="D117" s="18"/>
      <c r="E117" s="19">
        <f t="shared" si="4"/>
        <v>9000</v>
      </c>
      <c r="F117" s="18">
        <v>6900</v>
      </c>
      <c r="G117" s="125">
        <f t="shared" si="5"/>
        <v>2100</v>
      </c>
      <c r="H117" s="150"/>
      <c r="I117" s="151"/>
      <c r="J117" s="163"/>
      <c r="K117" s="164"/>
    </row>
    <row r="118" spans="1:11" hidden="1">
      <c r="A118" s="16" t="s">
        <v>164</v>
      </c>
      <c r="B118" s="17" t="s">
        <v>195</v>
      </c>
      <c r="C118" s="18">
        <v>9000</v>
      </c>
      <c r="D118" s="18"/>
      <c r="E118" s="19">
        <f t="shared" si="4"/>
        <v>9000</v>
      </c>
      <c r="F118" s="18">
        <v>7400</v>
      </c>
      <c r="G118" s="125">
        <f t="shared" si="5"/>
        <v>1600</v>
      </c>
      <c r="H118" s="150"/>
      <c r="I118" s="151"/>
      <c r="J118" s="163"/>
      <c r="K118" s="164"/>
    </row>
    <row r="119" spans="1:11" hidden="1">
      <c r="A119" s="16" t="s">
        <v>164</v>
      </c>
      <c r="B119" s="17" t="s">
        <v>196</v>
      </c>
      <c r="C119" s="18">
        <v>6000</v>
      </c>
      <c r="D119" s="18"/>
      <c r="E119" s="19">
        <f t="shared" si="4"/>
        <v>6000</v>
      </c>
      <c r="F119" s="18">
        <v>4500</v>
      </c>
      <c r="G119" s="125">
        <f t="shared" si="5"/>
        <v>1500</v>
      </c>
      <c r="H119" s="150"/>
      <c r="I119" s="151"/>
      <c r="J119" s="165"/>
      <c r="K119" s="164"/>
    </row>
    <row r="120" spans="1:11" hidden="1">
      <c r="A120" s="16" t="s">
        <v>164</v>
      </c>
      <c r="B120" s="17" t="s">
        <v>197</v>
      </c>
      <c r="C120" s="18">
        <v>6000</v>
      </c>
      <c r="D120" s="18"/>
      <c r="E120" s="19">
        <f t="shared" si="4"/>
        <v>6000</v>
      </c>
      <c r="F120" s="18">
        <v>4500</v>
      </c>
      <c r="G120" s="125">
        <f t="shared" si="5"/>
        <v>1500</v>
      </c>
      <c r="H120" s="150"/>
      <c r="I120" s="151"/>
      <c r="J120" s="165"/>
      <c r="K120" s="164"/>
    </row>
    <row r="121" spans="1:11" hidden="1">
      <c r="A121" s="16" t="s">
        <v>164</v>
      </c>
      <c r="B121" s="17" t="s">
        <v>198</v>
      </c>
      <c r="C121" s="18">
        <v>7000</v>
      </c>
      <c r="D121" s="18"/>
      <c r="E121" s="19">
        <f t="shared" si="4"/>
        <v>7000</v>
      </c>
      <c r="F121" s="18">
        <v>5700</v>
      </c>
      <c r="G121" s="125">
        <f t="shared" si="5"/>
        <v>1300</v>
      </c>
      <c r="H121" s="150"/>
      <c r="I121" s="151"/>
      <c r="J121" s="165"/>
      <c r="K121" s="164"/>
    </row>
    <row r="122" spans="1:11" hidden="1">
      <c r="A122" s="16" t="s">
        <v>164</v>
      </c>
      <c r="B122" s="17" t="s">
        <v>199</v>
      </c>
      <c r="C122" s="18">
        <v>4200</v>
      </c>
      <c r="D122" s="18"/>
      <c r="E122" s="19">
        <f t="shared" si="4"/>
        <v>4200</v>
      </c>
      <c r="F122" s="18">
        <v>4200</v>
      </c>
      <c r="G122" s="125">
        <f t="shared" si="5"/>
        <v>0</v>
      </c>
      <c r="H122" s="150"/>
      <c r="I122" s="151"/>
      <c r="J122" s="163"/>
      <c r="K122" s="164"/>
    </row>
    <row r="123" spans="1:11" hidden="1">
      <c r="A123" s="16" t="s">
        <v>164</v>
      </c>
      <c r="B123" s="17" t="s">
        <v>200</v>
      </c>
      <c r="C123" s="18">
        <v>15400</v>
      </c>
      <c r="D123" s="18"/>
      <c r="E123" s="19">
        <f t="shared" si="4"/>
        <v>15400</v>
      </c>
      <c r="F123" s="18">
        <v>11200</v>
      </c>
      <c r="G123" s="125">
        <f t="shared" si="5"/>
        <v>4200</v>
      </c>
      <c r="H123" s="150"/>
      <c r="I123" s="151"/>
      <c r="J123" s="163"/>
      <c r="K123" s="164"/>
    </row>
    <row r="124" spans="1:11" hidden="1">
      <c r="A124" s="16" t="s">
        <v>164</v>
      </c>
      <c r="B124" s="17" t="s">
        <v>201</v>
      </c>
      <c r="C124" s="18"/>
      <c r="D124" s="18"/>
      <c r="E124" s="19">
        <f t="shared" si="4"/>
        <v>0</v>
      </c>
      <c r="F124" s="18"/>
      <c r="G124" s="125">
        <f t="shared" si="5"/>
        <v>0</v>
      </c>
      <c r="H124" s="150"/>
      <c r="I124" s="151"/>
      <c r="J124" s="163"/>
      <c r="K124" s="164"/>
    </row>
    <row r="125" spans="1:11" hidden="1">
      <c r="A125" s="16" t="s">
        <v>164</v>
      </c>
      <c r="B125" s="17" t="s">
        <v>202</v>
      </c>
      <c r="C125" s="18"/>
      <c r="D125" s="18"/>
      <c r="E125" s="19">
        <f t="shared" si="4"/>
        <v>0</v>
      </c>
      <c r="F125" s="18"/>
      <c r="G125" s="125">
        <f t="shared" si="5"/>
        <v>0</v>
      </c>
      <c r="H125" s="150"/>
      <c r="I125" s="151"/>
      <c r="J125" s="163"/>
      <c r="K125" s="164"/>
    </row>
    <row r="126" spans="1:11" hidden="1">
      <c r="A126" s="16" t="s">
        <v>164</v>
      </c>
      <c r="B126" s="17" t="s">
        <v>203</v>
      </c>
      <c r="C126" s="18"/>
      <c r="D126" s="18"/>
      <c r="E126" s="19">
        <f t="shared" si="4"/>
        <v>0</v>
      </c>
      <c r="F126" s="18"/>
      <c r="G126" s="125">
        <f t="shared" si="5"/>
        <v>0</v>
      </c>
      <c r="H126" s="150"/>
      <c r="I126" s="151"/>
      <c r="J126" s="163"/>
      <c r="K126" s="164"/>
    </row>
    <row r="127" spans="1:11" hidden="1">
      <c r="A127" s="16" t="s">
        <v>164</v>
      </c>
      <c r="B127" s="17" t="s">
        <v>204</v>
      </c>
      <c r="C127" s="18"/>
      <c r="D127" s="18"/>
      <c r="E127" s="19">
        <f t="shared" si="4"/>
        <v>0</v>
      </c>
      <c r="F127" s="18"/>
      <c r="G127" s="125">
        <f t="shared" si="5"/>
        <v>0</v>
      </c>
      <c r="H127" s="150"/>
      <c r="I127" s="151"/>
      <c r="J127" s="165"/>
      <c r="K127" s="164"/>
    </row>
    <row r="128" spans="1:11" hidden="1">
      <c r="A128" s="16" t="s">
        <v>164</v>
      </c>
      <c r="B128" s="17" t="s">
        <v>205</v>
      </c>
      <c r="C128" s="18"/>
      <c r="D128" s="18"/>
      <c r="E128" s="19">
        <f t="shared" si="4"/>
        <v>0</v>
      </c>
      <c r="F128" s="18"/>
      <c r="G128" s="125">
        <f t="shared" si="5"/>
        <v>0</v>
      </c>
      <c r="H128" s="150"/>
      <c r="I128" s="151"/>
      <c r="J128" s="165"/>
      <c r="K128" s="164"/>
    </row>
    <row r="129" spans="1:11" hidden="1">
      <c r="A129" s="16" t="s">
        <v>164</v>
      </c>
      <c r="B129" s="17" t="s">
        <v>206</v>
      </c>
      <c r="C129" s="18">
        <v>6000</v>
      </c>
      <c r="D129" s="18"/>
      <c r="E129" s="19">
        <f t="shared" si="4"/>
        <v>6000</v>
      </c>
      <c r="F129" s="18">
        <v>5000</v>
      </c>
      <c r="G129" s="125">
        <f t="shared" si="5"/>
        <v>1000</v>
      </c>
      <c r="H129" s="150"/>
      <c r="I129" s="151"/>
      <c r="J129" s="165"/>
      <c r="K129" s="164"/>
    </row>
    <row r="130" spans="1:11" hidden="1">
      <c r="A130" s="16" t="s">
        <v>164</v>
      </c>
      <c r="B130" s="17" t="s">
        <v>207</v>
      </c>
      <c r="C130" s="18">
        <v>2500</v>
      </c>
      <c r="D130" s="18"/>
      <c r="E130" s="19">
        <f t="shared" si="4"/>
        <v>2500</v>
      </c>
      <c r="F130" s="18">
        <v>2000</v>
      </c>
      <c r="G130" s="125">
        <f t="shared" si="5"/>
        <v>500</v>
      </c>
      <c r="H130" s="150"/>
      <c r="I130" s="151"/>
      <c r="J130" s="163"/>
      <c r="K130" s="164"/>
    </row>
    <row r="131" spans="1:11" hidden="1">
      <c r="A131" s="16" t="s">
        <v>164</v>
      </c>
      <c r="B131" s="17" t="s">
        <v>208</v>
      </c>
      <c r="C131" s="18">
        <v>6000</v>
      </c>
      <c r="D131" s="18"/>
      <c r="E131" s="19">
        <f t="shared" si="4"/>
        <v>6000</v>
      </c>
      <c r="F131" s="18">
        <v>4880</v>
      </c>
      <c r="G131" s="125">
        <f t="shared" si="5"/>
        <v>1120</v>
      </c>
      <c r="H131" s="150"/>
      <c r="I131" s="151"/>
      <c r="J131" s="163"/>
      <c r="K131" s="164"/>
    </row>
    <row r="132" spans="1:11" hidden="1">
      <c r="A132" s="16" t="s">
        <v>164</v>
      </c>
      <c r="B132" s="17" t="s">
        <v>209</v>
      </c>
      <c r="C132" s="18"/>
      <c r="D132" s="18"/>
      <c r="E132" s="19">
        <f t="shared" si="4"/>
        <v>0</v>
      </c>
      <c r="F132" s="18"/>
      <c r="G132" s="125">
        <f t="shared" si="5"/>
        <v>0</v>
      </c>
      <c r="H132" s="150"/>
      <c r="I132" s="151"/>
      <c r="J132" s="163"/>
      <c r="K132" s="164"/>
    </row>
    <row r="133" spans="1:11" hidden="1">
      <c r="A133" s="16" t="s">
        <v>164</v>
      </c>
      <c r="B133" s="17" t="s">
        <v>210</v>
      </c>
      <c r="C133" s="18"/>
      <c r="D133" s="18"/>
      <c r="E133" s="19">
        <f t="shared" si="4"/>
        <v>0</v>
      </c>
      <c r="F133" s="18"/>
      <c r="G133" s="125">
        <f t="shared" si="5"/>
        <v>0</v>
      </c>
      <c r="H133" s="150"/>
      <c r="I133" s="151"/>
      <c r="J133" s="163"/>
      <c r="K133" s="164"/>
    </row>
    <row r="134" spans="1:11" hidden="1">
      <c r="A134" s="16" t="s">
        <v>164</v>
      </c>
      <c r="B134" s="17" t="s">
        <v>211</v>
      </c>
      <c r="C134" s="18"/>
      <c r="D134" s="18"/>
      <c r="E134" s="19">
        <f t="shared" si="4"/>
        <v>0</v>
      </c>
      <c r="F134" s="18"/>
      <c r="G134" s="125">
        <f t="shared" si="5"/>
        <v>0</v>
      </c>
      <c r="H134" s="150"/>
      <c r="I134" s="151"/>
      <c r="J134" s="163"/>
      <c r="K134" s="164"/>
    </row>
    <row r="135" spans="1:11" hidden="1">
      <c r="A135" s="16" t="s">
        <v>164</v>
      </c>
      <c r="B135" s="17" t="s">
        <v>212</v>
      </c>
      <c r="C135" s="18"/>
      <c r="D135" s="18"/>
      <c r="E135" s="19">
        <f t="shared" si="4"/>
        <v>0</v>
      </c>
      <c r="F135" s="18"/>
      <c r="G135" s="125">
        <f t="shared" si="5"/>
        <v>0</v>
      </c>
      <c r="H135" s="150"/>
      <c r="I135" s="151"/>
      <c r="J135" s="163"/>
      <c r="K135" s="164"/>
    </row>
    <row r="136" spans="1:11" hidden="1">
      <c r="A136" s="16" t="s">
        <v>164</v>
      </c>
      <c r="B136" s="17" t="s">
        <v>213</v>
      </c>
      <c r="C136" s="18"/>
      <c r="D136" s="18"/>
      <c r="E136" s="19">
        <f t="shared" si="4"/>
        <v>0</v>
      </c>
      <c r="F136" s="18"/>
      <c r="G136" s="125">
        <f t="shared" si="5"/>
        <v>0</v>
      </c>
      <c r="H136" s="150"/>
      <c r="I136" s="151"/>
      <c r="J136" s="163"/>
      <c r="K136" s="164"/>
    </row>
    <row r="137" spans="1:11" hidden="1">
      <c r="A137" s="16" t="s">
        <v>164</v>
      </c>
      <c r="B137" s="17" t="s">
        <v>214</v>
      </c>
      <c r="C137" s="18"/>
      <c r="D137" s="18"/>
      <c r="E137" s="19">
        <f t="shared" si="4"/>
        <v>0</v>
      </c>
      <c r="F137" s="18"/>
      <c r="G137" s="125">
        <f t="shared" si="5"/>
        <v>0</v>
      </c>
      <c r="H137" s="150"/>
      <c r="I137" s="151"/>
      <c r="J137" s="163"/>
      <c r="K137" s="164"/>
    </row>
    <row r="138" spans="1:11" hidden="1">
      <c r="A138" s="16" t="s">
        <v>164</v>
      </c>
      <c r="B138" s="17" t="s">
        <v>215</v>
      </c>
      <c r="C138" s="18"/>
      <c r="D138" s="18"/>
      <c r="E138" s="19">
        <f t="shared" si="4"/>
        <v>0</v>
      </c>
      <c r="F138" s="18"/>
      <c r="G138" s="125">
        <f t="shared" si="5"/>
        <v>0</v>
      </c>
      <c r="H138" s="150"/>
      <c r="I138" s="151"/>
      <c r="J138" s="163"/>
      <c r="K138" s="164"/>
    </row>
    <row r="139" spans="1:11" hidden="1">
      <c r="A139" s="16" t="s">
        <v>164</v>
      </c>
      <c r="B139" s="17" t="s">
        <v>216</v>
      </c>
      <c r="C139" s="18"/>
      <c r="D139" s="18"/>
      <c r="E139" s="19">
        <f t="shared" ref="E139:E202" si="6">C139+D139</f>
        <v>0</v>
      </c>
      <c r="F139" s="18"/>
      <c r="G139" s="125">
        <f t="shared" si="5"/>
        <v>0</v>
      </c>
      <c r="H139" s="150"/>
      <c r="I139" s="151"/>
      <c r="J139" s="163"/>
      <c r="K139" s="164"/>
    </row>
    <row r="140" spans="1:11" hidden="1">
      <c r="A140" s="16" t="s">
        <v>164</v>
      </c>
      <c r="B140" s="17" t="s">
        <v>217</v>
      </c>
      <c r="C140" s="18">
        <v>4800</v>
      </c>
      <c r="D140" s="18"/>
      <c r="E140" s="19">
        <f t="shared" si="6"/>
        <v>4800</v>
      </c>
      <c r="F140" s="18">
        <v>4800</v>
      </c>
      <c r="G140" s="125">
        <f t="shared" ref="G140:G203" si="7">(E140-F140)</f>
        <v>0</v>
      </c>
      <c r="H140" s="150"/>
      <c r="I140" s="151"/>
      <c r="J140" s="163"/>
      <c r="K140" s="164"/>
    </row>
    <row r="141" spans="1:11" hidden="1">
      <c r="A141" s="16" t="s">
        <v>164</v>
      </c>
      <c r="B141" s="17" t="s">
        <v>218</v>
      </c>
      <c r="C141" s="18"/>
      <c r="D141" s="18"/>
      <c r="E141" s="19">
        <f t="shared" si="6"/>
        <v>0</v>
      </c>
      <c r="F141" s="18"/>
      <c r="G141" s="125">
        <f t="shared" si="7"/>
        <v>0</v>
      </c>
      <c r="H141" s="150"/>
      <c r="I141" s="151"/>
      <c r="J141" s="165"/>
      <c r="K141" s="164"/>
    </row>
    <row r="142" spans="1:11" hidden="1">
      <c r="A142" s="16" t="s">
        <v>164</v>
      </c>
      <c r="B142" s="17" t="s">
        <v>219</v>
      </c>
      <c r="C142" s="18">
        <v>66600</v>
      </c>
      <c r="D142" s="18"/>
      <c r="E142" s="19">
        <f t="shared" si="6"/>
        <v>66600</v>
      </c>
      <c r="F142" s="18">
        <v>66600</v>
      </c>
      <c r="G142" s="125">
        <f t="shared" si="7"/>
        <v>0</v>
      </c>
      <c r="H142" s="150"/>
      <c r="I142" s="151"/>
      <c r="J142" s="165"/>
      <c r="K142" s="164"/>
    </row>
    <row r="143" spans="1:11" hidden="1">
      <c r="A143" s="16" t="s">
        <v>164</v>
      </c>
      <c r="B143" s="17" t="s">
        <v>220</v>
      </c>
      <c r="C143" s="18">
        <v>98000</v>
      </c>
      <c r="D143" s="18"/>
      <c r="E143" s="19">
        <f t="shared" si="6"/>
        <v>98000</v>
      </c>
      <c r="F143" s="18">
        <v>98000</v>
      </c>
      <c r="G143" s="125">
        <f t="shared" si="7"/>
        <v>0</v>
      </c>
      <c r="H143" s="150"/>
      <c r="I143" s="151"/>
      <c r="J143" s="165"/>
      <c r="K143" s="164"/>
    </row>
    <row r="144" spans="1:11" hidden="1">
      <c r="A144" s="16" t="s">
        <v>164</v>
      </c>
      <c r="B144" s="17" t="s">
        <v>221</v>
      </c>
      <c r="C144" s="18">
        <v>40000</v>
      </c>
      <c r="D144" s="18"/>
      <c r="E144" s="19">
        <f t="shared" si="6"/>
        <v>40000</v>
      </c>
      <c r="F144" s="18">
        <v>38000</v>
      </c>
      <c r="G144" s="125">
        <f t="shared" si="7"/>
        <v>2000</v>
      </c>
      <c r="H144" s="150"/>
      <c r="I144" s="151"/>
      <c r="J144" s="165"/>
      <c r="K144" s="164"/>
    </row>
    <row r="145" spans="1:11" hidden="1">
      <c r="A145" s="16" t="s">
        <v>164</v>
      </c>
      <c r="B145" s="17" t="s">
        <v>222</v>
      </c>
      <c r="C145" s="18">
        <v>42000</v>
      </c>
      <c r="D145" s="18"/>
      <c r="E145" s="19">
        <f t="shared" si="6"/>
        <v>42000</v>
      </c>
      <c r="F145" s="18">
        <v>22000</v>
      </c>
      <c r="G145" s="125">
        <f t="shared" si="7"/>
        <v>20000</v>
      </c>
      <c r="H145" s="150"/>
      <c r="I145" s="151"/>
      <c r="J145" s="163"/>
      <c r="K145" s="164"/>
    </row>
    <row r="146" spans="1:11" hidden="1">
      <c r="A146" s="16" t="s">
        <v>164</v>
      </c>
      <c r="B146" s="17" t="s">
        <v>223</v>
      </c>
      <c r="C146" s="18">
        <v>42000</v>
      </c>
      <c r="D146" s="18"/>
      <c r="E146" s="19">
        <f t="shared" si="6"/>
        <v>42000</v>
      </c>
      <c r="F146" s="18">
        <v>37900</v>
      </c>
      <c r="G146" s="125">
        <f t="shared" si="7"/>
        <v>4100</v>
      </c>
      <c r="H146" s="150"/>
      <c r="I146" s="151"/>
      <c r="J146" s="165"/>
      <c r="K146" s="164"/>
    </row>
    <row r="147" spans="1:11" hidden="1">
      <c r="A147" s="16" t="s">
        <v>164</v>
      </c>
      <c r="B147" s="17" t="s">
        <v>224</v>
      </c>
      <c r="C147" s="18"/>
      <c r="D147" s="18"/>
      <c r="E147" s="19">
        <f t="shared" si="6"/>
        <v>0</v>
      </c>
      <c r="F147" s="18"/>
      <c r="G147" s="125">
        <f t="shared" si="7"/>
        <v>0</v>
      </c>
      <c r="H147" s="150"/>
      <c r="I147" s="151"/>
      <c r="J147" s="165"/>
      <c r="K147" s="164"/>
    </row>
    <row r="148" spans="1:11" hidden="1">
      <c r="A148" s="16" t="s">
        <v>164</v>
      </c>
      <c r="B148" s="17" t="s">
        <v>225</v>
      </c>
      <c r="C148" s="18">
        <v>8000</v>
      </c>
      <c r="D148" s="18"/>
      <c r="E148" s="19">
        <f t="shared" si="6"/>
        <v>8000</v>
      </c>
      <c r="F148" s="18">
        <v>8000</v>
      </c>
      <c r="G148" s="125">
        <f t="shared" si="7"/>
        <v>0</v>
      </c>
      <c r="H148" s="150"/>
      <c r="I148" s="151"/>
      <c r="J148" s="163"/>
      <c r="K148" s="164"/>
    </row>
    <row r="149" spans="1:11" hidden="1">
      <c r="A149" s="16" t="s">
        <v>164</v>
      </c>
      <c r="B149" s="17" t="s">
        <v>226</v>
      </c>
      <c r="C149" s="18">
        <v>8650</v>
      </c>
      <c r="D149" s="18"/>
      <c r="E149" s="19">
        <f t="shared" si="6"/>
        <v>8650</v>
      </c>
      <c r="F149" s="18">
        <v>8650</v>
      </c>
      <c r="G149" s="125">
        <f t="shared" si="7"/>
        <v>0</v>
      </c>
      <c r="H149" s="150"/>
      <c r="I149" s="151"/>
      <c r="J149" s="163"/>
      <c r="K149" s="164"/>
    </row>
    <row r="150" spans="1:11" hidden="1">
      <c r="A150" s="16" t="s">
        <v>164</v>
      </c>
      <c r="B150" s="17" t="s">
        <v>227</v>
      </c>
      <c r="C150" s="18"/>
      <c r="D150" s="18"/>
      <c r="E150" s="19">
        <f t="shared" si="6"/>
        <v>0</v>
      </c>
      <c r="F150" s="18"/>
      <c r="G150" s="125">
        <f t="shared" si="7"/>
        <v>0</v>
      </c>
      <c r="H150" s="150"/>
      <c r="I150" s="151"/>
      <c r="J150" s="165"/>
      <c r="K150" s="164"/>
    </row>
    <row r="151" spans="1:11" hidden="1">
      <c r="A151" s="16" t="s">
        <v>164</v>
      </c>
      <c r="B151" s="17" t="s">
        <v>228</v>
      </c>
      <c r="C151" s="18"/>
      <c r="D151" s="18"/>
      <c r="E151" s="19">
        <f t="shared" si="6"/>
        <v>0</v>
      </c>
      <c r="F151" s="18"/>
      <c r="G151" s="125">
        <f t="shared" si="7"/>
        <v>0</v>
      </c>
      <c r="H151" s="150"/>
      <c r="I151" s="151"/>
      <c r="J151" s="165"/>
      <c r="K151" s="164"/>
    </row>
    <row r="152" spans="1:11" hidden="1">
      <c r="A152" s="16" t="s">
        <v>164</v>
      </c>
      <c r="B152" s="17" t="s">
        <v>229</v>
      </c>
      <c r="C152" s="18">
        <v>24500</v>
      </c>
      <c r="D152" s="18"/>
      <c r="E152" s="19">
        <f t="shared" si="6"/>
        <v>24500</v>
      </c>
      <c r="F152" s="18">
        <v>24500</v>
      </c>
      <c r="G152" s="125">
        <f t="shared" si="7"/>
        <v>0</v>
      </c>
      <c r="H152" s="150"/>
      <c r="I152" s="151"/>
      <c r="J152" s="163"/>
      <c r="K152" s="164"/>
    </row>
    <row r="153" spans="1:11" hidden="1">
      <c r="A153" s="16" t="s">
        <v>164</v>
      </c>
      <c r="B153" s="17" t="s">
        <v>230</v>
      </c>
      <c r="C153" s="18">
        <v>15400</v>
      </c>
      <c r="D153" s="18"/>
      <c r="E153" s="19">
        <f t="shared" si="6"/>
        <v>15400</v>
      </c>
      <c r="F153" s="18">
        <v>15400</v>
      </c>
      <c r="G153" s="125">
        <f t="shared" si="7"/>
        <v>0</v>
      </c>
      <c r="H153" s="150"/>
      <c r="I153" s="151"/>
      <c r="J153" s="165"/>
      <c r="K153" s="164"/>
    </row>
    <row r="154" spans="1:11" hidden="1">
      <c r="A154" s="16" t="s">
        <v>164</v>
      </c>
      <c r="B154" s="17" t="s">
        <v>231</v>
      </c>
      <c r="C154" s="18">
        <v>24500</v>
      </c>
      <c r="D154" s="18"/>
      <c r="E154" s="19">
        <f t="shared" si="6"/>
        <v>24500</v>
      </c>
      <c r="F154" s="18">
        <v>24500</v>
      </c>
      <c r="G154" s="125">
        <f t="shared" si="7"/>
        <v>0</v>
      </c>
      <c r="H154" s="150"/>
      <c r="I154" s="151"/>
      <c r="J154" s="165"/>
      <c r="K154" s="164"/>
    </row>
    <row r="155" spans="1:11" hidden="1">
      <c r="A155" s="16" t="s">
        <v>164</v>
      </c>
      <c r="B155" s="17" t="s">
        <v>232</v>
      </c>
      <c r="C155" s="18">
        <v>15400</v>
      </c>
      <c r="D155" s="18"/>
      <c r="E155" s="19">
        <f t="shared" si="6"/>
        <v>15400</v>
      </c>
      <c r="F155" s="18">
        <v>15400</v>
      </c>
      <c r="G155" s="125">
        <f t="shared" si="7"/>
        <v>0</v>
      </c>
      <c r="H155" s="150"/>
      <c r="I155" s="151"/>
      <c r="J155" s="163"/>
      <c r="K155" s="164"/>
    </row>
    <row r="156" spans="1:11" hidden="1">
      <c r="A156" s="16" t="s">
        <v>164</v>
      </c>
      <c r="B156" s="17" t="s">
        <v>233</v>
      </c>
      <c r="C156" s="18">
        <v>7510</v>
      </c>
      <c r="D156" s="18"/>
      <c r="E156" s="19">
        <f t="shared" si="6"/>
        <v>7510</v>
      </c>
      <c r="F156" s="18">
        <v>7510</v>
      </c>
      <c r="G156" s="125">
        <f t="shared" si="7"/>
        <v>0</v>
      </c>
      <c r="H156" s="150"/>
      <c r="I156" s="151"/>
      <c r="J156" s="163"/>
      <c r="K156" s="164"/>
    </row>
    <row r="157" spans="1:11" hidden="1">
      <c r="A157" s="16" t="s">
        <v>164</v>
      </c>
      <c r="B157" s="17" t="s">
        <v>234</v>
      </c>
      <c r="C157" s="18">
        <v>3500</v>
      </c>
      <c r="D157" s="18"/>
      <c r="E157" s="19">
        <f t="shared" si="6"/>
        <v>3500</v>
      </c>
      <c r="F157" s="18">
        <v>3500</v>
      </c>
      <c r="G157" s="125">
        <f t="shared" si="7"/>
        <v>0</v>
      </c>
      <c r="H157" s="150"/>
      <c r="I157" s="151"/>
      <c r="J157" s="163"/>
      <c r="K157" s="164"/>
    </row>
    <row r="158" spans="1:11" hidden="1">
      <c r="A158" s="16" t="s">
        <v>164</v>
      </c>
      <c r="B158" s="17" t="s">
        <v>235</v>
      </c>
      <c r="C158" s="18">
        <v>1000</v>
      </c>
      <c r="D158" s="18"/>
      <c r="E158" s="19">
        <f t="shared" si="6"/>
        <v>1000</v>
      </c>
      <c r="F158" s="18">
        <v>400</v>
      </c>
      <c r="G158" s="125">
        <f t="shared" si="7"/>
        <v>600</v>
      </c>
      <c r="H158" s="150"/>
      <c r="I158" s="151"/>
      <c r="J158" s="163"/>
      <c r="K158" s="164"/>
    </row>
    <row r="159" spans="1:11" hidden="1">
      <c r="A159" s="16" t="s">
        <v>164</v>
      </c>
      <c r="B159" s="17" t="s">
        <v>236</v>
      </c>
      <c r="C159" s="18"/>
      <c r="D159" s="18"/>
      <c r="E159" s="19">
        <f t="shared" si="6"/>
        <v>0</v>
      </c>
      <c r="F159" s="18"/>
      <c r="G159" s="125">
        <f t="shared" si="7"/>
        <v>0</v>
      </c>
      <c r="H159" s="150"/>
      <c r="I159" s="151"/>
      <c r="J159" s="163"/>
      <c r="K159" s="164"/>
    </row>
    <row r="160" spans="1:11" hidden="1">
      <c r="A160" s="16" t="s">
        <v>164</v>
      </c>
      <c r="B160" s="17" t="s">
        <v>237</v>
      </c>
      <c r="C160" s="18">
        <v>8000</v>
      </c>
      <c r="D160" s="18"/>
      <c r="E160" s="19">
        <f t="shared" si="6"/>
        <v>8000</v>
      </c>
      <c r="F160" s="18">
        <v>8000</v>
      </c>
      <c r="G160" s="125">
        <f t="shared" si="7"/>
        <v>0</v>
      </c>
      <c r="H160" s="150"/>
      <c r="I160" s="151"/>
      <c r="J160" s="163"/>
      <c r="K160" s="164"/>
    </row>
    <row r="161" spans="1:11" hidden="1">
      <c r="A161" s="16" t="s">
        <v>164</v>
      </c>
      <c r="B161" s="17" t="s">
        <v>238</v>
      </c>
      <c r="C161" s="18">
        <v>8000</v>
      </c>
      <c r="D161" s="18"/>
      <c r="E161" s="19">
        <f t="shared" si="6"/>
        <v>8000</v>
      </c>
      <c r="F161" s="18">
        <v>7500</v>
      </c>
      <c r="G161" s="125">
        <f t="shared" si="7"/>
        <v>500</v>
      </c>
      <c r="H161" s="150"/>
      <c r="I161" s="151"/>
      <c r="J161" s="163"/>
      <c r="K161" s="164"/>
    </row>
    <row r="162" spans="1:11" hidden="1">
      <c r="A162" s="16" t="s">
        <v>164</v>
      </c>
      <c r="B162" s="17" t="s">
        <v>239</v>
      </c>
      <c r="C162" s="18"/>
      <c r="D162" s="18"/>
      <c r="E162" s="19">
        <f t="shared" si="6"/>
        <v>0</v>
      </c>
      <c r="F162" s="18"/>
      <c r="G162" s="125">
        <f t="shared" si="7"/>
        <v>0</v>
      </c>
      <c r="H162" s="150"/>
      <c r="I162" s="151"/>
      <c r="J162" s="163"/>
      <c r="K162" s="164"/>
    </row>
    <row r="163" spans="1:11" hidden="1">
      <c r="A163" s="16" t="s">
        <v>164</v>
      </c>
      <c r="B163" s="17" t="s">
        <v>240</v>
      </c>
      <c r="C163" s="18"/>
      <c r="D163" s="18"/>
      <c r="E163" s="19">
        <f t="shared" si="6"/>
        <v>0</v>
      </c>
      <c r="F163" s="18"/>
      <c r="G163" s="125">
        <f t="shared" si="7"/>
        <v>0</v>
      </c>
      <c r="H163" s="150"/>
      <c r="I163" s="151"/>
      <c r="J163" s="163"/>
      <c r="K163" s="164"/>
    </row>
    <row r="164" spans="1:11" hidden="1">
      <c r="A164" s="16" t="s">
        <v>164</v>
      </c>
      <c r="B164" s="17" t="s">
        <v>241</v>
      </c>
      <c r="C164" s="18">
        <v>15000</v>
      </c>
      <c r="D164" s="18"/>
      <c r="E164" s="19">
        <f t="shared" si="6"/>
        <v>15000</v>
      </c>
      <c r="F164" s="18">
        <v>14700</v>
      </c>
      <c r="G164" s="125">
        <f t="shared" si="7"/>
        <v>300</v>
      </c>
      <c r="H164" s="150"/>
      <c r="I164" s="151"/>
      <c r="J164" s="163"/>
      <c r="K164" s="164"/>
    </row>
    <row r="165" spans="1:11" hidden="1">
      <c r="A165" s="16" t="s">
        <v>164</v>
      </c>
      <c r="B165" s="17" t="s">
        <v>242</v>
      </c>
      <c r="C165" s="18">
        <v>7000</v>
      </c>
      <c r="D165" s="18"/>
      <c r="E165" s="19">
        <f t="shared" si="6"/>
        <v>7000</v>
      </c>
      <c r="F165" s="18">
        <v>7000</v>
      </c>
      <c r="G165" s="125">
        <f t="shared" si="7"/>
        <v>0</v>
      </c>
      <c r="H165" s="150"/>
      <c r="I165" s="151"/>
      <c r="J165" s="163"/>
      <c r="K165" s="164"/>
    </row>
    <row r="166" spans="1:11" hidden="1">
      <c r="A166" s="16" t="s">
        <v>243</v>
      </c>
      <c r="B166" s="17" t="s">
        <v>244</v>
      </c>
      <c r="C166" s="18"/>
      <c r="D166" s="18"/>
      <c r="E166" s="19">
        <f t="shared" si="6"/>
        <v>0</v>
      </c>
      <c r="F166" s="18"/>
      <c r="G166" s="125">
        <f t="shared" si="7"/>
        <v>0</v>
      </c>
      <c r="H166" s="150"/>
      <c r="I166" s="151"/>
      <c r="J166" s="163"/>
      <c r="K166" s="164"/>
    </row>
    <row r="167" spans="1:11" hidden="1">
      <c r="A167" s="16" t="s">
        <v>245</v>
      </c>
      <c r="B167" s="17" t="s">
        <v>246</v>
      </c>
      <c r="C167" s="18">
        <v>600</v>
      </c>
      <c r="D167" s="18"/>
      <c r="E167" s="19">
        <f t="shared" si="6"/>
        <v>600</v>
      </c>
      <c r="F167" s="18">
        <v>592</v>
      </c>
      <c r="G167" s="125">
        <f t="shared" si="7"/>
        <v>8</v>
      </c>
      <c r="H167" s="150"/>
      <c r="I167" s="151"/>
      <c r="J167" s="163"/>
      <c r="K167" s="164"/>
    </row>
    <row r="168" spans="1:11" hidden="1">
      <c r="A168" s="16" t="s">
        <v>245</v>
      </c>
      <c r="B168" s="17" t="s">
        <v>247</v>
      </c>
      <c r="C168" s="18">
        <v>100</v>
      </c>
      <c r="D168" s="18"/>
      <c r="E168" s="19">
        <f t="shared" si="6"/>
        <v>100</v>
      </c>
      <c r="F168" s="18">
        <v>100</v>
      </c>
      <c r="G168" s="125">
        <f t="shared" si="7"/>
        <v>0</v>
      </c>
      <c r="H168" s="150"/>
      <c r="I168" s="151"/>
      <c r="J168" s="163"/>
      <c r="K168" s="164"/>
    </row>
    <row r="169" spans="1:11" hidden="1">
      <c r="A169" s="16" t="s">
        <v>248</v>
      </c>
      <c r="B169" s="17" t="s">
        <v>249</v>
      </c>
      <c r="C169" s="18"/>
      <c r="D169" s="18"/>
      <c r="E169" s="19">
        <f t="shared" si="6"/>
        <v>0</v>
      </c>
      <c r="F169" s="18"/>
      <c r="G169" s="125">
        <f t="shared" si="7"/>
        <v>0</v>
      </c>
      <c r="H169" s="150"/>
      <c r="I169" s="151"/>
      <c r="J169" s="163"/>
      <c r="K169" s="164"/>
    </row>
    <row r="170" spans="1:11" hidden="1">
      <c r="A170" s="16" t="s">
        <v>248</v>
      </c>
      <c r="B170" s="17" t="s">
        <v>250</v>
      </c>
      <c r="C170" s="18">
        <v>16000</v>
      </c>
      <c r="D170" s="18"/>
      <c r="E170" s="19">
        <f t="shared" si="6"/>
        <v>16000</v>
      </c>
      <c r="F170" s="18">
        <v>16000</v>
      </c>
      <c r="G170" s="125">
        <f t="shared" si="7"/>
        <v>0</v>
      </c>
      <c r="H170" s="150"/>
      <c r="I170" s="151"/>
      <c r="J170" s="163"/>
      <c r="K170" s="164"/>
    </row>
    <row r="171" spans="1:11" hidden="1">
      <c r="A171" s="16" t="s">
        <v>248</v>
      </c>
      <c r="B171" s="17" t="s">
        <v>251</v>
      </c>
      <c r="C171" s="18"/>
      <c r="D171" s="18"/>
      <c r="E171" s="19">
        <f t="shared" si="6"/>
        <v>0</v>
      </c>
      <c r="F171" s="18"/>
      <c r="G171" s="125">
        <f t="shared" si="7"/>
        <v>0</v>
      </c>
      <c r="H171" s="150"/>
      <c r="I171" s="151"/>
      <c r="J171" s="163"/>
      <c r="K171" s="164"/>
    </row>
    <row r="172" spans="1:11" hidden="1">
      <c r="A172" s="16" t="s">
        <v>248</v>
      </c>
      <c r="B172" s="17" t="s">
        <v>252</v>
      </c>
      <c r="C172" s="18"/>
      <c r="D172" s="18"/>
      <c r="E172" s="19">
        <f t="shared" si="6"/>
        <v>0</v>
      </c>
      <c r="F172" s="18"/>
      <c r="G172" s="125">
        <f t="shared" si="7"/>
        <v>0</v>
      </c>
      <c r="H172" s="150"/>
      <c r="I172" s="151"/>
      <c r="J172" s="163"/>
      <c r="K172" s="164"/>
    </row>
    <row r="173" spans="1:11" hidden="1">
      <c r="A173" s="16" t="s">
        <v>248</v>
      </c>
      <c r="B173" s="17" t="s">
        <v>253</v>
      </c>
      <c r="C173" s="18">
        <v>400</v>
      </c>
      <c r="D173" s="18"/>
      <c r="E173" s="19">
        <f t="shared" si="6"/>
        <v>400</v>
      </c>
      <c r="F173" s="18">
        <v>400</v>
      </c>
      <c r="G173" s="125">
        <f t="shared" si="7"/>
        <v>0</v>
      </c>
      <c r="H173" s="150"/>
      <c r="I173" s="151"/>
      <c r="J173" s="163"/>
      <c r="K173" s="164"/>
    </row>
    <row r="174" spans="1:11" hidden="1">
      <c r="A174" s="16" t="s">
        <v>248</v>
      </c>
      <c r="B174" s="17" t="s">
        <v>254</v>
      </c>
      <c r="C174" s="18"/>
      <c r="D174" s="18"/>
      <c r="E174" s="19">
        <f t="shared" si="6"/>
        <v>0</v>
      </c>
      <c r="F174" s="18"/>
      <c r="G174" s="125">
        <f t="shared" si="7"/>
        <v>0</v>
      </c>
      <c r="H174" s="150"/>
      <c r="I174" s="151"/>
      <c r="J174" s="163"/>
      <c r="K174" s="164"/>
    </row>
    <row r="175" spans="1:11" hidden="1">
      <c r="A175" s="16" t="s">
        <v>248</v>
      </c>
      <c r="B175" s="17" t="s">
        <v>255</v>
      </c>
      <c r="C175" s="18">
        <v>8000</v>
      </c>
      <c r="D175" s="18"/>
      <c r="E175" s="19">
        <f t="shared" si="6"/>
        <v>8000</v>
      </c>
      <c r="F175" s="18">
        <v>8000</v>
      </c>
      <c r="G175" s="125">
        <f t="shared" si="7"/>
        <v>0</v>
      </c>
      <c r="H175" s="150"/>
      <c r="I175" s="151"/>
      <c r="J175" s="163"/>
      <c r="K175" s="164"/>
    </row>
    <row r="176" spans="1:11" hidden="1">
      <c r="A176" s="16" t="s">
        <v>248</v>
      </c>
      <c r="B176" s="17" t="s">
        <v>256</v>
      </c>
      <c r="C176" s="18"/>
      <c r="D176" s="18"/>
      <c r="E176" s="19">
        <f t="shared" si="6"/>
        <v>0</v>
      </c>
      <c r="F176" s="18"/>
      <c r="G176" s="125">
        <f t="shared" si="7"/>
        <v>0</v>
      </c>
      <c r="H176" s="150"/>
      <c r="I176" s="151"/>
      <c r="J176" s="163"/>
      <c r="K176" s="164"/>
    </row>
    <row r="177" spans="1:11" hidden="1">
      <c r="A177" s="16" t="s">
        <v>248</v>
      </c>
      <c r="B177" s="17" t="s">
        <v>257</v>
      </c>
      <c r="C177" s="18">
        <v>420</v>
      </c>
      <c r="D177" s="18"/>
      <c r="E177" s="19">
        <f t="shared" si="6"/>
        <v>420</v>
      </c>
      <c r="F177" s="18">
        <v>420</v>
      </c>
      <c r="G177" s="125">
        <f t="shared" si="7"/>
        <v>0</v>
      </c>
      <c r="H177" s="150"/>
      <c r="I177" s="151"/>
      <c r="J177" s="163"/>
      <c r="K177" s="164"/>
    </row>
    <row r="178" spans="1:11" hidden="1">
      <c r="A178" s="16" t="s">
        <v>248</v>
      </c>
      <c r="B178" s="17" t="s">
        <v>258</v>
      </c>
      <c r="C178" s="18"/>
      <c r="D178" s="18"/>
      <c r="E178" s="19">
        <f t="shared" si="6"/>
        <v>0</v>
      </c>
      <c r="F178" s="18"/>
      <c r="G178" s="125">
        <f t="shared" si="7"/>
        <v>0</v>
      </c>
      <c r="H178" s="150"/>
      <c r="I178" s="151"/>
      <c r="J178" s="163"/>
      <c r="K178" s="164"/>
    </row>
    <row r="179" spans="1:11" hidden="1">
      <c r="A179" s="16" t="s">
        <v>248</v>
      </c>
      <c r="B179" s="17" t="s">
        <v>259</v>
      </c>
      <c r="C179" s="18"/>
      <c r="D179" s="18"/>
      <c r="E179" s="19">
        <f t="shared" si="6"/>
        <v>0</v>
      </c>
      <c r="F179" s="18"/>
      <c r="G179" s="125">
        <f t="shared" si="7"/>
        <v>0</v>
      </c>
      <c r="H179" s="150"/>
      <c r="I179" s="151"/>
      <c r="J179" s="163"/>
      <c r="K179" s="164"/>
    </row>
    <row r="180" spans="1:11" hidden="1">
      <c r="A180" s="16" t="s">
        <v>248</v>
      </c>
      <c r="B180" s="17" t="s">
        <v>260</v>
      </c>
      <c r="C180" s="18">
        <v>16000</v>
      </c>
      <c r="D180" s="18"/>
      <c r="E180" s="19">
        <f t="shared" si="6"/>
        <v>16000</v>
      </c>
      <c r="F180" s="18">
        <v>16000</v>
      </c>
      <c r="G180" s="125">
        <f t="shared" si="7"/>
        <v>0</v>
      </c>
      <c r="H180" s="150"/>
      <c r="I180" s="151"/>
      <c r="J180" s="165"/>
      <c r="K180" s="164"/>
    </row>
    <row r="181" spans="1:11" hidden="1">
      <c r="A181" s="16" t="s">
        <v>248</v>
      </c>
      <c r="B181" s="17" t="s">
        <v>261</v>
      </c>
      <c r="C181" s="18">
        <v>15000</v>
      </c>
      <c r="D181" s="18"/>
      <c r="E181" s="19">
        <f t="shared" si="6"/>
        <v>15000</v>
      </c>
      <c r="F181" s="18">
        <v>15000</v>
      </c>
      <c r="G181" s="125">
        <f t="shared" si="7"/>
        <v>0</v>
      </c>
      <c r="H181" s="150"/>
      <c r="I181" s="151"/>
      <c r="J181" s="165"/>
      <c r="K181" s="164"/>
    </row>
    <row r="182" spans="1:11" hidden="1">
      <c r="A182" s="16" t="s">
        <v>262</v>
      </c>
      <c r="B182" s="17" t="s">
        <v>263</v>
      </c>
      <c r="C182" s="18">
        <v>4100</v>
      </c>
      <c r="D182" s="18">
        <v>700</v>
      </c>
      <c r="E182" s="19">
        <f t="shared" si="6"/>
        <v>4800</v>
      </c>
      <c r="F182" s="18">
        <v>4800</v>
      </c>
      <c r="G182" s="125">
        <f t="shared" si="7"/>
        <v>0</v>
      </c>
      <c r="H182" s="150"/>
      <c r="I182" s="151"/>
      <c r="J182" s="165"/>
      <c r="K182" s="164"/>
    </row>
    <row r="183" spans="1:11" hidden="1">
      <c r="A183" s="16" t="s">
        <v>262</v>
      </c>
      <c r="B183" s="17" t="s">
        <v>264</v>
      </c>
      <c r="C183" s="18"/>
      <c r="D183" s="18"/>
      <c r="E183" s="19">
        <f t="shared" si="6"/>
        <v>0</v>
      </c>
      <c r="F183" s="18"/>
      <c r="G183" s="125">
        <f t="shared" si="7"/>
        <v>0</v>
      </c>
      <c r="H183" s="150"/>
      <c r="I183" s="151"/>
      <c r="J183" s="165"/>
      <c r="K183" s="164"/>
    </row>
    <row r="184" spans="1:11" hidden="1">
      <c r="A184" s="16" t="s">
        <v>262</v>
      </c>
      <c r="B184" s="17" t="s">
        <v>265</v>
      </c>
      <c r="C184" s="18">
        <v>120</v>
      </c>
      <c r="D184" s="18">
        <v>80</v>
      </c>
      <c r="E184" s="19">
        <f t="shared" si="6"/>
        <v>200</v>
      </c>
      <c r="F184" s="18">
        <v>200</v>
      </c>
      <c r="G184" s="125">
        <f t="shared" si="7"/>
        <v>0</v>
      </c>
      <c r="H184" s="150"/>
      <c r="I184" s="151"/>
      <c r="J184" s="163"/>
      <c r="K184" s="164"/>
    </row>
    <row r="185" spans="1:11" hidden="1">
      <c r="A185" s="16" t="s">
        <v>262</v>
      </c>
      <c r="B185" s="17" t="s">
        <v>266</v>
      </c>
      <c r="C185" s="18">
        <v>26800</v>
      </c>
      <c r="D185" s="18"/>
      <c r="E185" s="19">
        <f t="shared" si="6"/>
        <v>26800</v>
      </c>
      <c r="F185" s="18">
        <v>26800</v>
      </c>
      <c r="G185" s="125">
        <f t="shared" si="7"/>
        <v>0</v>
      </c>
      <c r="H185" s="150"/>
      <c r="I185" s="151"/>
      <c r="J185" s="163"/>
      <c r="K185" s="164"/>
    </row>
    <row r="186" spans="1:11" hidden="1">
      <c r="A186" s="16" t="s">
        <v>262</v>
      </c>
      <c r="B186" s="17" t="s">
        <v>267</v>
      </c>
      <c r="C186" s="18">
        <v>20400</v>
      </c>
      <c r="D186" s="18">
        <v>480</v>
      </c>
      <c r="E186" s="19">
        <f t="shared" si="6"/>
        <v>20880</v>
      </c>
      <c r="F186" s="18">
        <v>20880</v>
      </c>
      <c r="G186" s="125">
        <f t="shared" si="7"/>
        <v>0</v>
      </c>
      <c r="H186" s="150"/>
      <c r="I186" s="151"/>
      <c r="J186" s="165"/>
      <c r="K186" s="164"/>
    </row>
    <row r="187" spans="1:11" hidden="1">
      <c r="A187" s="16" t="s">
        <v>262</v>
      </c>
      <c r="B187" s="17" t="s">
        <v>268</v>
      </c>
      <c r="C187" s="18">
        <v>65840</v>
      </c>
      <c r="D187" s="18"/>
      <c r="E187" s="19">
        <f t="shared" si="6"/>
        <v>65840</v>
      </c>
      <c r="F187" s="18">
        <v>65840</v>
      </c>
      <c r="G187" s="125">
        <f t="shared" si="7"/>
        <v>0</v>
      </c>
      <c r="H187" s="150"/>
      <c r="I187" s="151"/>
      <c r="J187" s="163"/>
      <c r="K187" s="164"/>
    </row>
    <row r="188" spans="1:11" hidden="1">
      <c r="A188" s="16" t="s">
        <v>262</v>
      </c>
      <c r="B188" s="17" t="s">
        <v>269</v>
      </c>
      <c r="C188" s="18"/>
      <c r="D188" s="18"/>
      <c r="E188" s="19">
        <f t="shared" si="6"/>
        <v>0</v>
      </c>
      <c r="F188" s="18"/>
      <c r="G188" s="125">
        <f t="shared" si="7"/>
        <v>0</v>
      </c>
      <c r="H188" s="150"/>
      <c r="I188" s="151"/>
      <c r="J188" s="163"/>
      <c r="K188" s="164"/>
    </row>
    <row r="189" spans="1:11" hidden="1">
      <c r="A189" s="16" t="s">
        <v>262</v>
      </c>
      <c r="B189" s="17" t="s">
        <v>270</v>
      </c>
      <c r="C189" s="18">
        <v>4200</v>
      </c>
      <c r="D189" s="18">
        <v>2000</v>
      </c>
      <c r="E189" s="19">
        <f t="shared" si="6"/>
        <v>6200</v>
      </c>
      <c r="F189" s="18">
        <v>5650</v>
      </c>
      <c r="G189" s="125">
        <f t="shared" si="7"/>
        <v>550</v>
      </c>
      <c r="H189" s="150"/>
      <c r="I189" s="151"/>
      <c r="J189" s="163"/>
      <c r="K189" s="164"/>
    </row>
    <row r="190" spans="1:11" hidden="1">
      <c r="A190" s="16" t="s">
        <v>262</v>
      </c>
      <c r="B190" s="17" t="s">
        <v>271</v>
      </c>
      <c r="C190" s="18"/>
      <c r="D190" s="18"/>
      <c r="E190" s="19">
        <f t="shared" si="6"/>
        <v>0</v>
      </c>
      <c r="F190" s="18"/>
      <c r="G190" s="125">
        <f t="shared" si="7"/>
        <v>0</v>
      </c>
      <c r="H190" s="150"/>
      <c r="I190" s="151"/>
      <c r="J190" s="163"/>
      <c r="K190" s="164"/>
    </row>
    <row r="191" spans="1:11" hidden="1">
      <c r="A191" s="16" t="s">
        <v>262</v>
      </c>
      <c r="B191" s="17" t="s">
        <v>272</v>
      </c>
      <c r="C191" s="18"/>
      <c r="D191" s="18"/>
      <c r="E191" s="19">
        <f t="shared" si="6"/>
        <v>0</v>
      </c>
      <c r="F191" s="18"/>
      <c r="G191" s="125">
        <f t="shared" si="7"/>
        <v>0</v>
      </c>
      <c r="H191" s="150"/>
      <c r="I191" s="151"/>
      <c r="J191" s="165"/>
      <c r="K191" s="164"/>
    </row>
    <row r="192" spans="1:11" hidden="1">
      <c r="A192" s="16" t="s">
        <v>262</v>
      </c>
      <c r="B192" s="17" t="s">
        <v>273</v>
      </c>
      <c r="C192" s="18"/>
      <c r="D192" s="18"/>
      <c r="E192" s="19">
        <f t="shared" si="6"/>
        <v>0</v>
      </c>
      <c r="F192" s="18"/>
      <c r="G192" s="125">
        <f t="shared" si="7"/>
        <v>0</v>
      </c>
      <c r="H192" s="150"/>
      <c r="I192" s="151"/>
      <c r="J192" s="165"/>
      <c r="K192" s="164"/>
    </row>
    <row r="193" spans="1:11" hidden="1">
      <c r="A193" s="16" t="s">
        <v>262</v>
      </c>
      <c r="B193" s="17" t="s">
        <v>274</v>
      </c>
      <c r="C193" s="18">
        <v>13500</v>
      </c>
      <c r="D193" s="18"/>
      <c r="E193" s="19">
        <f t="shared" si="6"/>
        <v>13500</v>
      </c>
      <c r="F193" s="18">
        <v>11200</v>
      </c>
      <c r="G193" s="125">
        <f t="shared" si="7"/>
        <v>2300</v>
      </c>
      <c r="H193" s="150"/>
      <c r="I193" s="151"/>
      <c r="J193" s="163"/>
      <c r="K193" s="164"/>
    </row>
    <row r="194" spans="1:11" hidden="1">
      <c r="A194" s="16" t="s">
        <v>262</v>
      </c>
      <c r="B194" s="17" t="s">
        <v>275</v>
      </c>
      <c r="C194" s="18"/>
      <c r="D194" s="18"/>
      <c r="E194" s="19">
        <f t="shared" si="6"/>
        <v>0</v>
      </c>
      <c r="F194" s="18"/>
      <c r="G194" s="125">
        <f t="shared" si="7"/>
        <v>0</v>
      </c>
      <c r="H194" s="150"/>
      <c r="I194" s="151"/>
      <c r="J194" s="163"/>
      <c r="K194" s="164"/>
    </row>
    <row r="195" spans="1:11" hidden="1">
      <c r="A195" s="16" t="s">
        <v>262</v>
      </c>
      <c r="B195" s="17" t="s">
        <v>276</v>
      </c>
      <c r="C195" s="18"/>
      <c r="D195" s="18"/>
      <c r="E195" s="19">
        <f t="shared" si="6"/>
        <v>0</v>
      </c>
      <c r="F195" s="18"/>
      <c r="G195" s="125">
        <f t="shared" si="7"/>
        <v>0</v>
      </c>
      <c r="H195" s="150"/>
      <c r="I195" s="151"/>
      <c r="J195" s="163"/>
      <c r="K195" s="164"/>
    </row>
    <row r="196" spans="1:11" hidden="1">
      <c r="A196" s="16" t="s">
        <v>262</v>
      </c>
      <c r="B196" s="17" t="s">
        <v>277</v>
      </c>
      <c r="C196" s="18"/>
      <c r="D196" s="18"/>
      <c r="E196" s="19">
        <f t="shared" si="6"/>
        <v>0</v>
      </c>
      <c r="F196" s="18"/>
      <c r="G196" s="125">
        <f t="shared" si="7"/>
        <v>0</v>
      </c>
      <c r="H196" s="150"/>
      <c r="I196" s="151"/>
      <c r="J196" s="163"/>
      <c r="K196" s="164"/>
    </row>
    <row r="197" spans="1:11" hidden="1">
      <c r="A197" s="16" t="s">
        <v>262</v>
      </c>
      <c r="B197" s="17" t="s">
        <v>278</v>
      </c>
      <c r="C197" s="18"/>
      <c r="D197" s="18"/>
      <c r="E197" s="19">
        <f t="shared" si="6"/>
        <v>0</v>
      </c>
      <c r="F197" s="18"/>
      <c r="G197" s="125">
        <f t="shared" si="7"/>
        <v>0</v>
      </c>
      <c r="H197" s="150"/>
      <c r="I197" s="151"/>
      <c r="J197" s="163"/>
      <c r="K197" s="164"/>
    </row>
    <row r="198" spans="1:11" hidden="1">
      <c r="A198" s="16" t="s">
        <v>262</v>
      </c>
      <c r="B198" s="17" t="s">
        <v>279</v>
      </c>
      <c r="C198" s="18">
        <v>4100</v>
      </c>
      <c r="D198" s="18"/>
      <c r="E198" s="19">
        <f t="shared" si="6"/>
        <v>4100</v>
      </c>
      <c r="F198" s="18">
        <v>4100</v>
      </c>
      <c r="G198" s="125">
        <f t="shared" si="7"/>
        <v>0</v>
      </c>
      <c r="H198" s="150"/>
      <c r="I198" s="151"/>
      <c r="J198" s="163"/>
      <c r="K198" s="164"/>
    </row>
    <row r="199" spans="1:11" hidden="1">
      <c r="A199" s="16" t="s">
        <v>262</v>
      </c>
      <c r="B199" s="17" t="s">
        <v>280</v>
      </c>
      <c r="C199" s="18">
        <v>500</v>
      </c>
      <c r="D199" s="18"/>
      <c r="E199" s="19">
        <f t="shared" si="6"/>
        <v>500</v>
      </c>
      <c r="F199" s="18">
        <v>200</v>
      </c>
      <c r="G199" s="125">
        <f t="shared" si="7"/>
        <v>300</v>
      </c>
      <c r="H199" s="150"/>
      <c r="I199" s="151"/>
      <c r="J199" s="165"/>
      <c r="K199" s="164"/>
    </row>
    <row r="200" spans="1:11" hidden="1">
      <c r="A200" s="16" t="s">
        <v>262</v>
      </c>
      <c r="B200" s="17" t="s">
        <v>281</v>
      </c>
      <c r="C200" s="18"/>
      <c r="D200" s="18"/>
      <c r="E200" s="19">
        <f t="shared" si="6"/>
        <v>0</v>
      </c>
      <c r="F200" s="18"/>
      <c r="G200" s="125">
        <f t="shared" si="7"/>
        <v>0</v>
      </c>
      <c r="H200" s="150"/>
      <c r="I200" s="151"/>
      <c r="J200" s="163"/>
      <c r="K200" s="164"/>
    </row>
    <row r="201" spans="1:11" hidden="1">
      <c r="A201" s="16" t="s">
        <v>262</v>
      </c>
      <c r="B201" s="17" t="s">
        <v>282</v>
      </c>
      <c r="C201" s="18"/>
      <c r="D201" s="18"/>
      <c r="E201" s="19">
        <f t="shared" si="6"/>
        <v>0</v>
      </c>
      <c r="F201" s="18"/>
      <c r="G201" s="125">
        <f t="shared" si="7"/>
        <v>0</v>
      </c>
      <c r="H201" s="150"/>
      <c r="I201" s="151"/>
      <c r="J201" s="163"/>
      <c r="K201" s="164"/>
    </row>
    <row r="202" spans="1:11" hidden="1">
      <c r="A202" s="16" t="s">
        <v>262</v>
      </c>
      <c r="B202" s="17" t="s">
        <v>283</v>
      </c>
      <c r="C202" s="18"/>
      <c r="D202" s="18"/>
      <c r="E202" s="19">
        <f t="shared" si="6"/>
        <v>0</v>
      </c>
      <c r="F202" s="18"/>
      <c r="G202" s="125">
        <f t="shared" si="7"/>
        <v>0</v>
      </c>
      <c r="H202" s="150"/>
      <c r="I202" s="151"/>
      <c r="J202" s="163"/>
      <c r="K202" s="164"/>
    </row>
    <row r="203" spans="1:11" hidden="1">
      <c r="A203" s="16" t="s">
        <v>262</v>
      </c>
      <c r="B203" s="17" t="s">
        <v>284</v>
      </c>
      <c r="C203" s="18"/>
      <c r="D203" s="18"/>
      <c r="E203" s="19">
        <f t="shared" ref="E203:E266" si="8">C203+D203</f>
        <v>0</v>
      </c>
      <c r="F203" s="18"/>
      <c r="G203" s="125">
        <f t="shared" si="7"/>
        <v>0</v>
      </c>
      <c r="H203" s="150"/>
      <c r="I203" s="151"/>
      <c r="J203" s="163"/>
      <c r="K203" s="164"/>
    </row>
    <row r="204" spans="1:11" hidden="1">
      <c r="A204" s="16" t="s">
        <v>262</v>
      </c>
      <c r="B204" s="17" t="s">
        <v>285</v>
      </c>
      <c r="C204" s="18"/>
      <c r="D204" s="18"/>
      <c r="E204" s="19">
        <f t="shared" si="8"/>
        <v>0</v>
      </c>
      <c r="F204" s="18"/>
      <c r="G204" s="125">
        <f t="shared" ref="G204:G267" si="9">(E204-F204)</f>
        <v>0</v>
      </c>
      <c r="H204" s="150"/>
      <c r="I204" s="151"/>
      <c r="J204" s="165"/>
      <c r="K204" s="164"/>
    </row>
    <row r="205" spans="1:11" hidden="1">
      <c r="A205" s="16" t="s">
        <v>262</v>
      </c>
      <c r="B205" s="17" t="s">
        <v>286</v>
      </c>
      <c r="C205" s="18">
        <v>25300</v>
      </c>
      <c r="D205" s="18"/>
      <c r="E205" s="19">
        <f t="shared" si="8"/>
        <v>25300</v>
      </c>
      <c r="F205" s="18">
        <v>24701</v>
      </c>
      <c r="G205" s="125">
        <f t="shared" si="9"/>
        <v>599</v>
      </c>
      <c r="H205" s="150"/>
      <c r="I205" s="151"/>
      <c r="J205" s="163"/>
      <c r="K205" s="164"/>
    </row>
    <row r="206" spans="1:11" hidden="1">
      <c r="A206" s="16" t="s">
        <v>262</v>
      </c>
      <c r="B206" s="17" t="s">
        <v>287</v>
      </c>
      <c r="C206" s="18">
        <v>16800</v>
      </c>
      <c r="D206" s="18">
        <v>2000</v>
      </c>
      <c r="E206" s="19">
        <f t="shared" si="8"/>
        <v>18800</v>
      </c>
      <c r="F206" s="18">
        <v>18100</v>
      </c>
      <c r="G206" s="125">
        <f t="shared" si="9"/>
        <v>700</v>
      </c>
      <c r="H206" s="150"/>
      <c r="I206" s="151"/>
      <c r="J206" s="163"/>
      <c r="K206" s="164"/>
    </row>
    <row r="207" spans="1:11" hidden="1">
      <c r="A207" s="16" t="s">
        <v>262</v>
      </c>
      <c r="B207" s="17" t="s">
        <v>288</v>
      </c>
      <c r="C207" s="18"/>
      <c r="D207" s="18"/>
      <c r="E207" s="19">
        <f t="shared" si="8"/>
        <v>0</v>
      </c>
      <c r="F207" s="18"/>
      <c r="G207" s="125">
        <f t="shared" si="9"/>
        <v>0</v>
      </c>
      <c r="H207" s="150"/>
      <c r="I207" s="151"/>
      <c r="J207" s="165"/>
      <c r="K207" s="164"/>
    </row>
    <row r="208" spans="1:11" hidden="1">
      <c r="A208" s="16" t="s">
        <v>262</v>
      </c>
      <c r="B208" s="17" t="s">
        <v>289</v>
      </c>
      <c r="C208" s="18">
        <v>200</v>
      </c>
      <c r="D208" s="18"/>
      <c r="E208" s="19">
        <f t="shared" si="8"/>
        <v>200</v>
      </c>
      <c r="F208" s="18">
        <v>200</v>
      </c>
      <c r="G208" s="125">
        <f t="shared" si="9"/>
        <v>0</v>
      </c>
      <c r="H208" s="150"/>
      <c r="I208" s="151"/>
      <c r="J208" s="165"/>
      <c r="K208" s="164"/>
    </row>
    <row r="209" spans="1:11" hidden="1">
      <c r="A209" s="16" t="s">
        <v>262</v>
      </c>
      <c r="B209" s="17" t="s">
        <v>290</v>
      </c>
      <c r="C209" s="18">
        <v>2500</v>
      </c>
      <c r="D209" s="18"/>
      <c r="E209" s="19">
        <f t="shared" si="8"/>
        <v>2500</v>
      </c>
      <c r="F209" s="18">
        <v>2300</v>
      </c>
      <c r="G209" s="125">
        <f t="shared" si="9"/>
        <v>200</v>
      </c>
      <c r="H209" s="150"/>
      <c r="I209" s="151"/>
      <c r="J209" s="163"/>
      <c r="K209" s="164"/>
    </row>
    <row r="210" spans="1:11" hidden="1">
      <c r="A210" s="16" t="s">
        <v>262</v>
      </c>
      <c r="B210" s="17" t="s">
        <v>291</v>
      </c>
      <c r="C210" s="18">
        <v>1500</v>
      </c>
      <c r="D210" s="18"/>
      <c r="E210" s="19">
        <f t="shared" si="8"/>
        <v>1500</v>
      </c>
      <c r="F210" s="18">
        <v>1500</v>
      </c>
      <c r="G210" s="125">
        <f t="shared" si="9"/>
        <v>0</v>
      </c>
      <c r="H210" s="150"/>
      <c r="I210" s="151"/>
      <c r="J210" s="163"/>
      <c r="K210" s="164"/>
    </row>
    <row r="211" spans="1:11" hidden="1">
      <c r="A211" s="16" t="s">
        <v>262</v>
      </c>
      <c r="B211" s="17" t="s">
        <v>292</v>
      </c>
      <c r="C211" s="18"/>
      <c r="D211" s="18"/>
      <c r="E211" s="19">
        <f t="shared" si="8"/>
        <v>0</v>
      </c>
      <c r="F211" s="18"/>
      <c r="G211" s="125">
        <f t="shared" si="9"/>
        <v>0</v>
      </c>
      <c r="H211" s="150"/>
      <c r="I211" s="151"/>
      <c r="J211" s="163"/>
      <c r="K211" s="164"/>
    </row>
    <row r="212" spans="1:11" hidden="1">
      <c r="A212" s="16" t="s">
        <v>262</v>
      </c>
      <c r="B212" s="17" t="s">
        <v>293</v>
      </c>
      <c r="C212" s="18">
        <v>500</v>
      </c>
      <c r="D212" s="18"/>
      <c r="E212" s="19">
        <f t="shared" si="8"/>
        <v>500</v>
      </c>
      <c r="F212" s="18">
        <v>500</v>
      </c>
      <c r="G212" s="125">
        <f t="shared" si="9"/>
        <v>0</v>
      </c>
      <c r="H212" s="150"/>
      <c r="I212" s="151"/>
      <c r="J212" s="163"/>
      <c r="K212" s="164"/>
    </row>
    <row r="213" spans="1:11" hidden="1">
      <c r="A213" s="16" t="s">
        <v>262</v>
      </c>
      <c r="B213" s="17" t="s">
        <v>294</v>
      </c>
      <c r="C213" s="18">
        <v>3000</v>
      </c>
      <c r="D213" s="18"/>
      <c r="E213" s="19">
        <f t="shared" si="8"/>
        <v>3000</v>
      </c>
      <c r="F213" s="18">
        <v>2900</v>
      </c>
      <c r="G213" s="125">
        <f t="shared" si="9"/>
        <v>100</v>
      </c>
      <c r="H213" s="150"/>
      <c r="I213" s="151"/>
      <c r="J213" s="163"/>
      <c r="K213" s="164"/>
    </row>
    <row r="214" spans="1:11" hidden="1">
      <c r="A214" s="16" t="s">
        <v>262</v>
      </c>
      <c r="B214" s="17" t="s">
        <v>295</v>
      </c>
      <c r="C214" s="18">
        <v>28000</v>
      </c>
      <c r="D214" s="18"/>
      <c r="E214" s="19">
        <f t="shared" si="8"/>
        <v>28000</v>
      </c>
      <c r="F214" s="18">
        <v>24000</v>
      </c>
      <c r="G214" s="125">
        <f t="shared" si="9"/>
        <v>4000</v>
      </c>
      <c r="H214" s="150"/>
      <c r="I214" s="151"/>
      <c r="J214" s="163"/>
      <c r="K214" s="164"/>
    </row>
    <row r="215" spans="1:11" hidden="1">
      <c r="A215" s="16" t="s">
        <v>262</v>
      </c>
      <c r="B215" s="17" t="s">
        <v>296</v>
      </c>
      <c r="C215" s="18">
        <v>3500</v>
      </c>
      <c r="D215" s="18"/>
      <c r="E215" s="19">
        <f t="shared" si="8"/>
        <v>3500</v>
      </c>
      <c r="F215" s="18">
        <v>3300</v>
      </c>
      <c r="G215" s="125">
        <f t="shared" si="9"/>
        <v>200</v>
      </c>
      <c r="H215" s="150"/>
      <c r="I215" s="151"/>
      <c r="J215" s="163"/>
      <c r="K215" s="164"/>
    </row>
    <row r="216" spans="1:11" hidden="1">
      <c r="A216" s="16" t="s">
        <v>262</v>
      </c>
      <c r="B216" s="17" t="s">
        <v>297</v>
      </c>
      <c r="C216" s="18">
        <v>2150</v>
      </c>
      <c r="D216" s="21"/>
      <c r="E216" s="19">
        <f t="shared" si="8"/>
        <v>2150</v>
      </c>
      <c r="F216" s="18">
        <v>1650</v>
      </c>
      <c r="G216" s="125">
        <f t="shared" si="9"/>
        <v>500</v>
      </c>
      <c r="H216" s="150"/>
      <c r="I216" s="151"/>
      <c r="J216" s="165"/>
      <c r="K216" s="164"/>
    </row>
    <row r="217" spans="1:11" hidden="1">
      <c r="A217" s="16" t="s">
        <v>262</v>
      </c>
      <c r="B217" s="17" t="s">
        <v>298</v>
      </c>
      <c r="C217" s="18">
        <v>1050</v>
      </c>
      <c r="D217" s="21">
        <v>100</v>
      </c>
      <c r="E217" s="19">
        <f t="shared" si="8"/>
        <v>1150</v>
      </c>
      <c r="F217" s="18">
        <v>1150</v>
      </c>
      <c r="G217" s="125">
        <f t="shared" si="9"/>
        <v>0</v>
      </c>
      <c r="H217" s="150"/>
      <c r="I217" s="151"/>
      <c r="J217" s="163"/>
      <c r="K217" s="164"/>
    </row>
    <row r="218" spans="1:11" hidden="1">
      <c r="A218" s="16" t="s">
        <v>262</v>
      </c>
      <c r="B218" s="17" t="s">
        <v>299</v>
      </c>
      <c r="C218" s="18">
        <v>300</v>
      </c>
      <c r="D218" s="18"/>
      <c r="E218" s="19">
        <f t="shared" si="8"/>
        <v>300</v>
      </c>
      <c r="F218" s="18">
        <v>300</v>
      </c>
      <c r="G218" s="125">
        <f t="shared" si="9"/>
        <v>0</v>
      </c>
      <c r="H218" s="150"/>
      <c r="I218" s="151"/>
      <c r="J218" s="165"/>
      <c r="K218" s="164"/>
    </row>
    <row r="219" spans="1:11" hidden="1">
      <c r="A219" s="16" t="s">
        <v>262</v>
      </c>
      <c r="B219" s="17" t="s">
        <v>300</v>
      </c>
      <c r="C219" s="18">
        <v>500</v>
      </c>
      <c r="D219" s="18"/>
      <c r="E219" s="19">
        <f t="shared" si="8"/>
        <v>500</v>
      </c>
      <c r="F219" s="18">
        <v>500</v>
      </c>
      <c r="G219" s="125">
        <f t="shared" si="9"/>
        <v>0</v>
      </c>
      <c r="H219" s="150"/>
      <c r="I219" s="151"/>
      <c r="J219" s="163"/>
      <c r="K219" s="164"/>
    </row>
    <row r="220" spans="1:11" hidden="1">
      <c r="A220" s="16" t="s">
        <v>262</v>
      </c>
      <c r="B220" s="17" t="s">
        <v>301</v>
      </c>
      <c r="C220" s="18"/>
      <c r="D220" s="18"/>
      <c r="E220" s="19">
        <f t="shared" si="8"/>
        <v>0</v>
      </c>
      <c r="F220" s="18"/>
      <c r="G220" s="125">
        <f t="shared" si="9"/>
        <v>0</v>
      </c>
      <c r="H220" s="150"/>
      <c r="I220" s="151"/>
      <c r="J220" s="163"/>
      <c r="K220" s="164"/>
    </row>
    <row r="221" spans="1:11" hidden="1">
      <c r="A221" s="16" t="s">
        <v>262</v>
      </c>
      <c r="B221" s="17" t="s">
        <v>302</v>
      </c>
      <c r="C221" s="18"/>
      <c r="D221" s="18"/>
      <c r="E221" s="19">
        <f t="shared" si="8"/>
        <v>0</v>
      </c>
      <c r="F221" s="18"/>
      <c r="G221" s="125">
        <f t="shared" si="9"/>
        <v>0</v>
      </c>
      <c r="H221" s="150"/>
      <c r="I221" s="151"/>
      <c r="J221" s="163"/>
      <c r="K221" s="164"/>
    </row>
    <row r="222" spans="1:11" hidden="1">
      <c r="A222" s="16" t="s">
        <v>262</v>
      </c>
      <c r="B222" s="17" t="s">
        <v>303</v>
      </c>
      <c r="C222" s="18">
        <v>450</v>
      </c>
      <c r="D222" s="18"/>
      <c r="E222" s="19">
        <f t="shared" si="8"/>
        <v>450</v>
      </c>
      <c r="F222" s="18">
        <v>450</v>
      </c>
      <c r="G222" s="125">
        <f t="shared" si="9"/>
        <v>0</v>
      </c>
      <c r="H222" s="150"/>
      <c r="I222" s="151"/>
      <c r="J222" s="165"/>
      <c r="K222" s="164"/>
    </row>
    <row r="223" spans="1:11" hidden="1">
      <c r="A223" s="16" t="s">
        <v>262</v>
      </c>
      <c r="B223" s="17" t="s">
        <v>304</v>
      </c>
      <c r="C223" s="18">
        <v>200</v>
      </c>
      <c r="D223" s="18"/>
      <c r="E223" s="19">
        <f t="shared" si="8"/>
        <v>200</v>
      </c>
      <c r="F223" s="18">
        <v>200</v>
      </c>
      <c r="G223" s="125">
        <f t="shared" si="9"/>
        <v>0</v>
      </c>
      <c r="H223" s="150"/>
      <c r="I223" s="151"/>
      <c r="J223" s="165"/>
      <c r="K223" s="164"/>
    </row>
    <row r="224" spans="1:11" hidden="1">
      <c r="A224" s="16" t="s">
        <v>262</v>
      </c>
      <c r="B224" s="17" t="s">
        <v>305</v>
      </c>
      <c r="C224" s="18">
        <v>41400</v>
      </c>
      <c r="D224" s="21"/>
      <c r="E224" s="19">
        <f t="shared" si="8"/>
        <v>41400</v>
      </c>
      <c r="F224" s="18">
        <v>41400</v>
      </c>
      <c r="G224" s="125">
        <f t="shared" si="9"/>
        <v>0</v>
      </c>
      <c r="H224" s="150"/>
      <c r="I224" s="151"/>
      <c r="J224" s="165"/>
      <c r="K224" s="164"/>
    </row>
    <row r="225" spans="1:11" hidden="1">
      <c r="A225" s="16" t="s">
        <v>262</v>
      </c>
      <c r="B225" s="17" t="s">
        <v>306</v>
      </c>
      <c r="C225" s="18">
        <v>242400</v>
      </c>
      <c r="D225" s="21"/>
      <c r="E225" s="19">
        <f t="shared" si="8"/>
        <v>242400</v>
      </c>
      <c r="F225" s="18">
        <v>242400</v>
      </c>
      <c r="G225" s="125">
        <f t="shared" si="9"/>
        <v>0</v>
      </c>
      <c r="H225" s="150"/>
      <c r="I225" s="151"/>
      <c r="J225" s="165"/>
      <c r="K225" s="164"/>
    </row>
    <row r="226" spans="1:11" hidden="1">
      <c r="A226" s="16" t="s">
        <v>262</v>
      </c>
      <c r="B226" s="17" t="s">
        <v>307</v>
      </c>
      <c r="C226" s="18"/>
      <c r="D226" s="21"/>
      <c r="E226" s="19">
        <f t="shared" si="8"/>
        <v>0</v>
      </c>
      <c r="F226" s="18"/>
      <c r="G226" s="125">
        <f t="shared" si="9"/>
        <v>0</v>
      </c>
      <c r="H226" s="150"/>
      <c r="I226" s="151"/>
      <c r="J226" s="165"/>
      <c r="K226" s="164"/>
    </row>
    <row r="227" spans="1:11" hidden="1">
      <c r="A227" s="16" t="s">
        <v>262</v>
      </c>
      <c r="B227" s="17" t="s">
        <v>308</v>
      </c>
      <c r="C227" s="18">
        <v>4600</v>
      </c>
      <c r="D227" s="21"/>
      <c r="E227" s="19">
        <f t="shared" si="8"/>
        <v>4600</v>
      </c>
      <c r="F227" s="18">
        <v>4000</v>
      </c>
      <c r="G227" s="125">
        <f t="shared" si="9"/>
        <v>600</v>
      </c>
      <c r="H227" s="150"/>
      <c r="I227" s="151"/>
      <c r="J227" s="163"/>
      <c r="K227" s="164"/>
    </row>
    <row r="228" spans="1:11" hidden="1">
      <c r="A228" s="16" t="s">
        <v>262</v>
      </c>
      <c r="B228" s="17" t="s">
        <v>309</v>
      </c>
      <c r="C228" s="18">
        <v>13000</v>
      </c>
      <c r="D228" s="21"/>
      <c r="E228" s="19">
        <f t="shared" si="8"/>
        <v>13000</v>
      </c>
      <c r="F228" s="18">
        <v>13000</v>
      </c>
      <c r="G228" s="125">
        <f t="shared" si="9"/>
        <v>0</v>
      </c>
      <c r="H228" s="150"/>
      <c r="I228" s="151"/>
      <c r="J228" s="163"/>
      <c r="K228" s="164"/>
    </row>
    <row r="229" spans="1:11" hidden="1">
      <c r="A229" s="16" t="s">
        <v>262</v>
      </c>
      <c r="B229" s="17" t="s">
        <v>310</v>
      </c>
      <c r="C229" s="18">
        <v>34800</v>
      </c>
      <c r="D229" s="21"/>
      <c r="E229" s="19">
        <f t="shared" si="8"/>
        <v>34800</v>
      </c>
      <c r="F229" s="18">
        <v>34800</v>
      </c>
      <c r="G229" s="125">
        <f t="shared" si="9"/>
        <v>0</v>
      </c>
      <c r="H229" s="150"/>
      <c r="I229" s="151"/>
      <c r="J229" s="163"/>
      <c r="K229" s="164"/>
    </row>
    <row r="230" spans="1:11" hidden="1">
      <c r="A230" s="16" t="s">
        <v>262</v>
      </c>
      <c r="B230" s="17" t="s">
        <v>311</v>
      </c>
      <c r="C230" s="18">
        <v>30800</v>
      </c>
      <c r="D230" s="21">
        <v>1600</v>
      </c>
      <c r="E230" s="19">
        <f t="shared" si="8"/>
        <v>32400</v>
      </c>
      <c r="F230" s="18">
        <v>32400</v>
      </c>
      <c r="G230" s="125">
        <f t="shared" si="9"/>
        <v>0</v>
      </c>
      <c r="H230" s="150"/>
      <c r="I230" s="151"/>
      <c r="J230" s="163"/>
      <c r="K230" s="164"/>
    </row>
    <row r="231" spans="1:11" hidden="1">
      <c r="A231" s="16" t="s">
        <v>262</v>
      </c>
      <c r="B231" s="17" t="s">
        <v>312</v>
      </c>
      <c r="C231" s="18">
        <v>2500</v>
      </c>
      <c r="D231" s="18"/>
      <c r="E231" s="19">
        <f t="shared" si="8"/>
        <v>2500</v>
      </c>
      <c r="F231" s="18">
        <v>2325</v>
      </c>
      <c r="G231" s="125">
        <f t="shared" si="9"/>
        <v>175</v>
      </c>
      <c r="H231" s="150"/>
      <c r="I231" s="151"/>
      <c r="J231" s="165"/>
      <c r="K231" s="164"/>
    </row>
    <row r="232" spans="1:11" hidden="1">
      <c r="A232" s="16" t="s">
        <v>262</v>
      </c>
      <c r="B232" s="17" t="s">
        <v>313</v>
      </c>
      <c r="C232" s="18">
        <v>3200</v>
      </c>
      <c r="D232" s="18"/>
      <c r="E232" s="19">
        <f t="shared" si="8"/>
        <v>3200</v>
      </c>
      <c r="F232" s="18">
        <v>2500</v>
      </c>
      <c r="G232" s="125">
        <f t="shared" si="9"/>
        <v>700</v>
      </c>
      <c r="H232" s="150"/>
      <c r="I232" s="151"/>
      <c r="J232" s="165"/>
      <c r="K232" s="164"/>
    </row>
    <row r="233" spans="1:11" hidden="1">
      <c r="A233" s="16" t="s">
        <v>262</v>
      </c>
      <c r="B233" s="17" t="s">
        <v>314</v>
      </c>
      <c r="C233" s="18">
        <v>1120</v>
      </c>
      <c r="D233" s="18"/>
      <c r="E233" s="19">
        <f t="shared" si="8"/>
        <v>1120</v>
      </c>
      <c r="F233" s="18">
        <v>960</v>
      </c>
      <c r="G233" s="125">
        <f t="shared" si="9"/>
        <v>160</v>
      </c>
      <c r="H233" s="150"/>
      <c r="I233" s="151"/>
      <c r="J233" s="165"/>
      <c r="K233" s="164"/>
    </row>
    <row r="234" spans="1:11" hidden="1">
      <c r="A234" s="16" t="s">
        <v>262</v>
      </c>
      <c r="B234" s="17" t="s">
        <v>315</v>
      </c>
      <c r="C234" s="18">
        <v>560</v>
      </c>
      <c r="D234" s="18"/>
      <c r="E234" s="19">
        <f t="shared" si="8"/>
        <v>560</v>
      </c>
      <c r="F234" s="18">
        <v>160</v>
      </c>
      <c r="G234" s="125">
        <f t="shared" si="9"/>
        <v>400</v>
      </c>
      <c r="H234" s="150"/>
      <c r="I234" s="151"/>
      <c r="J234" s="163"/>
      <c r="K234" s="164"/>
    </row>
    <row r="235" spans="1:11" hidden="1">
      <c r="A235" s="16" t="s">
        <v>262</v>
      </c>
      <c r="B235" s="17" t="s">
        <v>316</v>
      </c>
      <c r="C235" s="18">
        <v>3120</v>
      </c>
      <c r="D235" s="18"/>
      <c r="E235" s="19">
        <f t="shared" si="8"/>
        <v>3120</v>
      </c>
      <c r="F235" s="18">
        <v>2320</v>
      </c>
      <c r="G235" s="125">
        <f t="shared" si="9"/>
        <v>800</v>
      </c>
      <c r="H235" s="150"/>
      <c r="I235" s="151"/>
      <c r="J235" s="163"/>
      <c r="K235" s="164"/>
    </row>
    <row r="236" spans="1:11" hidden="1">
      <c r="A236" s="16" t="s">
        <v>262</v>
      </c>
      <c r="B236" s="17" t="s">
        <v>317</v>
      </c>
      <c r="C236" s="18">
        <v>1840</v>
      </c>
      <c r="D236" s="18"/>
      <c r="E236" s="19">
        <f t="shared" si="8"/>
        <v>1840</v>
      </c>
      <c r="F236" s="18">
        <v>1840</v>
      </c>
      <c r="G236" s="125">
        <f t="shared" si="9"/>
        <v>0</v>
      </c>
      <c r="H236" s="150"/>
      <c r="I236" s="151"/>
      <c r="J236" s="163"/>
      <c r="K236" s="164"/>
    </row>
    <row r="237" spans="1:11" hidden="1">
      <c r="A237" s="16" t="s">
        <v>262</v>
      </c>
      <c r="B237" s="17" t="s">
        <v>318</v>
      </c>
      <c r="C237" s="18">
        <v>1120</v>
      </c>
      <c r="D237" s="18"/>
      <c r="E237" s="19">
        <f t="shared" si="8"/>
        <v>1120</v>
      </c>
      <c r="F237" s="18">
        <v>1040</v>
      </c>
      <c r="G237" s="125">
        <f t="shared" si="9"/>
        <v>80</v>
      </c>
      <c r="H237" s="150"/>
      <c r="I237" s="151"/>
      <c r="J237" s="163"/>
      <c r="K237" s="164"/>
    </row>
    <row r="238" spans="1:11" hidden="1">
      <c r="A238" s="16" t="s">
        <v>262</v>
      </c>
      <c r="B238" s="17" t="s">
        <v>319</v>
      </c>
      <c r="C238" s="19">
        <v>32500</v>
      </c>
      <c r="D238" s="18"/>
      <c r="E238" s="19">
        <f t="shared" si="8"/>
        <v>32500</v>
      </c>
      <c r="F238" s="18">
        <v>28500</v>
      </c>
      <c r="G238" s="125">
        <f t="shared" si="9"/>
        <v>4000</v>
      </c>
      <c r="H238" s="150"/>
      <c r="I238" s="151"/>
      <c r="J238" s="165"/>
      <c r="K238" s="164"/>
    </row>
    <row r="239" spans="1:11" hidden="1">
      <c r="A239" s="16" t="s">
        <v>262</v>
      </c>
      <c r="B239" s="17" t="s">
        <v>320</v>
      </c>
      <c r="C239" s="18">
        <v>90000</v>
      </c>
      <c r="D239" s="18"/>
      <c r="E239" s="19">
        <f t="shared" si="8"/>
        <v>90000</v>
      </c>
      <c r="F239" s="18">
        <v>90000</v>
      </c>
      <c r="G239" s="125">
        <f t="shared" si="9"/>
        <v>0</v>
      </c>
      <c r="H239" s="150"/>
      <c r="I239" s="151"/>
      <c r="J239" s="165"/>
      <c r="K239" s="164"/>
    </row>
    <row r="240" spans="1:11" hidden="1">
      <c r="A240" s="16" t="s">
        <v>262</v>
      </c>
      <c r="B240" s="17" t="s">
        <v>321</v>
      </c>
      <c r="C240" s="18">
        <v>49800</v>
      </c>
      <c r="D240" s="18"/>
      <c r="E240" s="19">
        <f t="shared" si="8"/>
        <v>49800</v>
      </c>
      <c r="F240" s="18">
        <v>44800</v>
      </c>
      <c r="G240" s="125">
        <f t="shared" si="9"/>
        <v>5000</v>
      </c>
      <c r="H240" s="150"/>
      <c r="I240" s="151"/>
      <c r="J240" s="163"/>
      <c r="K240" s="164"/>
    </row>
    <row r="241" spans="1:11" hidden="1">
      <c r="A241" s="16" t="s">
        <v>262</v>
      </c>
      <c r="B241" s="17" t="s">
        <v>322</v>
      </c>
      <c r="C241" s="18"/>
      <c r="D241" s="18"/>
      <c r="E241" s="19">
        <f t="shared" si="8"/>
        <v>0</v>
      </c>
      <c r="F241" s="18"/>
      <c r="G241" s="125">
        <f t="shared" si="9"/>
        <v>0</v>
      </c>
      <c r="H241" s="150"/>
      <c r="I241" s="151"/>
      <c r="J241" s="165"/>
      <c r="K241" s="164"/>
    </row>
    <row r="242" spans="1:11" hidden="1">
      <c r="A242" s="16" t="s">
        <v>262</v>
      </c>
      <c r="B242" s="17" t="s">
        <v>323</v>
      </c>
      <c r="C242" s="18"/>
      <c r="D242" s="18"/>
      <c r="E242" s="19">
        <f t="shared" si="8"/>
        <v>0</v>
      </c>
      <c r="F242" s="18"/>
      <c r="G242" s="125">
        <f t="shared" si="9"/>
        <v>0</v>
      </c>
      <c r="H242" s="150"/>
      <c r="I242" s="151"/>
      <c r="J242" s="163"/>
      <c r="K242" s="164"/>
    </row>
    <row r="243" spans="1:11" hidden="1">
      <c r="A243" s="16" t="s">
        <v>262</v>
      </c>
      <c r="B243" s="17" t="s">
        <v>324</v>
      </c>
      <c r="C243" s="18">
        <v>2400</v>
      </c>
      <c r="D243" s="18"/>
      <c r="E243" s="19">
        <f t="shared" si="8"/>
        <v>2400</v>
      </c>
      <c r="F243" s="18">
        <v>1600</v>
      </c>
      <c r="G243" s="125">
        <f t="shared" si="9"/>
        <v>800</v>
      </c>
      <c r="H243" s="150"/>
      <c r="I243" s="151"/>
      <c r="J243" s="163"/>
      <c r="K243" s="164"/>
    </row>
    <row r="244" spans="1:11" hidden="1">
      <c r="A244" s="16" t="s">
        <v>262</v>
      </c>
      <c r="B244" s="17" t="s">
        <v>325</v>
      </c>
      <c r="C244" s="18"/>
      <c r="D244" s="18"/>
      <c r="E244" s="19">
        <f t="shared" si="8"/>
        <v>0</v>
      </c>
      <c r="F244" s="18"/>
      <c r="G244" s="125">
        <f t="shared" si="9"/>
        <v>0</v>
      </c>
      <c r="H244" s="150"/>
      <c r="I244" s="151"/>
      <c r="J244" s="163"/>
      <c r="K244" s="164"/>
    </row>
    <row r="245" spans="1:11" hidden="1">
      <c r="A245" s="16" t="s">
        <v>262</v>
      </c>
      <c r="B245" s="17" t="s">
        <v>326</v>
      </c>
      <c r="C245" s="18">
        <v>700</v>
      </c>
      <c r="D245" s="18"/>
      <c r="E245" s="19">
        <f t="shared" si="8"/>
        <v>700</v>
      </c>
      <c r="F245" s="18">
        <v>300</v>
      </c>
      <c r="G245" s="125">
        <f t="shared" si="9"/>
        <v>400</v>
      </c>
      <c r="H245" s="150"/>
      <c r="I245" s="151"/>
      <c r="J245" s="163"/>
      <c r="K245" s="164"/>
    </row>
    <row r="246" spans="1:11" hidden="1">
      <c r="A246" s="16" t="s">
        <v>262</v>
      </c>
      <c r="B246" s="17" t="s">
        <v>327</v>
      </c>
      <c r="C246" s="18">
        <v>1000</v>
      </c>
      <c r="D246" s="18"/>
      <c r="E246" s="19">
        <f t="shared" si="8"/>
        <v>1000</v>
      </c>
      <c r="F246" s="18">
        <v>700</v>
      </c>
      <c r="G246" s="125">
        <f t="shared" si="9"/>
        <v>300</v>
      </c>
      <c r="H246" s="150"/>
      <c r="I246" s="151"/>
      <c r="J246" s="163"/>
      <c r="K246" s="164"/>
    </row>
    <row r="247" spans="1:11" hidden="1">
      <c r="A247" s="16" t="s">
        <v>262</v>
      </c>
      <c r="B247" s="17" t="s">
        <v>328</v>
      </c>
      <c r="C247" s="18">
        <v>26640</v>
      </c>
      <c r="D247" s="18"/>
      <c r="E247" s="19">
        <f t="shared" si="8"/>
        <v>26640</v>
      </c>
      <c r="F247" s="18">
        <v>25760</v>
      </c>
      <c r="G247" s="125">
        <f t="shared" si="9"/>
        <v>880</v>
      </c>
      <c r="H247" s="150"/>
      <c r="I247" s="151"/>
      <c r="J247" s="163"/>
      <c r="K247" s="164"/>
    </row>
    <row r="248" spans="1:11" hidden="1">
      <c r="A248" s="16" t="s">
        <v>262</v>
      </c>
      <c r="B248" s="17" t="s">
        <v>329</v>
      </c>
      <c r="C248" s="18">
        <v>5220</v>
      </c>
      <c r="D248" s="18"/>
      <c r="E248" s="19">
        <f t="shared" si="8"/>
        <v>5220</v>
      </c>
      <c r="F248" s="18">
        <v>3780</v>
      </c>
      <c r="G248" s="125">
        <f t="shared" si="9"/>
        <v>1440</v>
      </c>
      <c r="H248" s="150"/>
      <c r="I248" s="151"/>
      <c r="J248" s="163"/>
      <c r="K248" s="164"/>
    </row>
    <row r="249" spans="1:11" hidden="1">
      <c r="A249" s="16" t="s">
        <v>262</v>
      </c>
      <c r="B249" s="17" t="s">
        <v>330</v>
      </c>
      <c r="C249" s="18">
        <v>29200</v>
      </c>
      <c r="D249" s="18">
        <v>10000</v>
      </c>
      <c r="E249" s="19">
        <f t="shared" si="8"/>
        <v>39200</v>
      </c>
      <c r="F249" s="18">
        <v>39200</v>
      </c>
      <c r="G249" s="125">
        <f t="shared" si="9"/>
        <v>0</v>
      </c>
      <c r="H249" s="150"/>
      <c r="I249" s="151"/>
      <c r="J249" s="163"/>
      <c r="K249" s="164"/>
    </row>
    <row r="250" spans="1:11" hidden="1">
      <c r="A250" s="16" t="s">
        <v>262</v>
      </c>
      <c r="B250" s="17" t="s">
        <v>331</v>
      </c>
      <c r="C250" s="18"/>
      <c r="D250" s="18"/>
      <c r="E250" s="19">
        <f t="shared" si="8"/>
        <v>0</v>
      </c>
      <c r="F250" s="18"/>
      <c r="G250" s="125">
        <f t="shared" si="9"/>
        <v>0</v>
      </c>
      <c r="H250" s="150"/>
      <c r="I250" s="151"/>
      <c r="J250" s="165"/>
      <c r="K250" s="164"/>
    </row>
    <row r="251" spans="1:11" hidden="1">
      <c r="A251" s="16" t="s">
        <v>262</v>
      </c>
      <c r="B251" s="17" t="s">
        <v>332</v>
      </c>
      <c r="C251" s="18"/>
      <c r="D251" s="18"/>
      <c r="E251" s="19">
        <f t="shared" si="8"/>
        <v>0</v>
      </c>
      <c r="F251" s="18"/>
      <c r="G251" s="125">
        <f t="shared" si="9"/>
        <v>0</v>
      </c>
      <c r="H251" s="150"/>
      <c r="I251" s="151"/>
      <c r="J251" s="163"/>
      <c r="K251" s="164"/>
    </row>
    <row r="252" spans="1:11" hidden="1">
      <c r="A252" s="16" t="s">
        <v>262</v>
      </c>
      <c r="B252" s="17" t="s">
        <v>333</v>
      </c>
      <c r="C252" s="18"/>
      <c r="D252" s="18"/>
      <c r="E252" s="19">
        <f t="shared" si="8"/>
        <v>0</v>
      </c>
      <c r="F252" s="18"/>
      <c r="G252" s="125">
        <f t="shared" si="9"/>
        <v>0</v>
      </c>
      <c r="H252" s="150"/>
      <c r="I252" s="151"/>
      <c r="J252" s="163"/>
      <c r="K252" s="164"/>
    </row>
    <row r="253" spans="1:11" hidden="1">
      <c r="A253" s="16" t="s">
        <v>262</v>
      </c>
      <c r="B253" s="17" t="s">
        <v>334</v>
      </c>
      <c r="C253" s="18"/>
      <c r="D253" s="18"/>
      <c r="E253" s="19">
        <f t="shared" si="8"/>
        <v>0</v>
      </c>
      <c r="F253" s="18"/>
      <c r="G253" s="125">
        <f t="shared" si="9"/>
        <v>0</v>
      </c>
      <c r="H253" s="150"/>
      <c r="I253" s="151"/>
      <c r="J253" s="163"/>
      <c r="K253" s="164"/>
    </row>
    <row r="254" spans="1:11" hidden="1">
      <c r="A254" s="16" t="s">
        <v>262</v>
      </c>
      <c r="B254" s="17" t="s">
        <v>335</v>
      </c>
      <c r="C254" s="18">
        <v>3200</v>
      </c>
      <c r="D254" s="18"/>
      <c r="E254" s="19">
        <f t="shared" si="8"/>
        <v>3200</v>
      </c>
      <c r="F254" s="18">
        <v>3200</v>
      </c>
      <c r="G254" s="125">
        <f t="shared" si="9"/>
        <v>0</v>
      </c>
      <c r="H254" s="150"/>
      <c r="I254" s="151"/>
      <c r="J254" s="163"/>
      <c r="K254" s="164"/>
    </row>
    <row r="255" spans="1:11" hidden="1">
      <c r="A255" s="16" t="s">
        <v>262</v>
      </c>
      <c r="B255" s="17" t="s">
        <v>336</v>
      </c>
      <c r="C255" s="18">
        <v>5200</v>
      </c>
      <c r="D255" s="18"/>
      <c r="E255" s="19">
        <f t="shared" si="8"/>
        <v>5200</v>
      </c>
      <c r="F255" s="18">
        <v>5200</v>
      </c>
      <c r="G255" s="125">
        <f t="shared" si="9"/>
        <v>0</v>
      </c>
      <c r="H255" s="150"/>
      <c r="I255" s="151"/>
      <c r="J255" s="165"/>
      <c r="K255" s="164"/>
    </row>
    <row r="256" spans="1:11" hidden="1">
      <c r="A256" s="16" t="s">
        <v>262</v>
      </c>
      <c r="B256" s="17" t="s">
        <v>337</v>
      </c>
      <c r="C256" s="18">
        <v>6000</v>
      </c>
      <c r="D256" s="18"/>
      <c r="E256" s="19">
        <f t="shared" si="8"/>
        <v>6000</v>
      </c>
      <c r="F256" s="18">
        <v>4600</v>
      </c>
      <c r="G256" s="125">
        <f t="shared" si="9"/>
        <v>1400</v>
      </c>
      <c r="H256" s="150"/>
      <c r="I256" s="151"/>
      <c r="J256" s="163"/>
      <c r="K256" s="164"/>
    </row>
    <row r="257" spans="1:13" hidden="1">
      <c r="A257" s="16" t="s">
        <v>262</v>
      </c>
      <c r="B257" s="17" t="s">
        <v>338</v>
      </c>
      <c r="C257" s="18">
        <v>3200</v>
      </c>
      <c r="D257" s="18"/>
      <c r="E257" s="19">
        <f t="shared" si="8"/>
        <v>3200</v>
      </c>
      <c r="F257" s="18">
        <v>2590</v>
      </c>
      <c r="G257" s="125">
        <f t="shared" si="9"/>
        <v>610</v>
      </c>
      <c r="H257" s="150"/>
      <c r="I257" s="151"/>
      <c r="J257" s="163"/>
      <c r="K257" s="164"/>
    </row>
    <row r="258" spans="1:13" hidden="1">
      <c r="A258" s="16" t="s">
        <v>262</v>
      </c>
      <c r="B258" s="17" t="s">
        <v>339</v>
      </c>
      <c r="C258" s="18"/>
      <c r="D258" s="18"/>
      <c r="E258" s="19">
        <f t="shared" si="8"/>
        <v>0</v>
      </c>
      <c r="F258" s="18"/>
      <c r="G258" s="125">
        <f t="shared" si="9"/>
        <v>0</v>
      </c>
      <c r="H258" s="150"/>
      <c r="I258" s="151"/>
      <c r="J258" s="163"/>
      <c r="K258" s="164"/>
    </row>
    <row r="259" spans="1:13" s="2" customFormat="1" ht="15.75" hidden="1" customHeight="1">
      <c r="A259" s="16" t="s">
        <v>262</v>
      </c>
      <c r="B259" s="22" t="s">
        <v>340</v>
      </c>
      <c r="C259" s="23">
        <v>3120</v>
      </c>
      <c r="D259" s="18">
        <v>240</v>
      </c>
      <c r="E259" s="19">
        <f t="shared" si="8"/>
        <v>3360</v>
      </c>
      <c r="F259" s="18">
        <v>3360</v>
      </c>
      <c r="G259" s="125">
        <f t="shared" si="9"/>
        <v>0</v>
      </c>
      <c r="H259" s="150"/>
      <c r="I259" s="151"/>
      <c r="J259" s="165"/>
      <c r="K259" s="164"/>
      <c r="M259" s="188"/>
    </row>
    <row r="260" spans="1:13" s="2" customFormat="1" ht="15.75" hidden="1" customHeight="1">
      <c r="A260" s="16" t="s">
        <v>262</v>
      </c>
      <c r="B260" s="22" t="s">
        <v>341</v>
      </c>
      <c r="C260" s="23">
        <v>100</v>
      </c>
      <c r="D260" s="18"/>
      <c r="E260" s="19">
        <f t="shared" si="8"/>
        <v>100</v>
      </c>
      <c r="F260" s="18">
        <v>100</v>
      </c>
      <c r="G260" s="125">
        <f t="shared" si="9"/>
        <v>0</v>
      </c>
      <c r="H260" s="150"/>
      <c r="I260" s="151"/>
      <c r="J260" s="163"/>
      <c r="K260" s="164"/>
      <c r="M260" s="188"/>
    </row>
    <row r="261" spans="1:13" s="2" customFormat="1" ht="15.75" hidden="1" customHeight="1">
      <c r="A261" s="16" t="s">
        <v>262</v>
      </c>
      <c r="B261" s="22" t="s">
        <v>342</v>
      </c>
      <c r="C261" s="23">
        <v>500</v>
      </c>
      <c r="D261" s="18"/>
      <c r="E261" s="19">
        <f t="shared" si="8"/>
        <v>500</v>
      </c>
      <c r="F261" s="18">
        <v>300</v>
      </c>
      <c r="G261" s="125">
        <f t="shared" si="9"/>
        <v>200</v>
      </c>
      <c r="H261" s="150"/>
      <c r="I261" s="151"/>
      <c r="J261" s="165"/>
      <c r="K261" s="164"/>
      <c r="M261" s="188"/>
    </row>
    <row r="262" spans="1:13" s="2" customFormat="1" ht="15.75" hidden="1" customHeight="1">
      <c r="A262" s="16" t="s">
        <v>262</v>
      </c>
      <c r="B262" s="22" t="s">
        <v>343</v>
      </c>
      <c r="C262" s="23">
        <v>24500</v>
      </c>
      <c r="D262" s="18"/>
      <c r="E262" s="19">
        <f t="shared" si="8"/>
        <v>24500</v>
      </c>
      <c r="F262" s="18">
        <v>24500</v>
      </c>
      <c r="G262" s="125">
        <f t="shared" si="9"/>
        <v>0</v>
      </c>
      <c r="H262" s="150"/>
      <c r="I262" s="151"/>
      <c r="J262" s="165"/>
      <c r="K262" s="164"/>
      <c r="M262" s="188"/>
    </row>
    <row r="263" spans="1:13" s="2" customFormat="1" ht="15.75" hidden="1" customHeight="1">
      <c r="A263" s="16" t="s">
        <v>262</v>
      </c>
      <c r="B263" s="22" t="s">
        <v>344</v>
      </c>
      <c r="C263" s="23">
        <v>16700</v>
      </c>
      <c r="D263" s="18"/>
      <c r="E263" s="19">
        <f t="shared" si="8"/>
        <v>16700</v>
      </c>
      <c r="F263" s="18">
        <v>16700</v>
      </c>
      <c r="G263" s="125">
        <f t="shared" si="9"/>
        <v>0</v>
      </c>
      <c r="H263" s="150"/>
      <c r="I263" s="151"/>
      <c r="J263" s="165"/>
      <c r="K263" s="164"/>
      <c r="M263" s="188"/>
    </row>
    <row r="264" spans="1:13" s="2" customFormat="1" ht="15.75" hidden="1" customHeight="1">
      <c r="A264" s="16" t="s">
        <v>262</v>
      </c>
      <c r="B264" s="22" t="s">
        <v>345</v>
      </c>
      <c r="C264" s="23">
        <v>1200</v>
      </c>
      <c r="D264" s="18"/>
      <c r="E264" s="19">
        <f t="shared" si="8"/>
        <v>1200</v>
      </c>
      <c r="F264" s="18">
        <v>800</v>
      </c>
      <c r="G264" s="125">
        <f t="shared" si="9"/>
        <v>400</v>
      </c>
      <c r="H264" s="150"/>
      <c r="I264" s="151"/>
      <c r="J264" s="163"/>
      <c r="K264" s="164"/>
      <c r="M264" s="188"/>
    </row>
    <row r="265" spans="1:13" hidden="1">
      <c r="A265" s="16" t="s">
        <v>262</v>
      </c>
      <c r="B265" s="17" t="s">
        <v>346</v>
      </c>
      <c r="C265" s="18">
        <v>3100</v>
      </c>
      <c r="D265" s="18"/>
      <c r="E265" s="19">
        <f t="shared" si="8"/>
        <v>3100</v>
      </c>
      <c r="F265" s="18">
        <v>3100</v>
      </c>
      <c r="G265" s="125">
        <f t="shared" si="9"/>
        <v>0</v>
      </c>
      <c r="H265" s="150"/>
      <c r="I265" s="151"/>
      <c r="J265" s="163"/>
      <c r="K265" s="164"/>
    </row>
    <row r="266" spans="1:13" hidden="1">
      <c r="A266" s="16" t="s">
        <v>262</v>
      </c>
      <c r="B266" s="17" t="s">
        <v>347</v>
      </c>
      <c r="C266" s="18">
        <v>8100</v>
      </c>
      <c r="D266" s="18">
        <v>3000</v>
      </c>
      <c r="E266" s="19">
        <f t="shared" si="8"/>
        <v>11100</v>
      </c>
      <c r="F266" s="18">
        <v>11000</v>
      </c>
      <c r="G266" s="125">
        <f t="shared" si="9"/>
        <v>100</v>
      </c>
      <c r="H266" s="150"/>
      <c r="I266" s="151"/>
      <c r="J266" s="163"/>
      <c r="K266" s="164"/>
    </row>
    <row r="267" spans="1:13" hidden="1">
      <c r="A267" s="16" t="s">
        <v>262</v>
      </c>
      <c r="B267" s="17" t="s">
        <v>348</v>
      </c>
      <c r="C267" s="18">
        <v>50</v>
      </c>
      <c r="D267" s="18"/>
      <c r="E267" s="19">
        <f t="shared" ref="E267:E330" si="10">C267+D267</f>
        <v>50</v>
      </c>
      <c r="F267" s="18">
        <v>50</v>
      </c>
      <c r="G267" s="125">
        <f t="shared" si="9"/>
        <v>0</v>
      </c>
      <c r="H267" s="150"/>
      <c r="I267" s="151"/>
      <c r="J267" s="163"/>
      <c r="K267" s="164"/>
    </row>
    <row r="268" spans="1:13" hidden="1">
      <c r="A268" s="16" t="s">
        <v>262</v>
      </c>
      <c r="B268" s="17" t="s">
        <v>349</v>
      </c>
      <c r="C268" s="18">
        <v>800</v>
      </c>
      <c r="D268" s="18"/>
      <c r="E268" s="19">
        <f t="shared" si="10"/>
        <v>800</v>
      </c>
      <c r="F268" s="18">
        <v>800</v>
      </c>
      <c r="G268" s="125">
        <f t="shared" ref="G268:G331" si="11">(E268-F268)</f>
        <v>0</v>
      </c>
      <c r="H268" s="150"/>
      <c r="I268" s="151"/>
      <c r="J268" s="163"/>
      <c r="K268" s="164"/>
    </row>
    <row r="269" spans="1:13" hidden="1">
      <c r="A269" s="16" t="s">
        <v>262</v>
      </c>
      <c r="B269" s="17" t="s">
        <v>350</v>
      </c>
      <c r="C269" s="18">
        <v>900</v>
      </c>
      <c r="D269" s="18"/>
      <c r="E269" s="19">
        <f t="shared" si="10"/>
        <v>900</v>
      </c>
      <c r="F269" s="18">
        <v>900</v>
      </c>
      <c r="G269" s="125">
        <f t="shared" si="11"/>
        <v>0</v>
      </c>
      <c r="H269" s="150"/>
      <c r="I269" s="151"/>
      <c r="J269" s="165"/>
      <c r="K269" s="164"/>
    </row>
    <row r="270" spans="1:13" hidden="1">
      <c r="A270" s="16" t="s">
        <v>262</v>
      </c>
      <c r="B270" s="17" t="s">
        <v>351</v>
      </c>
      <c r="C270" s="18">
        <v>700</v>
      </c>
      <c r="D270" s="18"/>
      <c r="E270" s="19">
        <f t="shared" si="10"/>
        <v>700</v>
      </c>
      <c r="F270" s="18">
        <v>700</v>
      </c>
      <c r="G270" s="125">
        <f t="shared" si="11"/>
        <v>0</v>
      </c>
      <c r="H270" s="150"/>
      <c r="I270" s="151"/>
      <c r="J270" s="165"/>
      <c r="K270" s="164"/>
    </row>
    <row r="271" spans="1:13" hidden="1">
      <c r="A271" s="16" t="s">
        <v>262</v>
      </c>
      <c r="B271" s="17" t="s">
        <v>352</v>
      </c>
      <c r="C271" s="18"/>
      <c r="D271" s="18"/>
      <c r="E271" s="19">
        <f t="shared" si="10"/>
        <v>0</v>
      </c>
      <c r="F271" s="18"/>
      <c r="G271" s="125">
        <f t="shared" si="11"/>
        <v>0</v>
      </c>
      <c r="H271" s="150"/>
      <c r="I271" s="151"/>
      <c r="J271" s="163"/>
      <c r="K271" s="164"/>
    </row>
    <row r="272" spans="1:13" hidden="1">
      <c r="A272" s="16" t="s">
        <v>262</v>
      </c>
      <c r="B272" s="17" t="s">
        <v>353</v>
      </c>
      <c r="C272" s="18"/>
      <c r="D272" s="18"/>
      <c r="E272" s="19">
        <f t="shared" si="10"/>
        <v>0</v>
      </c>
      <c r="F272" s="18"/>
      <c r="G272" s="125">
        <f t="shared" si="11"/>
        <v>0</v>
      </c>
      <c r="H272" s="150"/>
      <c r="I272" s="151"/>
      <c r="J272" s="163"/>
      <c r="K272" s="164"/>
    </row>
    <row r="273" spans="1:11" hidden="1">
      <c r="A273" s="16" t="s">
        <v>262</v>
      </c>
      <c r="B273" s="17" t="s">
        <v>354</v>
      </c>
      <c r="C273" s="18"/>
      <c r="D273" s="18"/>
      <c r="E273" s="19">
        <f t="shared" si="10"/>
        <v>0</v>
      </c>
      <c r="F273" s="18"/>
      <c r="G273" s="125">
        <f t="shared" si="11"/>
        <v>0</v>
      </c>
      <c r="H273" s="150"/>
      <c r="I273" s="151"/>
      <c r="J273" s="163"/>
      <c r="K273" s="164"/>
    </row>
    <row r="274" spans="1:11" hidden="1">
      <c r="A274" s="16" t="s">
        <v>262</v>
      </c>
      <c r="B274" s="17" t="s">
        <v>355</v>
      </c>
      <c r="C274" s="18">
        <v>100</v>
      </c>
      <c r="D274" s="18"/>
      <c r="E274" s="19">
        <f t="shared" si="10"/>
        <v>100</v>
      </c>
      <c r="F274" s="18">
        <v>100</v>
      </c>
      <c r="G274" s="125">
        <f t="shared" si="11"/>
        <v>0</v>
      </c>
      <c r="H274" s="150"/>
      <c r="I274" s="151"/>
      <c r="J274" s="165"/>
      <c r="K274" s="164"/>
    </row>
    <row r="275" spans="1:11" hidden="1">
      <c r="A275" s="16" t="s">
        <v>262</v>
      </c>
      <c r="B275" s="17" t="s">
        <v>356</v>
      </c>
      <c r="C275" s="18"/>
      <c r="D275" s="18"/>
      <c r="E275" s="19">
        <f t="shared" si="10"/>
        <v>0</v>
      </c>
      <c r="F275" s="18"/>
      <c r="G275" s="125">
        <f t="shared" si="11"/>
        <v>0</v>
      </c>
      <c r="H275" s="150"/>
      <c r="I275" s="151"/>
      <c r="J275" s="163"/>
      <c r="K275" s="164"/>
    </row>
    <row r="276" spans="1:11" hidden="1">
      <c r="A276" s="16" t="s">
        <v>262</v>
      </c>
      <c r="B276" s="17" t="s">
        <v>357</v>
      </c>
      <c r="C276" s="18">
        <v>28550</v>
      </c>
      <c r="D276" s="18"/>
      <c r="E276" s="19">
        <f t="shared" si="10"/>
        <v>28550</v>
      </c>
      <c r="F276" s="18">
        <v>24661</v>
      </c>
      <c r="G276" s="125">
        <f t="shared" si="11"/>
        <v>3889</v>
      </c>
      <c r="H276" s="150"/>
      <c r="I276" s="151"/>
      <c r="J276" s="163"/>
      <c r="K276" s="164"/>
    </row>
    <row r="277" spans="1:11" hidden="1">
      <c r="A277" s="16" t="s">
        <v>262</v>
      </c>
      <c r="B277" s="17" t="s">
        <v>358</v>
      </c>
      <c r="C277" s="18"/>
      <c r="D277" s="18"/>
      <c r="E277" s="19">
        <f t="shared" si="10"/>
        <v>0</v>
      </c>
      <c r="F277" s="18"/>
      <c r="G277" s="125">
        <f t="shared" si="11"/>
        <v>0</v>
      </c>
      <c r="H277" s="150"/>
      <c r="I277" s="151"/>
      <c r="J277" s="165"/>
      <c r="K277" s="164"/>
    </row>
    <row r="278" spans="1:11" hidden="1">
      <c r="A278" s="16" t="s">
        <v>262</v>
      </c>
      <c r="B278" s="17" t="s">
        <v>359</v>
      </c>
      <c r="C278" s="18"/>
      <c r="D278" s="18"/>
      <c r="E278" s="19">
        <f t="shared" si="10"/>
        <v>0</v>
      </c>
      <c r="F278" s="18"/>
      <c r="G278" s="125">
        <f t="shared" si="11"/>
        <v>0</v>
      </c>
      <c r="H278" s="150"/>
      <c r="I278" s="151"/>
      <c r="J278" s="163"/>
      <c r="K278" s="164"/>
    </row>
    <row r="279" spans="1:11" hidden="1">
      <c r="A279" s="16" t="s">
        <v>262</v>
      </c>
      <c r="B279" s="17" t="s">
        <v>360</v>
      </c>
      <c r="C279" s="18">
        <v>200</v>
      </c>
      <c r="D279" s="18"/>
      <c r="E279" s="19">
        <f t="shared" si="10"/>
        <v>200</v>
      </c>
      <c r="F279" s="18">
        <v>200</v>
      </c>
      <c r="G279" s="125">
        <f t="shared" si="11"/>
        <v>0</v>
      </c>
      <c r="H279" s="150"/>
      <c r="I279" s="151"/>
      <c r="J279" s="165"/>
      <c r="K279" s="164"/>
    </row>
    <row r="280" spans="1:11" hidden="1">
      <c r="A280" s="16" t="s">
        <v>262</v>
      </c>
      <c r="B280" s="17" t="s">
        <v>361</v>
      </c>
      <c r="C280" s="18"/>
      <c r="D280" s="18"/>
      <c r="E280" s="19">
        <f t="shared" si="10"/>
        <v>0</v>
      </c>
      <c r="F280" s="18"/>
      <c r="G280" s="125">
        <f t="shared" si="11"/>
        <v>0</v>
      </c>
      <c r="H280" s="150"/>
      <c r="I280" s="151"/>
      <c r="J280" s="163"/>
      <c r="K280" s="164"/>
    </row>
    <row r="281" spans="1:11" hidden="1">
      <c r="A281" s="16" t="s">
        <v>262</v>
      </c>
      <c r="B281" s="17" t="s">
        <v>362</v>
      </c>
      <c r="C281" s="18">
        <v>2600</v>
      </c>
      <c r="D281" s="18"/>
      <c r="E281" s="19">
        <f t="shared" si="10"/>
        <v>2600</v>
      </c>
      <c r="F281" s="18">
        <v>2600</v>
      </c>
      <c r="G281" s="125">
        <f t="shared" si="11"/>
        <v>0</v>
      </c>
      <c r="H281" s="150"/>
      <c r="I281" s="151"/>
      <c r="J281" s="163"/>
      <c r="K281" s="164"/>
    </row>
    <row r="282" spans="1:11" hidden="1">
      <c r="A282" s="16" t="s">
        <v>262</v>
      </c>
      <c r="B282" s="17" t="s">
        <v>363</v>
      </c>
      <c r="C282" s="18">
        <v>3600</v>
      </c>
      <c r="D282" s="18">
        <v>1000</v>
      </c>
      <c r="E282" s="19">
        <f t="shared" si="10"/>
        <v>4600</v>
      </c>
      <c r="F282" s="18">
        <v>4600</v>
      </c>
      <c r="G282" s="125">
        <f t="shared" si="11"/>
        <v>0</v>
      </c>
      <c r="H282" s="150"/>
      <c r="I282" s="151"/>
      <c r="J282" s="163"/>
      <c r="K282" s="164"/>
    </row>
    <row r="283" spans="1:11" hidden="1">
      <c r="A283" s="16" t="s">
        <v>262</v>
      </c>
      <c r="B283" s="17" t="s">
        <v>364</v>
      </c>
      <c r="C283" s="18">
        <v>200</v>
      </c>
      <c r="D283" s="18"/>
      <c r="E283" s="19">
        <f t="shared" si="10"/>
        <v>200</v>
      </c>
      <c r="F283" s="18">
        <v>200</v>
      </c>
      <c r="G283" s="125">
        <f t="shared" si="11"/>
        <v>0</v>
      </c>
      <c r="H283" s="150"/>
      <c r="I283" s="151"/>
      <c r="J283" s="163"/>
      <c r="K283" s="164"/>
    </row>
    <row r="284" spans="1:11" hidden="1">
      <c r="A284" s="16" t="s">
        <v>262</v>
      </c>
      <c r="B284" s="17" t="s">
        <v>365</v>
      </c>
      <c r="C284" s="18">
        <v>700</v>
      </c>
      <c r="D284" s="18"/>
      <c r="E284" s="19">
        <f t="shared" si="10"/>
        <v>700</v>
      </c>
      <c r="F284" s="18">
        <v>700</v>
      </c>
      <c r="G284" s="125">
        <f t="shared" si="11"/>
        <v>0</v>
      </c>
      <c r="H284" s="150"/>
      <c r="I284" s="151"/>
      <c r="J284" s="165"/>
      <c r="K284" s="164"/>
    </row>
    <row r="285" spans="1:11" hidden="1">
      <c r="A285" s="16" t="s">
        <v>262</v>
      </c>
      <c r="B285" s="17" t="s">
        <v>366</v>
      </c>
      <c r="C285" s="18">
        <v>600</v>
      </c>
      <c r="D285" s="18"/>
      <c r="E285" s="19">
        <f t="shared" si="10"/>
        <v>600</v>
      </c>
      <c r="F285" s="18">
        <v>600</v>
      </c>
      <c r="G285" s="125">
        <f t="shared" si="11"/>
        <v>0</v>
      </c>
      <c r="H285" s="150"/>
      <c r="I285" s="151"/>
      <c r="J285" s="165"/>
      <c r="K285" s="164"/>
    </row>
    <row r="286" spans="1:11" hidden="1">
      <c r="A286" s="16" t="s">
        <v>262</v>
      </c>
      <c r="B286" s="17" t="s">
        <v>367</v>
      </c>
      <c r="C286" s="18">
        <v>400</v>
      </c>
      <c r="D286" s="18"/>
      <c r="E286" s="19">
        <f t="shared" si="10"/>
        <v>400</v>
      </c>
      <c r="F286" s="18">
        <v>400</v>
      </c>
      <c r="G286" s="125">
        <f t="shared" si="11"/>
        <v>0</v>
      </c>
      <c r="H286" s="150"/>
      <c r="I286" s="151"/>
      <c r="J286" s="163"/>
      <c r="K286" s="164"/>
    </row>
    <row r="287" spans="1:11" hidden="1">
      <c r="A287" s="16" t="s">
        <v>262</v>
      </c>
      <c r="B287" s="17" t="s">
        <v>368</v>
      </c>
      <c r="C287" s="18">
        <v>2200</v>
      </c>
      <c r="D287" s="18"/>
      <c r="E287" s="19">
        <f t="shared" si="10"/>
        <v>2200</v>
      </c>
      <c r="F287" s="18">
        <v>2200</v>
      </c>
      <c r="G287" s="125">
        <f t="shared" si="11"/>
        <v>0</v>
      </c>
      <c r="H287" s="150"/>
      <c r="I287" s="151"/>
      <c r="J287" s="163"/>
      <c r="K287" s="164"/>
    </row>
    <row r="288" spans="1:11" hidden="1">
      <c r="A288" s="16" t="s">
        <v>262</v>
      </c>
      <c r="B288" s="17" t="s">
        <v>369</v>
      </c>
      <c r="C288" s="18">
        <v>12000</v>
      </c>
      <c r="D288" s="18"/>
      <c r="E288" s="19">
        <f t="shared" si="10"/>
        <v>12000</v>
      </c>
      <c r="F288" s="18">
        <v>9916</v>
      </c>
      <c r="G288" s="125">
        <f t="shared" si="11"/>
        <v>2084</v>
      </c>
      <c r="H288" s="150"/>
      <c r="I288" s="151"/>
      <c r="J288" s="163"/>
      <c r="K288" s="164"/>
    </row>
    <row r="289" spans="1:11" hidden="1">
      <c r="A289" s="16" t="s">
        <v>262</v>
      </c>
      <c r="B289" s="17" t="s">
        <v>370</v>
      </c>
      <c r="C289" s="18">
        <v>6000</v>
      </c>
      <c r="D289" s="18"/>
      <c r="E289" s="19">
        <f t="shared" si="10"/>
        <v>6000</v>
      </c>
      <c r="F289" s="18">
        <v>5650</v>
      </c>
      <c r="G289" s="125">
        <f t="shared" si="11"/>
        <v>350</v>
      </c>
      <c r="H289" s="150"/>
      <c r="I289" s="151"/>
      <c r="J289" s="163"/>
      <c r="K289" s="164"/>
    </row>
    <row r="290" spans="1:11" hidden="1">
      <c r="A290" s="16" t="s">
        <v>262</v>
      </c>
      <c r="B290" s="17" t="s">
        <v>371</v>
      </c>
      <c r="C290" s="18"/>
      <c r="D290" s="18"/>
      <c r="E290" s="19">
        <f t="shared" si="10"/>
        <v>0</v>
      </c>
      <c r="F290" s="18"/>
      <c r="G290" s="125">
        <f t="shared" si="11"/>
        <v>0</v>
      </c>
      <c r="H290" s="150"/>
      <c r="I290" s="151"/>
      <c r="J290" s="163"/>
      <c r="K290" s="164"/>
    </row>
    <row r="291" spans="1:11" hidden="1">
      <c r="A291" s="16" t="s">
        <v>262</v>
      </c>
      <c r="B291" s="17" t="s">
        <v>372</v>
      </c>
      <c r="C291" s="18">
        <v>2200</v>
      </c>
      <c r="D291" s="18"/>
      <c r="E291" s="19">
        <f t="shared" si="10"/>
        <v>2200</v>
      </c>
      <c r="F291" s="18">
        <v>2200</v>
      </c>
      <c r="G291" s="125">
        <f t="shared" si="11"/>
        <v>0</v>
      </c>
      <c r="H291" s="150"/>
      <c r="I291" s="151"/>
      <c r="J291" s="163"/>
      <c r="K291" s="164"/>
    </row>
    <row r="292" spans="1:11" hidden="1">
      <c r="A292" s="16" t="s">
        <v>262</v>
      </c>
      <c r="B292" s="17" t="s">
        <v>373</v>
      </c>
      <c r="C292" s="18">
        <v>10000</v>
      </c>
      <c r="D292" s="18">
        <v>2200</v>
      </c>
      <c r="E292" s="19">
        <f t="shared" si="10"/>
        <v>12200</v>
      </c>
      <c r="F292" s="18">
        <v>12200</v>
      </c>
      <c r="G292" s="125">
        <f t="shared" si="11"/>
        <v>0</v>
      </c>
      <c r="H292" s="150"/>
      <c r="I292" s="151"/>
      <c r="J292" s="163"/>
      <c r="K292" s="164"/>
    </row>
    <row r="293" spans="1:11" hidden="1">
      <c r="A293" s="16" t="s">
        <v>262</v>
      </c>
      <c r="B293" s="17" t="s">
        <v>374</v>
      </c>
      <c r="C293" s="18"/>
      <c r="D293" s="18"/>
      <c r="E293" s="19">
        <f t="shared" si="10"/>
        <v>0</v>
      </c>
      <c r="F293" s="18"/>
      <c r="G293" s="125">
        <f t="shared" si="11"/>
        <v>0</v>
      </c>
      <c r="H293" s="150"/>
      <c r="I293" s="151"/>
      <c r="J293" s="163"/>
      <c r="K293" s="164"/>
    </row>
    <row r="294" spans="1:11" hidden="1">
      <c r="A294" s="16" t="s">
        <v>375</v>
      </c>
      <c r="B294" s="17" t="s">
        <v>376</v>
      </c>
      <c r="C294" s="18"/>
      <c r="D294" s="18"/>
      <c r="E294" s="19">
        <f t="shared" si="10"/>
        <v>0</v>
      </c>
      <c r="F294" s="18"/>
      <c r="G294" s="125">
        <f t="shared" si="11"/>
        <v>0</v>
      </c>
      <c r="H294" s="150"/>
      <c r="I294" s="151"/>
      <c r="J294" s="163"/>
      <c r="K294" s="164"/>
    </row>
    <row r="295" spans="1:11" hidden="1">
      <c r="A295" s="16" t="s">
        <v>375</v>
      </c>
      <c r="B295" s="17" t="s">
        <v>377</v>
      </c>
      <c r="C295" s="18"/>
      <c r="D295" s="18"/>
      <c r="E295" s="19">
        <f t="shared" si="10"/>
        <v>0</v>
      </c>
      <c r="F295" s="18"/>
      <c r="G295" s="125">
        <f t="shared" si="11"/>
        <v>0</v>
      </c>
      <c r="H295" s="150"/>
      <c r="I295" s="151"/>
      <c r="J295" s="163"/>
      <c r="K295" s="164"/>
    </row>
    <row r="296" spans="1:11" hidden="1">
      <c r="A296" s="16" t="s">
        <v>375</v>
      </c>
      <c r="B296" s="17" t="s">
        <v>378</v>
      </c>
      <c r="C296" s="18">
        <v>9500</v>
      </c>
      <c r="D296" s="18"/>
      <c r="E296" s="19">
        <f t="shared" si="10"/>
        <v>9500</v>
      </c>
      <c r="F296" s="18">
        <v>5500</v>
      </c>
      <c r="G296" s="125">
        <f t="shared" si="11"/>
        <v>4000</v>
      </c>
      <c r="H296" s="150"/>
      <c r="I296" s="151"/>
      <c r="J296" s="163"/>
      <c r="K296" s="164"/>
    </row>
    <row r="297" spans="1:11" hidden="1">
      <c r="A297" s="16" t="s">
        <v>375</v>
      </c>
      <c r="B297" s="17" t="s">
        <v>379</v>
      </c>
      <c r="C297" s="18"/>
      <c r="D297" s="18"/>
      <c r="E297" s="19">
        <f t="shared" si="10"/>
        <v>0</v>
      </c>
      <c r="F297" s="18"/>
      <c r="G297" s="125">
        <f t="shared" si="11"/>
        <v>0</v>
      </c>
      <c r="H297" s="150"/>
      <c r="I297" s="151"/>
      <c r="J297" s="163"/>
      <c r="K297" s="164"/>
    </row>
    <row r="298" spans="1:11">
      <c r="A298" s="16" t="s">
        <v>944</v>
      </c>
      <c r="B298" s="17" t="s">
        <v>380</v>
      </c>
      <c r="C298" s="24"/>
      <c r="D298" s="18"/>
      <c r="E298" s="24">
        <f t="shared" si="10"/>
        <v>0</v>
      </c>
      <c r="F298" s="24"/>
      <c r="G298" s="125">
        <f t="shared" si="11"/>
        <v>0</v>
      </c>
      <c r="H298" s="150"/>
      <c r="I298" s="151"/>
      <c r="J298" s="163"/>
      <c r="K298" s="164"/>
    </row>
    <row r="299" spans="1:11">
      <c r="A299" s="16" t="s">
        <v>944</v>
      </c>
      <c r="B299" s="17" t="s">
        <v>381</v>
      </c>
      <c r="C299" s="18"/>
      <c r="D299" s="18"/>
      <c r="E299" s="18">
        <f t="shared" si="10"/>
        <v>0</v>
      </c>
      <c r="F299" s="24"/>
      <c r="G299" s="125">
        <f t="shared" si="11"/>
        <v>0</v>
      </c>
      <c r="H299" s="150"/>
      <c r="I299" s="151"/>
      <c r="J299" s="163"/>
      <c r="K299" s="164"/>
    </row>
    <row r="300" spans="1:11">
      <c r="A300" s="16" t="s">
        <v>944</v>
      </c>
      <c r="B300" s="17" t="s">
        <v>382</v>
      </c>
      <c r="C300" s="18"/>
      <c r="D300" s="18"/>
      <c r="E300" s="18">
        <f t="shared" si="10"/>
        <v>0</v>
      </c>
      <c r="F300" s="24"/>
      <c r="G300" s="125">
        <f t="shared" si="11"/>
        <v>0</v>
      </c>
      <c r="H300" s="150"/>
      <c r="I300" s="151"/>
      <c r="J300" s="163"/>
      <c r="K300" s="164"/>
    </row>
    <row r="301" spans="1:11">
      <c r="A301" s="16" t="s">
        <v>944</v>
      </c>
      <c r="B301" s="17" t="s">
        <v>383</v>
      </c>
      <c r="C301" s="18"/>
      <c r="D301" s="18"/>
      <c r="E301" s="18">
        <f t="shared" si="10"/>
        <v>0</v>
      </c>
      <c r="F301" s="24"/>
      <c r="G301" s="125">
        <f t="shared" si="11"/>
        <v>0</v>
      </c>
      <c r="H301" s="150"/>
      <c r="I301" s="151"/>
      <c r="J301" s="163"/>
      <c r="K301" s="164"/>
    </row>
    <row r="302" spans="1:11">
      <c r="A302" s="16" t="s">
        <v>944</v>
      </c>
      <c r="B302" s="17" t="s">
        <v>384</v>
      </c>
      <c r="C302" s="18"/>
      <c r="D302" s="18"/>
      <c r="E302" s="18">
        <f t="shared" si="10"/>
        <v>0</v>
      </c>
      <c r="F302" s="24"/>
      <c r="G302" s="125">
        <f t="shared" si="11"/>
        <v>0</v>
      </c>
      <c r="H302" s="150"/>
      <c r="I302" s="151"/>
      <c r="J302" s="163"/>
      <c r="K302" s="164"/>
    </row>
    <row r="303" spans="1:11">
      <c r="A303" s="16" t="s">
        <v>944</v>
      </c>
      <c r="B303" s="17" t="s">
        <v>385</v>
      </c>
      <c r="C303" s="18"/>
      <c r="D303" s="18"/>
      <c r="E303" s="18">
        <f t="shared" si="10"/>
        <v>0</v>
      </c>
      <c r="F303" s="24"/>
      <c r="G303" s="125">
        <f t="shared" si="11"/>
        <v>0</v>
      </c>
      <c r="H303" s="150"/>
      <c r="I303" s="151"/>
      <c r="J303" s="163"/>
      <c r="K303" s="164"/>
    </row>
    <row r="304" spans="1:11">
      <c r="A304" s="16" t="s">
        <v>944</v>
      </c>
      <c r="B304" s="17" t="s">
        <v>386</v>
      </c>
      <c r="C304" s="18"/>
      <c r="D304" s="18"/>
      <c r="E304" s="18">
        <f t="shared" si="10"/>
        <v>0</v>
      </c>
      <c r="F304" s="24"/>
      <c r="G304" s="125">
        <f t="shared" si="11"/>
        <v>0</v>
      </c>
      <c r="H304" s="150"/>
      <c r="I304" s="151"/>
      <c r="J304" s="163"/>
      <c r="K304" s="164"/>
    </row>
    <row r="305" spans="1:11">
      <c r="A305" s="16" t="s">
        <v>944</v>
      </c>
      <c r="B305" s="17" t="s">
        <v>387</v>
      </c>
      <c r="C305" s="18"/>
      <c r="D305" s="18"/>
      <c r="E305" s="18">
        <f t="shared" si="10"/>
        <v>0</v>
      </c>
      <c r="F305" s="24"/>
      <c r="G305" s="125">
        <f t="shared" si="11"/>
        <v>0</v>
      </c>
      <c r="H305" s="150"/>
      <c r="I305" s="151"/>
      <c r="J305" s="163"/>
      <c r="K305" s="164"/>
    </row>
    <row r="306" spans="1:11">
      <c r="A306" s="16" t="s">
        <v>944</v>
      </c>
      <c r="B306" s="17" t="s">
        <v>388</v>
      </c>
      <c r="C306" s="18"/>
      <c r="D306" s="18"/>
      <c r="E306" s="18">
        <f t="shared" si="10"/>
        <v>0</v>
      </c>
      <c r="F306" s="24"/>
      <c r="G306" s="125">
        <f t="shared" si="11"/>
        <v>0</v>
      </c>
      <c r="H306" s="150"/>
      <c r="I306" s="151"/>
      <c r="J306" s="163"/>
      <c r="K306" s="164"/>
    </row>
    <row r="307" spans="1:11">
      <c r="A307" s="16" t="s">
        <v>944</v>
      </c>
      <c r="B307" s="17" t="s">
        <v>389</v>
      </c>
      <c r="C307" s="18"/>
      <c r="D307" s="18"/>
      <c r="E307" s="18">
        <f t="shared" si="10"/>
        <v>0</v>
      </c>
      <c r="F307" s="24"/>
      <c r="G307" s="125">
        <f t="shared" si="11"/>
        <v>0</v>
      </c>
      <c r="H307" s="150"/>
      <c r="I307" s="151"/>
      <c r="J307" s="163"/>
      <c r="K307" s="164"/>
    </row>
    <row r="308" spans="1:11">
      <c r="A308" s="16" t="s">
        <v>944</v>
      </c>
      <c r="B308" s="17" t="s">
        <v>390</v>
      </c>
      <c r="C308" s="18"/>
      <c r="D308" s="18"/>
      <c r="E308" s="18">
        <f t="shared" si="10"/>
        <v>0</v>
      </c>
      <c r="F308" s="24"/>
      <c r="G308" s="125">
        <f t="shared" si="11"/>
        <v>0</v>
      </c>
      <c r="H308" s="150"/>
      <c r="I308" s="151"/>
      <c r="J308" s="163"/>
      <c r="K308" s="164"/>
    </row>
    <row r="309" spans="1:11">
      <c r="A309" s="16" t="s">
        <v>944</v>
      </c>
      <c r="B309" s="17" t="s">
        <v>391</v>
      </c>
      <c r="C309" s="18"/>
      <c r="D309" s="18"/>
      <c r="E309" s="18">
        <f t="shared" si="10"/>
        <v>0</v>
      </c>
      <c r="F309" s="18"/>
      <c r="G309" s="125">
        <f t="shared" si="11"/>
        <v>0</v>
      </c>
      <c r="H309" s="150"/>
      <c r="I309" s="151"/>
      <c r="J309" s="163"/>
      <c r="K309" s="164"/>
    </row>
    <row r="310" spans="1:11">
      <c r="A310" s="16" t="s">
        <v>944</v>
      </c>
      <c r="B310" s="17" t="s">
        <v>392</v>
      </c>
      <c r="C310" s="18"/>
      <c r="D310" s="18"/>
      <c r="E310" s="18">
        <f t="shared" si="10"/>
        <v>0</v>
      </c>
      <c r="F310" s="24"/>
      <c r="G310" s="125">
        <f t="shared" si="11"/>
        <v>0</v>
      </c>
      <c r="H310" s="150"/>
      <c r="I310" s="151"/>
      <c r="J310" s="163"/>
      <c r="K310" s="164"/>
    </row>
    <row r="311" spans="1:11">
      <c r="A311" s="16" t="s">
        <v>944</v>
      </c>
      <c r="B311" s="17" t="s">
        <v>393</v>
      </c>
      <c r="C311" s="18"/>
      <c r="D311" s="18"/>
      <c r="E311" s="18">
        <f t="shared" si="10"/>
        <v>0</v>
      </c>
      <c r="F311" s="24"/>
      <c r="G311" s="125">
        <f t="shared" si="11"/>
        <v>0</v>
      </c>
      <c r="H311" s="150"/>
      <c r="I311" s="151"/>
      <c r="J311" s="163"/>
      <c r="K311" s="164"/>
    </row>
    <row r="312" spans="1:11">
      <c r="A312" s="16" t="s">
        <v>944</v>
      </c>
      <c r="B312" s="17" t="s">
        <v>394</v>
      </c>
      <c r="C312" s="18"/>
      <c r="D312" s="18"/>
      <c r="E312" s="18">
        <f t="shared" si="10"/>
        <v>0</v>
      </c>
      <c r="F312" s="24"/>
      <c r="G312" s="125">
        <f t="shared" si="11"/>
        <v>0</v>
      </c>
      <c r="H312" s="150"/>
      <c r="I312" s="151"/>
      <c r="J312" s="163"/>
      <c r="K312" s="164"/>
    </row>
    <row r="313" spans="1:11">
      <c r="A313" s="16" t="s">
        <v>944</v>
      </c>
      <c r="B313" s="17" t="s">
        <v>395</v>
      </c>
      <c r="C313" s="18"/>
      <c r="D313" s="18"/>
      <c r="E313" s="18">
        <f t="shared" si="10"/>
        <v>0</v>
      </c>
      <c r="F313" s="24"/>
      <c r="G313" s="125">
        <f t="shared" si="11"/>
        <v>0</v>
      </c>
      <c r="H313" s="150"/>
      <c r="I313" s="151"/>
      <c r="J313" s="163"/>
      <c r="K313" s="164"/>
    </row>
    <row r="314" spans="1:11">
      <c r="A314" s="16" t="s">
        <v>944</v>
      </c>
      <c r="B314" s="17" t="s">
        <v>396</v>
      </c>
      <c r="C314" s="18"/>
      <c r="D314" s="18"/>
      <c r="E314" s="18">
        <f t="shared" si="10"/>
        <v>0</v>
      </c>
      <c r="F314" s="24"/>
      <c r="G314" s="125">
        <f t="shared" si="11"/>
        <v>0</v>
      </c>
      <c r="H314" s="150"/>
      <c r="I314" s="151"/>
      <c r="J314" s="163"/>
      <c r="K314" s="164"/>
    </row>
    <row r="315" spans="1:11">
      <c r="A315" s="16" t="s">
        <v>944</v>
      </c>
      <c r="B315" s="17" t="s">
        <v>397</v>
      </c>
      <c r="C315" s="18"/>
      <c r="D315" s="18"/>
      <c r="E315" s="18">
        <f t="shared" si="10"/>
        <v>0</v>
      </c>
      <c r="F315" s="24"/>
      <c r="G315" s="125">
        <f t="shared" si="11"/>
        <v>0</v>
      </c>
      <c r="H315" s="150"/>
      <c r="I315" s="151"/>
      <c r="J315" s="163"/>
      <c r="K315" s="164"/>
    </row>
    <row r="316" spans="1:11" hidden="1">
      <c r="A316" s="16" t="s">
        <v>398</v>
      </c>
      <c r="B316" s="17" t="s">
        <v>399</v>
      </c>
      <c r="C316" s="18"/>
      <c r="D316" s="18"/>
      <c r="E316" s="18">
        <f t="shared" si="10"/>
        <v>0</v>
      </c>
      <c r="F316" s="18"/>
      <c r="G316" s="125">
        <f t="shared" si="11"/>
        <v>0</v>
      </c>
      <c r="H316" s="150"/>
      <c r="I316" s="151"/>
      <c r="J316" s="163"/>
      <c r="K316" s="164"/>
    </row>
    <row r="317" spans="1:11" hidden="1">
      <c r="A317" s="16" t="s">
        <v>398</v>
      </c>
      <c r="B317" s="17" t="s">
        <v>400</v>
      </c>
      <c r="C317" s="18"/>
      <c r="D317" s="18"/>
      <c r="E317" s="18">
        <f t="shared" si="10"/>
        <v>0</v>
      </c>
      <c r="F317" s="18"/>
      <c r="G317" s="125">
        <f t="shared" si="11"/>
        <v>0</v>
      </c>
      <c r="H317" s="150"/>
      <c r="I317" s="151"/>
      <c r="J317" s="163"/>
      <c r="K317" s="164"/>
    </row>
    <row r="318" spans="1:11" hidden="1">
      <c r="A318" s="16" t="s">
        <v>398</v>
      </c>
      <c r="B318" s="17" t="s">
        <v>401</v>
      </c>
      <c r="C318" s="18"/>
      <c r="D318" s="18"/>
      <c r="E318" s="18">
        <f t="shared" si="10"/>
        <v>0</v>
      </c>
      <c r="F318" s="18"/>
      <c r="G318" s="125">
        <f t="shared" si="11"/>
        <v>0</v>
      </c>
      <c r="H318" s="150"/>
      <c r="I318" s="151"/>
      <c r="J318" s="163"/>
      <c r="K318" s="164"/>
    </row>
    <row r="319" spans="1:11" hidden="1">
      <c r="A319" s="16" t="s">
        <v>398</v>
      </c>
      <c r="B319" s="17" t="s">
        <v>402</v>
      </c>
      <c r="C319" s="18"/>
      <c r="D319" s="18"/>
      <c r="E319" s="18">
        <f t="shared" si="10"/>
        <v>0</v>
      </c>
      <c r="F319" s="18"/>
      <c r="G319" s="125">
        <f t="shared" si="11"/>
        <v>0</v>
      </c>
      <c r="H319" s="150"/>
      <c r="I319" s="151"/>
      <c r="J319" s="163"/>
      <c r="K319" s="164"/>
    </row>
    <row r="320" spans="1:11" hidden="1">
      <c r="A320" s="16" t="s">
        <v>398</v>
      </c>
      <c r="B320" s="17" t="s">
        <v>403</v>
      </c>
      <c r="C320" s="18"/>
      <c r="D320" s="18"/>
      <c r="E320" s="18">
        <f t="shared" si="10"/>
        <v>0</v>
      </c>
      <c r="F320" s="18"/>
      <c r="G320" s="125">
        <f t="shared" si="11"/>
        <v>0</v>
      </c>
      <c r="H320" s="150"/>
      <c r="I320" s="151"/>
      <c r="J320" s="163"/>
      <c r="K320" s="164"/>
    </row>
    <row r="321" spans="1:11" hidden="1">
      <c r="A321" s="16" t="s">
        <v>398</v>
      </c>
      <c r="B321" s="17" t="s">
        <v>404</v>
      </c>
      <c r="C321" s="18"/>
      <c r="D321" s="18"/>
      <c r="E321" s="18">
        <f t="shared" si="10"/>
        <v>0</v>
      </c>
      <c r="F321" s="18"/>
      <c r="G321" s="125">
        <f t="shared" si="11"/>
        <v>0</v>
      </c>
      <c r="H321" s="150"/>
      <c r="I321" s="151"/>
      <c r="J321" s="163"/>
      <c r="K321" s="164"/>
    </row>
    <row r="322" spans="1:11" hidden="1">
      <c r="A322" s="16" t="s">
        <v>398</v>
      </c>
      <c r="B322" s="17" t="s">
        <v>405</v>
      </c>
      <c r="C322" s="18"/>
      <c r="D322" s="18"/>
      <c r="E322" s="18">
        <f t="shared" si="10"/>
        <v>0</v>
      </c>
      <c r="F322" s="18"/>
      <c r="G322" s="125">
        <f t="shared" si="11"/>
        <v>0</v>
      </c>
      <c r="H322" s="150"/>
      <c r="I322" s="151"/>
      <c r="J322" s="163"/>
      <c r="K322" s="164"/>
    </row>
    <row r="323" spans="1:11" hidden="1">
      <c r="A323" s="16" t="s">
        <v>398</v>
      </c>
      <c r="B323" s="17" t="s">
        <v>406</v>
      </c>
      <c r="C323" s="18"/>
      <c r="D323" s="18"/>
      <c r="E323" s="18">
        <f t="shared" si="10"/>
        <v>0</v>
      </c>
      <c r="F323" s="18"/>
      <c r="G323" s="125">
        <f t="shared" si="11"/>
        <v>0</v>
      </c>
      <c r="H323" s="150"/>
      <c r="I323" s="151"/>
      <c r="J323" s="163"/>
      <c r="K323" s="164"/>
    </row>
    <row r="324" spans="1:11" hidden="1">
      <c r="A324" s="16" t="s">
        <v>398</v>
      </c>
      <c r="B324" s="17" t="s">
        <v>407</v>
      </c>
      <c r="C324" s="18"/>
      <c r="D324" s="18"/>
      <c r="E324" s="18">
        <f t="shared" si="10"/>
        <v>0</v>
      </c>
      <c r="F324" s="18"/>
      <c r="G324" s="125">
        <f t="shared" si="11"/>
        <v>0</v>
      </c>
      <c r="H324" s="150"/>
      <c r="I324" s="151"/>
      <c r="J324" s="163"/>
      <c r="K324" s="164"/>
    </row>
    <row r="325" spans="1:11" hidden="1">
      <c r="A325" s="16" t="s">
        <v>398</v>
      </c>
      <c r="B325" s="17" t="s">
        <v>408</v>
      </c>
      <c r="C325" s="18"/>
      <c r="D325" s="18"/>
      <c r="E325" s="18">
        <f t="shared" si="10"/>
        <v>0</v>
      </c>
      <c r="F325" s="18"/>
      <c r="G325" s="125">
        <f t="shared" si="11"/>
        <v>0</v>
      </c>
      <c r="H325" s="150"/>
      <c r="I325" s="151"/>
      <c r="J325" s="163"/>
      <c r="K325" s="164"/>
    </row>
    <row r="326" spans="1:11" hidden="1">
      <c r="A326" s="16" t="s">
        <v>398</v>
      </c>
      <c r="B326" s="17" t="s">
        <v>409</v>
      </c>
      <c r="C326" s="18"/>
      <c r="D326" s="18"/>
      <c r="E326" s="18">
        <f t="shared" si="10"/>
        <v>0</v>
      </c>
      <c r="F326" s="18"/>
      <c r="G326" s="125">
        <f t="shared" si="11"/>
        <v>0</v>
      </c>
      <c r="H326" s="150"/>
      <c r="I326" s="151"/>
      <c r="J326" s="163"/>
      <c r="K326" s="164"/>
    </row>
    <row r="327" spans="1:11" hidden="1">
      <c r="A327" s="16" t="s">
        <v>398</v>
      </c>
      <c r="B327" s="17" t="s">
        <v>410</v>
      </c>
      <c r="C327" s="18"/>
      <c r="D327" s="18"/>
      <c r="E327" s="18">
        <f t="shared" si="10"/>
        <v>0</v>
      </c>
      <c r="F327" s="18"/>
      <c r="G327" s="125">
        <f t="shared" si="11"/>
        <v>0</v>
      </c>
      <c r="H327" s="150"/>
      <c r="I327" s="151"/>
      <c r="J327" s="163"/>
      <c r="K327" s="164"/>
    </row>
    <row r="328" spans="1:11" hidden="1">
      <c r="A328" s="16" t="s">
        <v>398</v>
      </c>
      <c r="B328" s="17" t="s">
        <v>411</v>
      </c>
      <c r="C328" s="18"/>
      <c r="D328" s="18"/>
      <c r="E328" s="18">
        <f t="shared" si="10"/>
        <v>0</v>
      </c>
      <c r="F328" s="18"/>
      <c r="G328" s="125">
        <f t="shared" si="11"/>
        <v>0</v>
      </c>
      <c r="H328" s="150"/>
      <c r="I328" s="151"/>
      <c r="J328" s="163"/>
      <c r="K328" s="164"/>
    </row>
    <row r="329" spans="1:11" hidden="1">
      <c r="A329" s="16" t="s">
        <v>398</v>
      </c>
      <c r="B329" s="17" t="s">
        <v>412</v>
      </c>
      <c r="C329" s="18"/>
      <c r="D329" s="18"/>
      <c r="E329" s="18">
        <f t="shared" si="10"/>
        <v>0</v>
      </c>
      <c r="F329" s="18"/>
      <c r="G329" s="125">
        <f t="shared" si="11"/>
        <v>0</v>
      </c>
      <c r="H329" s="150"/>
      <c r="I329" s="151"/>
      <c r="J329" s="163"/>
      <c r="K329" s="164"/>
    </row>
    <row r="330" spans="1:11" hidden="1">
      <c r="A330" s="16" t="s">
        <v>398</v>
      </c>
      <c r="B330" s="17" t="s">
        <v>413</v>
      </c>
      <c r="C330" s="18"/>
      <c r="D330" s="18"/>
      <c r="E330" s="18">
        <f t="shared" si="10"/>
        <v>0</v>
      </c>
      <c r="F330" s="18"/>
      <c r="G330" s="125">
        <f t="shared" si="11"/>
        <v>0</v>
      </c>
      <c r="H330" s="150"/>
      <c r="I330" s="151"/>
      <c r="J330" s="163"/>
      <c r="K330" s="164"/>
    </row>
    <row r="331" spans="1:11" hidden="1">
      <c r="A331" s="16" t="s">
        <v>398</v>
      </c>
      <c r="B331" s="17" t="s">
        <v>414</v>
      </c>
      <c r="C331" s="18"/>
      <c r="D331" s="18"/>
      <c r="E331" s="18">
        <f t="shared" ref="E331:E394" si="12">C331+D331</f>
        <v>0</v>
      </c>
      <c r="F331" s="18"/>
      <c r="G331" s="125">
        <f t="shared" si="11"/>
        <v>0</v>
      </c>
      <c r="H331" s="150"/>
      <c r="I331" s="151"/>
      <c r="J331" s="163"/>
      <c r="K331" s="164"/>
    </row>
    <row r="332" spans="1:11" hidden="1">
      <c r="A332" s="16" t="s">
        <v>398</v>
      </c>
      <c r="B332" s="17" t="s">
        <v>415</v>
      </c>
      <c r="C332" s="18"/>
      <c r="D332" s="18"/>
      <c r="E332" s="18">
        <f t="shared" si="12"/>
        <v>0</v>
      </c>
      <c r="F332" s="18"/>
      <c r="G332" s="125">
        <f t="shared" ref="G332:G395" si="13">(E332-F332)</f>
        <v>0</v>
      </c>
      <c r="H332" s="150"/>
      <c r="I332" s="151"/>
      <c r="J332" s="163"/>
      <c r="K332" s="164"/>
    </row>
    <row r="333" spans="1:11" hidden="1">
      <c r="A333" s="16" t="s">
        <v>398</v>
      </c>
      <c r="B333" s="17" t="s">
        <v>416</v>
      </c>
      <c r="C333" s="18"/>
      <c r="D333" s="18"/>
      <c r="E333" s="18">
        <f t="shared" si="12"/>
        <v>0</v>
      </c>
      <c r="F333" s="18"/>
      <c r="G333" s="125">
        <f t="shared" si="13"/>
        <v>0</v>
      </c>
      <c r="H333" s="150"/>
      <c r="I333" s="151"/>
      <c r="J333" s="163"/>
      <c r="K333" s="164"/>
    </row>
    <row r="334" spans="1:11" hidden="1">
      <c r="A334" s="16" t="s">
        <v>398</v>
      </c>
      <c r="B334" s="17" t="s">
        <v>417</v>
      </c>
      <c r="C334" s="18"/>
      <c r="D334" s="18"/>
      <c r="E334" s="18">
        <f t="shared" si="12"/>
        <v>0</v>
      </c>
      <c r="F334" s="18"/>
      <c r="G334" s="125">
        <f t="shared" si="13"/>
        <v>0</v>
      </c>
      <c r="H334" s="150"/>
      <c r="I334" s="151"/>
      <c r="J334" s="163"/>
      <c r="K334" s="164"/>
    </row>
    <row r="335" spans="1:11" hidden="1">
      <c r="A335" s="16" t="s">
        <v>398</v>
      </c>
      <c r="B335" s="17" t="s">
        <v>418</v>
      </c>
      <c r="C335" s="18"/>
      <c r="D335" s="18"/>
      <c r="E335" s="18">
        <f t="shared" si="12"/>
        <v>0</v>
      </c>
      <c r="F335" s="18"/>
      <c r="G335" s="125">
        <f t="shared" si="13"/>
        <v>0</v>
      </c>
      <c r="H335" s="150"/>
      <c r="I335" s="151"/>
      <c r="J335" s="163"/>
      <c r="K335" s="164"/>
    </row>
    <row r="336" spans="1:11" hidden="1">
      <c r="A336" s="16" t="s">
        <v>398</v>
      </c>
      <c r="B336" s="17" t="s">
        <v>419</v>
      </c>
      <c r="C336" s="18"/>
      <c r="D336" s="18"/>
      <c r="E336" s="18">
        <f t="shared" si="12"/>
        <v>0</v>
      </c>
      <c r="F336" s="18"/>
      <c r="G336" s="125">
        <f t="shared" si="13"/>
        <v>0</v>
      </c>
      <c r="H336" s="150"/>
      <c r="I336" s="151"/>
      <c r="J336" s="163"/>
      <c r="K336" s="164"/>
    </row>
    <row r="337" spans="1:11" hidden="1">
      <c r="A337" s="16" t="s">
        <v>398</v>
      </c>
      <c r="B337" s="17" t="s">
        <v>420</v>
      </c>
      <c r="C337" s="18"/>
      <c r="D337" s="18"/>
      <c r="E337" s="18">
        <f t="shared" si="12"/>
        <v>0</v>
      </c>
      <c r="F337" s="18"/>
      <c r="G337" s="125">
        <f t="shared" si="13"/>
        <v>0</v>
      </c>
      <c r="H337" s="150"/>
      <c r="I337" s="151"/>
      <c r="J337" s="163"/>
      <c r="K337" s="164"/>
    </row>
    <row r="338" spans="1:11" hidden="1">
      <c r="A338" s="16" t="s">
        <v>398</v>
      </c>
      <c r="B338" s="17" t="s">
        <v>421</v>
      </c>
      <c r="C338" s="18"/>
      <c r="D338" s="18"/>
      <c r="E338" s="18">
        <f t="shared" si="12"/>
        <v>0</v>
      </c>
      <c r="F338" s="18"/>
      <c r="G338" s="125">
        <f t="shared" si="13"/>
        <v>0</v>
      </c>
      <c r="H338" s="150"/>
      <c r="I338" s="151"/>
      <c r="J338" s="163"/>
      <c r="K338" s="164"/>
    </row>
    <row r="339" spans="1:11" hidden="1">
      <c r="A339" s="16" t="s">
        <v>398</v>
      </c>
      <c r="B339" s="17" t="s">
        <v>422</v>
      </c>
      <c r="C339" s="18"/>
      <c r="D339" s="18"/>
      <c r="E339" s="18">
        <f t="shared" si="12"/>
        <v>0</v>
      </c>
      <c r="F339" s="18"/>
      <c r="G339" s="125">
        <f t="shared" si="13"/>
        <v>0</v>
      </c>
      <c r="H339" s="150"/>
      <c r="I339" s="151"/>
      <c r="J339" s="163"/>
      <c r="K339" s="164"/>
    </row>
    <row r="340" spans="1:11" hidden="1">
      <c r="A340" s="16" t="s">
        <v>398</v>
      </c>
      <c r="B340" s="17" t="s">
        <v>423</v>
      </c>
      <c r="C340" s="18"/>
      <c r="D340" s="18"/>
      <c r="E340" s="18">
        <f t="shared" si="12"/>
        <v>0</v>
      </c>
      <c r="F340" s="18"/>
      <c r="G340" s="125">
        <f t="shared" si="13"/>
        <v>0</v>
      </c>
      <c r="H340" s="150"/>
      <c r="I340" s="151"/>
      <c r="J340" s="163"/>
      <c r="K340" s="164"/>
    </row>
    <row r="341" spans="1:11" hidden="1">
      <c r="A341" s="16" t="s">
        <v>398</v>
      </c>
      <c r="B341" s="17" t="s">
        <v>424</v>
      </c>
      <c r="C341" s="18"/>
      <c r="D341" s="18"/>
      <c r="E341" s="18">
        <f t="shared" si="12"/>
        <v>0</v>
      </c>
      <c r="F341" s="18"/>
      <c r="G341" s="125">
        <f t="shared" si="13"/>
        <v>0</v>
      </c>
      <c r="H341" s="150"/>
      <c r="I341" s="151"/>
      <c r="J341" s="163"/>
      <c r="K341" s="164"/>
    </row>
    <row r="342" spans="1:11" hidden="1">
      <c r="A342" s="16" t="s">
        <v>398</v>
      </c>
      <c r="B342" s="17" t="s">
        <v>425</v>
      </c>
      <c r="C342" s="18"/>
      <c r="D342" s="18"/>
      <c r="E342" s="18">
        <f t="shared" si="12"/>
        <v>0</v>
      </c>
      <c r="F342" s="18"/>
      <c r="G342" s="125">
        <f t="shared" si="13"/>
        <v>0</v>
      </c>
      <c r="H342" s="150"/>
      <c r="I342" s="151"/>
      <c r="J342" s="163"/>
      <c r="K342" s="164"/>
    </row>
    <row r="343" spans="1:11" hidden="1">
      <c r="A343" s="16" t="s">
        <v>398</v>
      </c>
      <c r="B343" s="17" t="s">
        <v>426</v>
      </c>
      <c r="C343" s="18"/>
      <c r="D343" s="18"/>
      <c r="E343" s="18">
        <f t="shared" si="12"/>
        <v>0</v>
      </c>
      <c r="F343" s="18"/>
      <c r="G343" s="125">
        <f t="shared" si="13"/>
        <v>0</v>
      </c>
      <c r="H343" s="150"/>
      <c r="I343" s="151"/>
      <c r="J343" s="163"/>
      <c r="K343" s="164"/>
    </row>
    <row r="344" spans="1:11" hidden="1">
      <c r="A344" s="16" t="s">
        <v>398</v>
      </c>
      <c r="B344" s="17" t="s">
        <v>427</v>
      </c>
      <c r="C344" s="18"/>
      <c r="D344" s="18"/>
      <c r="E344" s="18">
        <f t="shared" si="12"/>
        <v>0</v>
      </c>
      <c r="F344" s="18"/>
      <c r="G344" s="125">
        <f t="shared" si="13"/>
        <v>0</v>
      </c>
      <c r="H344" s="150"/>
      <c r="I344" s="151"/>
      <c r="J344" s="163"/>
      <c r="K344" s="164"/>
    </row>
    <row r="345" spans="1:11" hidden="1">
      <c r="A345" s="16" t="s">
        <v>398</v>
      </c>
      <c r="B345" s="17" t="s">
        <v>428</v>
      </c>
      <c r="C345" s="18"/>
      <c r="D345" s="18"/>
      <c r="E345" s="18">
        <f t="shared" si="12"/>
        <v>0</v>
      </c>
      <c r="F345" s="18"/>
      <c r="G345" s="125">
        <f t="shared" si="13"/>
        <v>0</v>
      </c>
      <c r="H345" s="150"/>
      <c r="I345" s="151"/>
      <c r="J345" s="163"/>
      <c r="K345" s="164"/>
    </row>
    <row r="346" spans="1:11" hidden="1">
      <c r="A346" s="16" t="s">
        <v>398</v>
      </c>
      <c r="B346" s="17" t="s">
        <v>429</v>
      </c>
      <c r="C346" s="18"/>
      <c r="D346" s="18"/>
      <c r="E346" s="18">
        <f t="shared" si="12"/>
        <v>0</v>
      </c>
      <c r="F346" s="18"/>
      <c r="G346" s="125">
        <f t="shared" si="13"/>
        <v>0</v>
      </c>
      <c r="H346" s="150"/>
      <c r="I346" s="151"/>
      <c r="J346" s="163"/>
      <c r="K346" s="164"/>
    </row>
    <row r="347" spans="1:11" hidden="1">
      <c r="A347" s="16" t="s">
        <v>398</v>
      </c>
      <c r="B347" s="17" t="s">
        <v>430</v>
      </c>
      <c r="C347" s="18"/>
      <c r="D347" s="18"/>
      <c r="E347" s="18">
        <f t="shared" si="12"/>
        <v>0</v>
      </c>
      <c r="F347" s="18"/>
      <c r="G347" s="125">
        <f t="shared" si="13"/>
        <v>0</v>
      </c>
      <c r="H347" s="150"/>
      <c r="I347" s="151"/>
      <c r="J347" s="163"/>
      <c r="K347" s="164"/>
    </row>
    <row r="348" spans="1:11" hidden="1">
      <c r="A348" s="16" t="s">
        <v>398</v>
      </c>
      <c r="B348" s="17" t="s">
        <v>431</v>
      </c>
      <c r="C348" s="18"/>
      <c r="D348" s="18"/>
      <c r="E348" s="18">
        <f t="shared" si="12"/>
        <v>0</v>
      </c>
      <c r="F348" s="18"/>
      <c r="G348" s="125">
        <f t="shared" si="13"/>
        <v>0</v>
      </c>
      <c r="H348" s="150"/>
      <c r="I348" s="151"/>
      <c r="J348" s="163"/>
      <c r="K348" s="164"/>
    </row>
    <row r="349" spans="1:11" hidden="1">
      <c r="A349" s="16" t="s">
        <v>398</v>
      </c>
      <c r="B349" s="17" t="s">
        <v>432</v>
      </c>
      <c r="C349" s="18"/>
      <c r="D349" s="18"/>
      <c r="E349" s="18">
        <f t="shared" si="12"/>
        <v>0</v>
      </c>
      <c r="F349" s="18"/>
      <c r="G349" s="125">
        <f t="shared" si="13"/>
        <v>0</v>
      </c>
      <c r="H349" s="150"/>
      <c r="I349" s="151"/>
      <c r="J349" s="163"/>
      <c r="K349" s="164"/>
    </row>
    <row r="350" spans="1:11" hidden="1">
      <c r="A350" s="16" t="s">
        <v>398</v>
      </c>
      <c r="B350" s="17" t="s">
        <v>433</v>
      </c>
      <c r="C350" s="18"/>
      <c r="D350" s="18"/>
      <c r="E350" s="18">
        <f t="shared" si="12"/>
        <v>0</v>
      </c>
      <c r="F350" s="18"/>
      <c r="G350" s="125">
        <f t="shared" si="13"/>
        <v>0</v>
      </c>
      <c r="H350" s="150"/>
      <c r="I350" s="151"/>
      <c r="J350" s="163"/>
      <c r="K350" s="164"/>
    </row>
    <row r="351" spans="1:11" hidden="1">
      <c r="A351" s="16" t="s">
        <v>398</v>
      </c>
      <c r="B351" s="17" t="s">
        <v>434</v>
      </c>
      <c r="C351" s="18"/>
      <c r="D351" s="18"/>
      <c r="E351" s="18">
        <f t="shared" si="12"/>
        <v>0</v>
      </c>
      <c r="F351" s="18"/>
      <c r="G351" s="125">
        <f t="shared" si="13"/>
        <v>0</v>
      </c>
      <c r="H351" s="150"/>
      <c r="I351" s="151"/>
      <c r="J351" s="163"/>
      <c r="K351" s="164"/>
    </row>
    <row r="352" spans="1:11" hidden="1">
      <c r="A352" s="16" t="s">
        <v>435</v>
      </c>
      <c r="B352" s="17" t="s">
        <v>436</v>
      </c>
      <c r="C352" s="18"/>
      <c r="D352" s="18"/>
      <c r="E352" s="18">
        <f t="shared" si="12"/>
        <v>0</v>
      </c>
      <c r="F352" s="18"/>
      <c r="G352" s="125">
        <f t="shared" si="13"/>
        <v>0</v>
      </c>
      <c r="H352" s="150"/>
      <c r="I352" s="151"/>
      <c r="J352" s="163"/>
      <c r="K352" s="164"/>
    </row>
    <row r="353" spans="1:11" hidden="1">
      <c r="A353" s="16" t="s">
        <v>435</v>
      </c>
      <c r="B353" s="17" t="s">
        <v>437</v>
      </c>
      <c r="C353" s="18"/>
      <c r="D353" s="18"/>
      <c r="E353" s="18">
        <f t="shared" si="12"/>
        <v>0</v>
      </c>
      <c r="F353" s="18"/>
      <c r="G353" s="125">
        <f t="shared" si="13"/>
        <v>0</v>
      </c>
      <c r="H353" s="150"/>
      <c r="I353" s="151"/>
      <c r="J353" s="163"/>
      <c r="K353" s="164"/>
    </row>
    <row r="354" spans="1:11" hidden="1">
      <c r="A354" s="16" t="s">
        <v>435</v>
      </c>
      <c r="B354" s="17" t="s">
        <v>438</v>
      </c>
      <c r="C354" s="18"/>
      <c r="D354" s="18"/>
      <c r="E354" s="18">
        <f t="shared" si="12"/>
        <v>0</v>
      </c>
      <c r="F354" s="18"/>
      <c r="G354" s="125">
        <f t="shared" si="13"/>
        <v>0</v>
      </c>
      <c r="H354" s="150"/>
      <c r="I354" s="151"/>
      <c r="J354" s="163"/>
      <c r="K354" s="164"/>
    </row>
    <row r="355" spans="1:11" hidden="1">
      <c r="A355" s="16" t="s">
        <v>435</v>
      </c>
      <c r="B355" s="17" t="s">
        <v>439</v>
      </c>
      <c r="C355" s="18"/>
      <c r="D355" s="18"/>
      <c r="E355" s="18">
        <f t="shared" si="12"/>
        <v>0</v>
      </c>
      <c r="F355" s="18"/>
      <c r="G355" s="125">
        <f t="shared" si="13"/>
        <v>0</v>
      </c>
      <c r="H355" s="150"/>
      <c r="I355" s="151"/>
      <c r="J355" s="163"/>
      <c r="K355" s="164"/>
    </row>
    <row r="356" spans="1:11" hidden="1">
      <c r="A356" s="16" t="s">
        <v>435</v>
      </c>
      <c r="B356" s="17" t="s">
        <v>440</v>
      </c>
      <c r="C356" s="18"/>
      <c r="D356" s="18"/>
      <c r="E356" s="18">
        <f t="shared" si="12"/>
        <v>0</v>
      </c>
      <c r="F356" s="18"/>
      <c r="G356" s="125">
        <f t="shared" si="13"/>
        <v>0</v>
      </c>
      <c r="H356" s="150"/>
      <c r="I356" s="151"/>
      <c r="J356" s="163"/>
      <c r="K356" s="164"/>
    </row>
    <row r="357" spans="1:11" hidden="1">
      <c r="A357" s="16" t="s">
        <v>441</v>
      </c>
      <c r="B357" s="4" t="s">
        <v>442</v>
      </c>
      <c r="C357" s="18"/>
      <c r="D357" s="18"/>
      <c r="E357" s="18">
        <f t="shared" si="12"/>
        <v>0</v>
      </c>
      <c r="F357" s="18"/>
      <c r="G357" s="125">
        <f t="shared" si="13"/>
        <v>0</v>
      </c>
      <c r="H357" s="150"/>
      <c r="I357" s="151"/>
      <c r="J357" s="163"/>
      <c r="K357" s="164"/>
    </row>
    <row r="358" spans="1:11" hidden="1">
      <c r="A358" s="16" t="s">
        <v>441</v>
      </c>
      <c r="B358" s="4" t="s">
        <v>443</v>
      </c>
      <c r="C358" s="18"/>
      <c r="D358" s="18"/>
      <c r="E358" s="18">
        <f t="shared" si="12"/>
        <v>0</v>
      </c>
      <c r="F358" s="18"/>
      <c r="G358" s="125">
        <f t="shared" si="13"/>
        <v>0</v>
      </c>
      <c r="H358" s="150"/>
      <c r="I358" s="151"/>
      <c r="J358" s="163"/>
      <c r="K358" s="164"/>
    </row>
    <row r="359" spans="1:11" hidden="1">
      <c r="A359" s="16" t="s">
        <v>441</v>
      </c>
      <c r="B359" s="4" t="s">
        <v>444</v>
      </c>
      <c r="C359" s="18"/>
      <c r="D359" s="18"/>
      <c r="E359" s="18">
        <f t="shared" si="12"/>
        <v>0</v>
      </c>
      <c r="F359" s="18"/>
      <c r="G359" s="125">
        <f t="shared" si="13"/>
        <v>0</v>
      </c>
      <c r="H359" s="150"/>
      <c r="I359" s="151"/>
      <c r="J359" s="163"/>
      <c r="K359" s="164"/>
    </row>
    <row r="360" spans="1:11" hidden="1">
      <c r="A360" s="16" t="s">
        <v>441</v>
      </c>
      <c r="B360" s="4" t="s">
        <v>445</v>
      </c>
      <c r="C360" s="18"/>
      <c r="D360" s="18"/>
      <c r="E360" s="18">
        <f t="shared" si="12"/>
        <v>0</v>
      </c>
      <c r="F360" s="18"/>
      <c r="G360" s="125">
        <f t="shared" si="13"/>
        <v>0</v>
      </c>
      <c r="H360" s="150"/>
      <c r="I360" s="151"/>
      <c r="J360" s="163"/>
      <c r="K360" s="164"/>
    </row>
    <row r="361" spans="1:11" hidden="1">
      <c r="A361" s="16" t="s">
        <v>441</v>
      </c>
      <c r="B361" s="4" t="s">
        <v>446</v>
      </c>
      <c r="C361" s="18"/>
      <c r="D361" s="18"/>
      <c r="E361" s="18">
        <f t="shared" si="12"/>
        <v>0</v>
      </c>
      <c r="F361" s="18"/>
      <c r="G361" s="125">
        <f t="shared" si="13"/>
        <v>0</v>
      </c>
      <c r="H361" s="150"/>
      <c r="I361" s="151"/>
      <c r="J361" s="163"/>
      <c r="K361" s="164"/>
    </row>
    <row r="362" spans="1:11" hidden="1">
      <c r="A362" s="16" t="s">
        <v>441</v>
      </c>
      <c r="B362" s="4" t="s">
        <v>447</v>
      </c>
      <c r="C362" s="18"/>
      <c r="D362" s="18"/>
      <c r="E362" s="18">
        <f t="shared" si="12"/>
        <v>0</v>
      </c>
      <c r="F362" s="18"/>
      <c r="G362" s="125">
        <f t="shared" si="13"/>
        <v>0</v>
      </c>
      <c r="H362" s="150"/>
      <c r="I362" s="151"/>
      <c r="J362" s="163"/>
      <c r="K362" s="164"/>
    </row>
    <row r="363" spans="1:11" hidden="1">
      <c r="A363" s="16" t="s">
        <v>441</v>
      </c>
      <c r="B363" s="4" t="s">
        <v>448</v>
      </c>
      <c r="C363" s="18"/>
      <c r="D363" s="18"/>
      <c r="E363" s="18">
        <f t="shared" si="12"/>
        <v>0</v>
      </c>
      <c r="F363" s="18"/>
      <c r="G363" s="125">
        <f t="shared" si="13"/>
        <v>0</v>
      </c>
      <c r="H363" s="150"/>
      <c r="I363" s="151"/>
      <c r="J363" s="163"/>
      <c r="K363" s="164"/>
    </row>
    <row r="364" spans="1:11" hidden="1">
      <c r="A364" s="16" t="s">
        <v>441</v>
      </c>
      <c r="B364" s="4" t="s">
        <v>449</v>
      </c>
      <c r="C364" s="18">
        <v>500</v>
      </c>
      <c r="D364" s="18"/>
      <c r="E364" s="18">
        <f t="shared" si="12"/>
        <v>500</v>
      </c>
      <c r="F364" s="18"/>
      <c r="G364" s="125">
        <f t="shared" si="13"/>
        <v>500</v>
      </c>
      <c r="H364" s="150"/>
      <c r="I364" s="151"/>
      <c r="J364" s="165"/>
      <c r="K364" s="164"/>
    </row>
    <row r="365" spans="1:11" hidden="1">
      <c r="A365" s="16" t="s">
        <v>441</v>
      </c>
      <c r="B365" s="17" t="s">
        <v>450</v>
      </c>
      <c r="C365" s="18">
        <v>1200</v>
      </c>
      <c r="D365" s="18"/>
      <c r="E365" s="18">
        <f t="shared" si="12"/>
        <v>1200</v>
      </c>
      <c r="F365" s="18"/>
      <c r="G365" s="125">
        <f t="shared" si="13"/>
        <v>1200</v>
      </c>
      <c r="H365" s="150"/>
      <c r="I365" s="151"/>
      <c r="J365" s="163"/>
      <c r="K365" s="164"/>
    </row>
    <row r="366" spans="1:11" hidden="1">
      <c r="A366" s="16" t="s">
        <v>441</v>
      </c>
      <c r="B366" s="17" t="s">
        <v>451</v>
      </c>
      <c r="C366" s="18">
        <v>1500</v>
      </c>
      <c r="D366" s="18"/>
      <c r="E366" s="18">
        <f t="shared" si="12"/>
        <v>1500</v>
      </c>
      <c r="F366" s="18"/>
      <c r="G366" s="125">
        <f t="shared" si="13"/>
        <v>1500</v>
      </c>
      <c r="H366" s="150"/>
      <c r="I366" s="151"/>
      <c r="J366" s="163"/>
      <c r="K366" s="164"/>
    </row>
    <row r="367" spans="1:11" hidden="1">
      <c r="A367" s="16" t="s">
        <v>441</v>
      </c>
      <c r="B367" s="4" t="s">
        <v>452</v>
      </c>
      <c r="C367" s="18">
        <v>500</v>
      </c>
      <c r="D367" s="18"/>
      <c r="E367" s="18">
        <f t="shared" si="12"/>
        <v>500</v>
      </c>
      <c r="F367" s="18"/>
      <c r="G367" s="125">
        <f t="shared" si="13"/>
        <v>500</v>
      </c>
      <c r="H367" s="150"/>
      <c r="I367" s="151"/>
      <c r="J367" s="165"/>
      <c r="K367" s="164"/>
    </row>
    <row r="368" spans="1:11" hidden="1">
      <c r="A368" s="16" t="s">
        <v>453</v>
      </c>
      <c r="B368" s="17" t="s">
        <v>454</v>
      </c>
      <c r="C368" s="18">
        <v>4000</v>
      </c>
      <c r="D368" s="18"/>
      <c r="E368" s="18">
        <f t="shared" si="12"/>
        <v>4000</v>
      </c>
      <c r="F368" s="18">
        <v>4000</v>
      </c>
      <c r="G368" s="125">
        <f t="shared" si="13"/>
        <v>0</v>
      </c>
      <c r="H368" s="150"/>
      <c r="I368" s="151"/>
      <c r="J368" s="163"/>
      <c r="K368" s="164"/>
    </row>
    <row r="369" spans="1:11" hidden="1">
      <c r="A369" s="16" t="s">
        <v>453</v>
      </c>
      <c r="B369" s="17" t="s">
        <v>455</v>
      </c>
      <c r="C369" s="18"/>
      <c r="D369" s="18"/>
      <c r="E369" s="18">
        <f t="shared" si="12"/>
        <v>0</v>
      </c>
      <c r="F369" s="18"/>
      <c r="G369" s="125">
        <f t="shared" si="13"/>
        <v>0</v>
      </c>
      <c r="H369" s="150"/>
      <c r="I369" s="151"/>
      <c r="J369" s="163"/>
      <c r="K369" s="164"/>
    </row>
    <row r="370" spans="1:11" hidden="1">
      <c r="A370" s="16" t="s">
        <v>453</v>
      </c>
      <c r="B370" s="17" t="s">
        <v>456</v>
      </c>
      <c r="C370" s="18">
        <v>8000</v>
      </c>
      <c r="D370" s="18"/>
      <c r="E370" s="18">
        <f t="shared" si="12"/>
        <v>8000</v>
      </c>
      <c r="F370" s="18">
        <v>6500</v>
      </c>
      <c r="G370" s="125">
        <f t="shared" si="13"/>
        <v>1500</v>
      </c>
      <c r="H370" s="150"/>
      <c r="I370" s="151"/>
      <c r="J370" s="163"/>
      <c r="K370" s="164"/>
    </row>
    <row r="371" spans="1:11" hidden="1">
      <c r="A371" s="16" t="s">
        <v>453</v>
      </c>
      <c r="B371" s="17" t="s">
        <v>457</v>
      </c>
      <c r="C371" s="18">
        <v>10200</v>
      </c>
      <c r="D371" s="18"/>
      <c r="E371" s="18">
        <f t="shared" si="12"/>
        <v>10200</v>
      </c>
      <c r="F371" s="18">
        <v>10100</v>
      </c>
      <c r="G371" s="125">
        <f t="shared" si="13"/>
        <v>100</v>
      </c>
      <c r="H371" s="150"/>
      <c r="I371" s="151"/>
      <c r="J371" s="163"/>
      <c r="K371" s="164"/>
    </row>
    <row r="372" spans="1:11" hidden="1">
      <c r="A372" s="16" t="s">
        <v>453</v>
      </c>
      <c r="B372" s="17" t="s">
        <v>458</v>
      </c>
      <c r="C372" s="18">
        <v>6000</v>
      </c>
      <c r="D372" s="18"/>
      <c r="E372" s="18">
        <f t="shared" si="12"/>
        <v>6000</v>
      </c>
      <c r="F372" s="18">
        <v>6000</v>
      </c>
      <c r="G372" s="125">
        <f t="shared" si="13"/>
        <v>0</v>
      </c>
      <c r="H372" s="150"/>
      <c r="I372" s="151"/>
      <c r="J372" s="163"/>
      <c r="K372" s="164"/>
    </row>
    <row r="373" spans="1:11" hidden="1">
      <c r="A373" s="16" t="s">
        <v>453</v>
      </c>
      <c r="B373" s="17" t="s">
        <v>459</v>
      </c>
      <c r="C373" s="18">
        <v>5100</v>
      </c>
      <c r="D373" s="18"/>
      <c r="E373" s="18">
        <f t="shared" si="12"/>
        <v>5100</v>
      </c>
      <c r="F373" s="18">
        <v>3600</v>
      </c>
      <c r="G373" s="125">
        <f t="shared" si="13"/>
        <v>1500</v>
      </c>
      <c r="H373" s="150"/>
      <c r="I373" s="151"/>
      <c r="J373" s="163"/>
      <c r="K373" s="164"/>
    </row>
    <row r="374" spans="1:11" hidden="1">
      <c r="A374" s="16" t="s">
        <v>453</v>
      </c>
      <c r="B374" s="17" t="s">
        <v>460</v>
      </c>
      <c r="C374" s="18"/>
      <c r="D374" s="18"/>
      <c r="E374" s="18">
        <f t="shared" si="12"/>
        <v>0</v>
      </c>
      <c r="F374" s="18"/>
      <c r="G374" s="125">
        <f t="shared" si="13"/>
        <v>0</v>
      </c>
      <c r="H374" s="150"/>
      <c r="I374" s="151"/>
      <c r="J374" s="163"/>
      <c r="K374" s="164"/>
    </row>
    <row r="375" spans="1:11" hidden="1">
      <c r="A375" s="16" t="s">
        <v>453</v>
      </c>
      <c r="B375" s="17" t="s">
        <v>461</v>
      </c>
      <c r="C375" s="18"/>
      <c r="D375" s="18"/>
      <c r="E375" s="18">
        <f t="shared" si="12"/>
        <v>0</v>
      </c>
      <c r="F375" s="18"/>
      <c r="G375" s="125">
        <f t="shared" si="13"/>
        <v>0</v>
      </c>
      <c r="H375" s="150"/>
      <c r="I375" s="151"/>
      <c r="J375" s="163"/>
      <c r="K375" s="164"/>
    </row>
    <row r="376" spans="1:11" hidden="1">
      <c r="A376" s="16" t="s">
        <v>453</v>
      </c>
      <c r="B376" s="17" t="s">
        <v>462</v>
      </c>
      <c r="C376" s="18"/>
      <c r="D376" s="18"/>
      <c r="E376" s="18">
        <f t="shared" si="12"/>
        <v>0</v>
      </c>
      <c r="F376" s="18"/>
      <c r="G376" s="125">
        <f t="shared" si="13"/>
        <v>0</v>
      </c>
      <c r="H376" s="150"/>
      <c r="I376" s="151"/>
      <c r="J376" s="163"/>
      <c r="K376" s="164"/>
    </row>
    <row r="377" spans="1:11" hidden="1">
      <c r="A377" s="16" t="s">
        <v>453</v>
      </c>
      <c r="B377" s="17" t="s">
        <v>463</v>
      </c>
      <c r="C377" s="18"/>
      <c r="D377" s="18"/>
      <c r="E377" s="18">
        <f t="shared" si="12"/>
        <v>0</v>
      </c>
      <c r="F377" s="18"/>
      <c r="G377" s="125">
        <f t="shared" si="13"/>
        <v>0</v>
      </c>
      <c r="H377" s="150"/>
      <c r="I377" s="151"/>
      <c r="J377" s="163"/>
      <c r="K377" s="164"/>
    </row>
    <row r="378" spans="1:11" hidden="1">
      <c r="A378" s="16" t="s">
        <v>453</v>
      </c>
      <c r="B378" s="17" t="s">
        <v>464</v>
      </c>
      <c r="C378" s="18"/>
      <c r="D378" s="18"/>
      <c r="E378" s="18">
        <f t="shared" si="12"/>
        <v>0</v>
      </c>
      <c r="F378" s="18"/>
      <c r="G378" s="125">
        <f t="shared" si="13"/>
        <v>0</v>
      </c>
      <c r="H378" s="150"/>
      <c r="I378" s="151"/>
      <c r="J378" s="163"/>
      <c r="K378" s="164"/>
    </row>
    <row r="379" spans="1:11" hidden="1">
      <c r="A379" s="16" t="s">
        <v>453</v>
      </c>
      <c r="B379" s="17" t="s">
        <v>465</v>
      </c>
      <c r="C379" s="18"/>
      <c r="D379" s="18"/>
      <c r="E379" s="18">
        <f t="shared" si="12"/>
        <v>0</v>
      </c>
      <c r="F379" s="18"/>
      <c r="G379" s="125">
        <f t="shared" si="13"/>
        <v>0</v>
      </c>
      <c r="H379" s="150"/>
      <c r="I379" s="151"/>
      <c r="J379" s="163"/>
      <c r="K379" s="164"/>
    </row>
    <row r="380" spans="1:11" hidden="1">
      <c r="A380" s="16" t="s">
        <v>453</v>
      </c>
      <c r="B380" s="17" t="s">
        <v>466</v>
      </c>
      <c r="C380" s="18"/>
      <c r="D380" s="18"/>
      <c r="E380" s="18">
        <f t="shared" si="12"/>
        <v>0</v>
      </c>
      <c r="F380" s="18"/>
      <c r="G380" s="125">
        <f t="shared" si="13"/>
        <v>0</v>
      </c>
      <c r="H380" s="150"/>
      <c r="I380" s="151"/>
      <c r="J380" s="163"/>
      <c r="K380" s="164"/>
    </row>
    <row r="381" spans="1:11" hidden="1">
      <c r="A381" s="16" t="s">
        <v>467</v>
      </c>
      <c r="B381" s="17" t="s">
        <v>468</v>
      </c>
      <c r="C381" s="18"/>
      <c r="D381" s="18"/>
      <c r="E381" s="18">
        <f t="shared" si="12"/>
        <v>0</v>
      </c>
      <c r="F381" s="18"/>
      <c r="G381" s="125">
        <f t="shared" si="13"/>
        <v>0</v>
      </c>
      <c r="H381" s="150"/>
      <c r="I381" s="151"/>
      <c r="J381" s="163"/>
      <c r="K381" s="164"/>
    </row>
    <row r="382" spans="1:11" hidden="1">
      <c r="A382" s="16" t="s">
        <v>467</v>
      </c>
      <c r="B382" s="17" t="s">
        <v>469</v>
      </c>
      <c r="C382" s="18"/>
      <c r="D382" s="18"/>
      <c r="E382" s="18">
        <f t="shared" si="12"/>
        <v>0</v>
      </c>
      <c r="F382" s="18"/>
      <c r="G382" s="125">
        <f t="shared" si="13"/>
        <v>0</v>
      </c>
      <c r="H382" s="150"/>
      <c r="I382" s="151"/>
      <c r="J382" s="163"/>
      <c r="K382" s="164"/>
    </row>
    <row r="383" spans="1:11" hidden="1">
      <c r="A383" s="16" t="s">
        <v>467</v>
      </c>
      <c r="B383" s="17" t="s">
        <v>470</v>
      </c>
      <c r="C383" s="18"/>
      <c r="D383" s="18"/>
      <c r="E383" s="18">
        <f t="shared" si="12"/>
        <v>0</v>
      </c>
      <c r="F383" s="18"/>
      <c r="G383" s="125">
        <f t="shared" si="13"/>
        <v>0</v>
      </c>
      <c r="H383" s="150"/>
      <c r="I383" s="151"/>
      <c r="J383" s="163"/>
      <c r="K383" s="164"/>
    </row>
    <row r="384" spans="1:11" hidden="1">
      <c r="A384" s="16" t="s">
        <v>471</v>
      </c>
      <c r="B384" s="17" t="s">
        <v>472</v>
      </c>
      <c r="C384" s="18"/>
      <c r="D384" s="18"/>
      <c r="E384" s="18">
        <f t="shared" si="12"/>
        <v>0</v>
      </c>
      <c r="F384" s="18"/>
      <c r="G384" s="125">
        <f t="shared" si="13"/>
        <v>0</v>
      </c>
      <c r="H384" s="150"/>
      <c r="I384" s="151"/>
      <c r="J384" s="163"/>
      <c r="K384" s="164"/>
    </row>
    <row r="385" spans="1:11" hidden="1">
      <c r="A385" s="16" t="s">
        <v>471</v>
      </c>
      <c r="B385" s="17" t="s">
        <v>473</v>
      </c>
      <c r="C385" s="18"/>
      <c r="D385" s="18"/>
      <c r="E385" s="18">
        <f t="shared" si="12"/>
        <v>0</v>
      </c>
      <c r="F385" s="18"/>
      <c r="G385" s="125">
        <f t="shared" si="13"/>
        <v>0</v>
      </c>
      <c r="H385" s="150"/>
      <c r="I385" s="151"/>
      <c r="J385" s="163"/>
      <c r="K385" s="164"/>
    </row>
    <row r="386" spans="1:11" hidden="1">
      <c r="A386" s="16" t="s">
        <v>471</v>
      </c>
      <c r="B386" s="17" t="s">
        <v>474</v>
      </c>
      <c r="C386" s="18"/>
      <c r="D386" s="18"/>
      <c r="E386" s="18">
        <f t="shared" si="12"/>
        <v>0</v>
      </c>
      <c r="F386" s="18"/>
      <c r="G386" s="125">
        <f t="shared" si="13"/>
        <v>0</v>
      </c>
      <c r="H386" s="150"/>
      <c r="I386" s="151"/>
      <c r="J386" s="163"/>
      <c r="K386" s="164"/>
    </row>
    <row r="387" spans="1:11" hidden="1">
      <c r="A387" s="16" t="s">
        <v>475</v>
      </c>
      <c r="B387" s="17" t="s">
        <v>476</v>
      </c>
      <c r="C387" s="18"/>
      <c r="D387" s="18"/>
      <c r="E387" s="18">
        <f t="shared" si="12"/>
        <v>0</v>
      </c>
      <c r="F387" s="18"/>
      <c r="G387" s="125">
        <f t="shared" si="13"/>
        <v>0</v>
      </c>
      <c r="H387" s="150"/>
      <c r="I387" s="151"/>
      <c r="J387" s="163"/>
      <c r="K387" s="164"/>
    </row>
    <row r="388" spans="1:11" hidden="1">
      <c r="A388" s="16" t="s">
        <v>475</v>
      </c>
      <c r="B388" s="17" t="s">
        <v>477</v>
      </c>
      <c r="C388" s="18"/>
      <c r="D388" s="18"/>
      <c r="E388" s="18">
        <f t="shared" si="12"/>
        <v>0</v>
      </c>
      <c r="F388" s="18"/>
      <c r="G388" s="125">
        <f t="shared" si="13"/>
        <v>0</v>
      </c>
      <c r="H388" s="150"/>
      <c r="I388" s="151"/>
      <c r="J388" s="163"/>
      <c r="K388" s="164"/>
    </row>
    <row r="389" spans="1:11" hidden="1">
      <c r="A389" s="16" t="s">
        <v>475</v>
      </c>
      <c r="B389" s="17" t="s">
        <v>478</v>
      </c>
      <c r="C389" s="18"/>
      <c r="D389" s="18"/>
      <c r="E389" s="18">
        <f t="shared" si="12"/>
        <v>0</v>
      </c>
      <c r="F389" s="18"/>
      <c r="G389" s="125">
        <f t="shared" si="13"/>
        <v>0</v>
      </c>
      <c r="H389" s="150"/>
      <c r="I389" s="151"/>
      <c r="J389" s="163"/>
      <c r="K389" s="164"/>
    </row>
    <row r="390" spans="1:11" hidden="1">
      <c r="A390" s="16" t="s">
        <v>475</v>
      </c>
      <c r="B390" s="17" t="s">
        <v>479</v>
      </c>
      <c r="C390" s="18"/>
      <c r="D390" s="18"/>
      <c r="E390" s="18">
        <f t="shared" si="12"/>
        <v>0</v>
      </c>
      <c r="F390" s="18"/>
      <c r="G390" s="125">
        <f t="shared" si="13"/>
        <v>0</v>
      </c>
      <c r="H390" s="150"/>
      <c r="I390" s="151"/>
      <c r="J390" s="163"/>
      <c r="K390" s="164"/>
    </row>
    <row r="391" spans="1:11" hidden="1">
      <c r="A391" s="16" t="s">
        <v>475</v>
      </c>
      <c r="B391" s="17" t="s">
        <v>480</v>
      </c>
      <c r="C391" s="18"/>
      <c r="D391" s="18"/>
      <c r="E391" s="18">
        <f t="shared" si="12"/>
        <v>0</v>
      </c>
      <c r="F391" s="18"/>
      <c r="G391" s="125">
        <f t="shared" si="13"/>
        <v>0</v>
      </c>
      <c r="H391" s="150"/>
      <c r="I391" s="151"/>
      <c r="J391" s="163"/>
      <c r="K391" s="164"/>
    </row>
    <row r="392" spans="1:11" hidden="1">
      <c r="A392" s="16" t="s">
        <v>475</v>
      </c>
      <c r="B392" s="17" t="s">
        <v>481</v>
      </c>
      <c r="C392" s="18"/>
      <c r="D392" s="18"/>
      <c r="E392" s="18">
        <f t="shared" si="12"/>
        <v>0</v>
      </c>
      <c r="F392" s="18"/>
      <c r="G392" s="125">
        <f t="shared" si="13"/>
        <v>0</v>
      </c>
      <c r="H392" s="150"/>
      <c r="I392" s="151"/>
      <c r="J392" s="163"/>
      <c r="K392" s="164"/>
    </row>
    <row r="393" spans="1:11" hidden="1">
      <c r="A393" s="16" t="s">
        <v>475</v>
      </c>
      <c r="B393" s="17" t="s">
        <v>482</v>
      </c>
      <c r="C393" s="18"/>
      <c r="D393" s="18"/>
      <c r="E393" s="18">
        <f t="shared" si="12"/>
        <v>0</v>
      </c>
      <c r="F393" s="18"/>
      <c r="G393" s="125">
        <f t="shared" si="13"/>
        <v>0</v>
      </c>
      <c r="H393" s="150"/>
      <c r="I393" s="151"/>
      <c r="J393" s="163"/>
      <c r="K393" s="164"/>
    </row>
    <row r="394" spans="1:11" hidden="1">
      <c r="A394" s="16" t="s">
        <v>483</v>
      </c>
      <c r="B394" s="17" t="s">
        <v>484</v>
      </c>
      <c r="C394" s="18">
        <v>1600</v>
      </c>
      <c r="D394" s="18"/>
      <c r="E394" s="18">
        <f t="shared" si="12"/>
        <v>1600</v>
      </c>
      <c r="F394" s="18">
        <v>1600</v>
      </c>
      <c r="G394" s="125">
        <f t="shared" si="13"/>
        <v>0</v>
      </c>
      <c r="H394" s="150"/>
      <c r="I394" s="151"/>
      <c r="J394" s="163"/>
      <c r="K394" s="164"/>
    </row>
    <row r="395" spans="1:11" hidden="1">
      <c r="A395" s="16" t="s">
        <v>483</v>
      </c>
      <c r="B395" s="17" t="s">
        <v>485</v>
      </c>
      <c r="C395" s="18"/>
      <c r="D395" s="18"/>
      <c r="E395" s="18">
        <f t="shared" ref="E395:E458" si="14">C395+D395</f>
        <v>0</v>
      </c>
      <c r="F395" s="18"/>
      <c r="G395" s="125">
        <f t="shared" si="13"/>
        <v>0</v>
      </c>
      <c r="H395" s="150"/>
      <c r="I395" s="151"/>
      <c r="J395" s="163"/>
      <c r="K395" s="164"/>
    </row>
    <row r="396" spans="1:11" hidden="1">
      <c r="A396" s="16" t="s">
        <v>483</v>
      </c>
      <c r="B396" s="17" t="s">
        <v>486</v>
      </c>
      <c r="C396" s="18"/>
      <c r="D396" s="18"/>
      <c r="E396" s="18">
        <f t="shared" si="14"/>
        <v>0</v>
      </c>
      <c r="F396" s="18"/>
      <c r="G396" s="125">
        <f t="shared" ref="G396:G459" si="15">(E396-F396)</f>
        <v>0</v>
      </c>
      <c r="H396" s="150"/>
      <c r="I396" s="151"/>
      <c r="J396" s="163"/>
      <c r="K396" s="164"/>
    </row>
    <row r="397" spans="1:11" hidden="1">
      <c r="A397" s="16" t="s">
        <v>483</v>
      </c>
      <c r="B397" s="17" t="s">
        <v>487</v>
      </c>
      <c r="C397" s="18">
        <v>2000</v>
      </c>
      <c r="D397" s="18"/>
      <c r="E397" s="18">
        <f t="shared" si="14"/>
        <v>2000</v>
      </c>
      <c r="F397" s="18">
        <v>1660</v>
      </c>
      <c r="G397" s="125">
        <f t="shared" si="15"/>
        <v>340</v>
      </c>
      <c r="H397" s="150"/>
      <c r="I397" s="151"/>
      <c r="J397" s="163"/>
      <c r="K397" s="164"/>
    </row>
    <row r="398" spans="1:11" hidden="1">
      <c r="A398" s="16" t="s">
        <v>483</v>
      </c>
      <c r="B398" s="17" t="s">
        <v>488</v>
      </c>
      <c r="C398" s="18">
        <v>2000</v>
      </c>
      <c r="D398" s="18"/>
      <c r="E398" s="18">
        <f t="shared" si="14"/>
        <v>2000</v>
      </c>
      <c r="F398" s="18">
        <v>1560</v>
      </c>
      <c r="G398" s="125">
        <f t="shared" si="15"/>
        <v>440</v>
      </c>
      <c r="H398" s="150"/>
      <c r="I398" s="151"/>
      <c r="J398" s="163"/>
      <c r="K398" s="164"/>
    </row>
    <row r="399" spans="1:11" hidden="1">
      <c r="A399" s="16" t="s">
        <v>483</v>
      </c>
      <c r="B399" s="17" t="s">
        <v>489</v>
      </c>
      <c r="C399" s="18">
        <v>3000</v>
      </c>
      <c r="D399" s="18"/>
      <c r="E399" s="18">
        <f t="shared" si="14"/>
        <v>3000</v>
      </c>
      <c r="F399" s="18">
        <v>3000</v>
      </c>
      <c r="G399" s="125">
        <f t="shared" si="15"/>
        <v>0</v>
      </c>
      <c r="H399" s="150"/>
      <c r="I399" s="151"/>
      <c r="J399" s="163"/>
      <c r="K399" s="164"/>
    </row>
    <row r="400" spans="1:11" hidden="1">
      <c r="A400" s="16" t="s">
        <v>483</v>
      </c>
      <c r="B400" s="17" t="s">
        <v>490</v>
      </c>
      <c r="C400" s="18"/>
      <c r="D400" s="18"/>
      <c r="E400" s="18">
        <f t="shared" si="14"/>
        <v>0</v>
      </c>
      <c r="F400" s="18"/>
      <c r="G400" s="125">
        <f t="shared" si="15"/>
        <v>0</v>
      </c>
      <c r="H400" s="150"/>
      <c r="I400" s="151"/>
      <c r="J400" s="163"/>
      <c r="K400" s="164"/>
    </row>
    <row r="401" spans="1:11" hidden="1">
      <c r="A401" s="16" t="s">
        <v>483</v>
      </c>
      <c r="B401" s="17" t="s">
        <v>491</v>
      </c>
      <c r="C401" s="18">
        <v>3000</v>
      </c>
      <c r="D401" s="18"/>
      <c r="E401" s="18">
        <f t="shared" si="14"/>
        <v>3000</v>
      </c>
      <c r="F401" s="18">
        <v>2875</v>
      </c>
      <c r="G401" s="125">
        <f t="shared" si="15"/>
        <v>125</v>
      </c>
      <c r="H401" s="150"/>
      <c r="I401" s="151"/>
      <c r="J401" s="163"/>
      <c r="K401" s="164"/>
    </row>
    <row r="402" spans="1:11" hidden="1">
      <c r="A402" s="16" t="s">
        <v>483</v>
      </c>
      <c r="B402" s="17" t="s">
        <v>492</v>
      </c>
      <c r="C402" s="18">
        <v>900</v>
      </c>
      <c r="D402" s="18"/>
      <c r="E402" s="18">
        <f t="shared" si="14"/>
        <v>900</v>
      </c>
      <c r="F402" s="18">
        <v>900</v>
      </c>
      <c r="G402" s="125">
        <f t="shared" si="15"/>
        <v>0</v>
      </c>
      <c r="H402" s="150"/>
      <c r="I402" s="151"/>
      <c r="J402" s="163"/>
      <c r="K402" s="164"/>
    </row>
    <row r="403" spans="1:11" hidden="1">
      <c r="A403" s="16" t="s">
        <v>483</v>
      </c>
      <c r="B403" s="17" t="s">
        <v>493</v>
      </c>
      <c r="C403" s="18"/>
      <c r="D403" s="18"/>
      <c r="E403" s="18">
        <f t="shared" si="14"/>
        <v>0</v>
      </c>
      <c r="F403" s="18"/>
      <c r="G403" s="125">
        <f t="shared" si="15"/>
        <v>0</v>
      </c>
      <c r="H403" s="150"/>
      <c r="I403" s="151"/>
      <c r="J403" s="163"/>
      <c r="K403" s="164"/>
    </row>
    <row r="404" spans="1:11" hidden="1">
      <c r="A404" s="16" t="s">
        <v>483</v>
      </c>
      <c r="B404" s="17" t="s">
        <v>494</v>
      </c>
      <c r="C404" s="18"/>
      <c r="D404" s="18"/>
      <c r="E404" s="18">
        <f t="shared" si="14"/>
        <v>0</v>
      </c>
      <c r="F404" s="18"/>
      <c r="G404" s="125">
        <f t="shared" si="15"/>
        <v>0</v>
      </c>
      <c r="H404" s="150"/>
      <c r="I404" s="151"/>
      <c r="J404" s="163"/>
      <c r="K404" s="164"/>
    </row>
    <row r="405" spans="1:11" hidden="1">
      <c r="A405" s="16" t="s">
        <v>483</v>
      </c>
      <c r="B405" s="17" t="s">
        <v>495</v>
      </c>
      <c r="C405" s="18">
        <v>300</v>
      </c>
      <c r="D405" s="18"/>
      <c r="E405" s="18">
        <f t="shared" si="14"/>
        <v>300</v>
      </c>
      <c r="F405" s="18">
        <v>300</v>
      </c>
      <c r="G405" s="125">
        <f t="shared" si="15"/>
        <v>0</v>
      </c>
      <c r="H405" s="150"/>
      <c r="I405" s="151"/>
      <c r="J405" s="163"/>
      <c r="K405" s="164"/>
    </row>
    <row r="406" spans="1:11" hidden="1">
      <c r="A406" s="16" t="s">
        <v>483</v>
      </c>
      <c r="B406" s="17" t="s">
        <v>496</v>
      </c>
      <c r="C406" s="18"/>
      <c r="D406" s="18"/>
      <c r="E406" s="18">
        <f t="shared" si="14"/>
        <v>0</v>
      </c>
      <c r="F406" s="18"/>
      <c r="G406" s="125">
        <f t="shared" si="15"/>
        <v>0</v>
      </c>
      <c r="H406" s="150"/>
      <c r="I406" s="151"/>
      <c r="J406" s="163"/>
      <c r="K406" s="164"/>
    </row>
    <row r="407" spans="1:11" hidden="1">
      <c r="A407" s="16" t="s">
        <v>483</v>
      </c>
      <c r="B407" s="17" t="s">
        <v>497</v>
      </c>
      <c r="C407" s="18">
        <v>1000</v>
      </c>
      <c r="D407" s="18"/>
      <c r="E407" s="18">
        <f t="shared" si="14"/>
        <v>1000</v>
      </c>
      <c r="F407" s="18">
        <v>1000</v>
      </c>
      <c r="G407" s="125">
        <f t="shared" si="15"/>
        <v>0</v>
      </c>
      <c r="H407" s="150"/>
      <c r="I407" s="151"/>
      <c r="J407" s="163"/>
      <c r="K407" s="164"/>
    </row>
    <row r="408" spans="1:11" hidden="1">
      <c r="A408" s="16" t="s">
        <v>483</v>
      </c>
      <c r="B408" s="17" t="s">
        <v>498</v>
      </c>
      <c r="C408" s="18">
        <v>81000</v>
      </c>
      <c r="D408" s="18"/>
      <c r="E408" s="18">
        <f t="shared" si="14"/>
        <v>81000</v>
      </c>
      <c r="F408" s="18">
        <v>81000</v>
      </c>
      <c r="G408" s="125">
        <f t="shared" si="15"/>
        <v>0</v>
      </c>
      <c r="H408" s="150"/>
      <c r="I408" s="151"/>
      <c r="J408" s="163"/>
      <c r="K408" s="167"/>
    </row>
    <row r="409" spans="1:11" hidden="1">
      <c r="A409" s="16" t="s">
        <v>483</v>
      </c>
      <c r="B409" s="17" t="s">
        <v>499</v>
      </c>
      <c r="C409" s="18"/>
      <c r="D409" s="18"/>
      <c r="E409" s="18">
        <f t="shared" si="14"/>
        <v>0</v>
      </c>
      <c r="F409" s="18"/>
      <c r="G409" s="125">
        <f t="shared" si="15"/>
        <v>0</v>
      </c>
      <c r="H409" s="150"/>
      <c r="I409" s="151"/>
      <c r="J409" s="163"/>
      <c r="K409" s="164"/>
    </row>
    <row r="410" spans="1:11" hidden="1">
      <c r="A410" s="16" t="s">
        <v>483</v>
      </c>
      <c r="B410" s="17" t="s">
        <v>500</v>
      </c>
      <c r="C410" s="18"/>
      <c r="D410" s="18"/>
      <c r="E410" s="18">
        <f t="shared" si="14"/>
        <v>0</v>
      </c>
      <c r="F410" s="18"/>
      <c r="G410" s="125">
        <f t="shared" si="15"/>
        <v>0</v>
      </c>
      <c r="H410" s="150"/>
      <c r="I410" s="151"/>
      <c r="J410" s="163"/>
      <c r="K410" s="164"/>
    </row>
    <row r="411" spans="1:11" hidden="1">
      <c r="A411" s="16" t="s">
        <v>483</v>
      </c>
      <c r="B411" s="17" t="s">
        <v>501</v>
      </c>
      <c r="C411" s="18"/>
      <c r="D411" s="18"/>
      <c r="E411" s="18">
        <f t="shared" si="14"/>
        <v>0</v>
      </c>
      <c r="F411" s="18"/>
      <c r="G411" s="125">
        <f t="shared" si="15"/>
        <v>0</v>
      </c>
      <c r="H411" s="150"/>
      <c r="I411" s="151"/>
      <c r="J411" s="163"/>
      <c r="K411" s="164"/>
    </row>
    <row r="412" spans="1:11" hidden="1">
      <c r="A412" s="16" t="s">
        <v>483</v>
      </c>
      <c r="B412" s="17" t="s">
        <v>502</v>
      </c>
      <c r="C412" s="18"/>
      <c r="D412" s="18"/>
      <c r="E412" s="18">
        <f t="shared" si="14"/>
        <v>0</v>
      </c>
      <c r="F412" s="18"/>
      <c r="G412" s="125">
        <f t="shared" si="15"/>
        <v>0</v>
      </c>
      <c r="H412" s="150"/>
      <c r="I412" s="151"/>
      <c r="J412" s="163"/>
      <c r="K412" s="164"/>
    </row>
    <row r="413" spans="1:11" hidden="1">
      <c r="A413" s="16" t="s">
        <v>483</v>
      </c>
      <c r="B413" s="17" t="s">
        <v>503</v>
      </c>
      <c r="C413" s="18"/>
      <c r="D413" s="18"/>
      <c r="E413" s="18">
        <f t="shared" si="14"/>
        <v>0</v>
      </c>
      <c r="F413" s="18"/>
      <c r="G413" s="125">
        <f t="shared" si="15"/>
        <v>0</v>
      </c>
      <c r="H413" s="150"/>
      <c r="I413" s="151"/>
      <c r="J413" s="163"/>
      <c r="K413" s="164"/>
    </row>
    <row r="414" spans="1:11" hidden="1">
      <c r="A414" s="16" t="s">
        <v>483</v>
      </c>
      <c r="B414" s="17" t="s">
        <v>504</v>
      </c>
      <c r="C414" s="18"/>
      <c r="D414" s="18"/>
      <c r="E414" s="18">
        <f t="shared" si="14"/>
        <v>0</v>
      </c>
      <c r="F414" s="18"/>
      <c r="G414" s="125">
        <f t="shared" si="15"/>
        <v>0</v>
      </c>
      <c r="H414" s="150"/>
      <c r="I414" s="151"/>
      <c r="J414" s="163"/>
      <c r="K414" s="164"/>
    </row>
    <row r="415" spans="1:11" hidden="1">
      <c r="A415" s="16" t="s">
        <v>483</v>
      </c>
      <c r="B415" s="17" t="s">
        <v>505</v>
      </c>
      <c r="C415" s="18"/>
      <c r="D415" s="18"/>
      <c r="E415" s="18">
        <f t="shared" si="14"/>
        <v>0</v>
      </c>
      <c r="F415" s="18"/>
      <c r="G415" s="125">
        <f t="shared" si="15"/>
        <v>0</v>
      </c>
      <c r="H415" s="150"/>
      <c r="I415" s="151"/>
      <c r="J415" s="163"/>
      <c r="K415" s="164"/>
    </row>
    <row r="416" spans="1:11" hidden="1">
      <c r="A416" s="16" t="s">
        <v>483</v>
      </c>
      <c r="B416" s="17" t="s">
        <v>506</v>
      </c>
      <c r="C416" s="18"/>
      <c r="D416" s="18"/>
      <c r="E416" s="18">
        <f t="shared" si="14"/>
        <v>0</v>
      </c>
      <c r="F416" s="18"/>
      <c r="G416" s="125">
        <f t="shared" si="15"/>
        <v>0</v>
      </c>
      <c r="H416" s="150"/>
      <c r="I416" s="151"/>
      <c r="J416" s="163"/>
      <c r="K416" s="164"/>
    </row>
    <row r="417" spans="1:11" hidden="1">
      <c r="A417" s="16" t="s">
        <v>483</v>
      </c>
      <c r="B417" s="17" t="s">
        <v>507</v>
      </c>
      <c r="C417" s="18"/>
      <c r="D417" s="18"/>
      <c r="E417" s="18">
        <f t="shared" si="14"/>
        <v>0</v>
      </c>
      <c r="F417" s="18"/>
      <c r="G417" s="125">
        <f t="shared" si="15"/>
        <v>0</v>
      </c>
      <c r="H417" s="150"/>
      <c r="I417" s="151"/>
      <c r="J417" s="163"/>
      <c r="K417" s="164"/>
    </row>
    <row r="418" spans="1:11" hidden="1">
      <c r="A418" s="16" t="s">
        <v>483</v>
      </c>
      <c r="B418" s="17" t="s">
        <v>508</v>
      </c>
      <c r="C418" s="18"/>
      <c r="D418" s="18"/>
      <c r="E418" s="18">
        <f t="shared" si="14"/>
        <v>0</v>
      </c>
      <c r="F418" s="18"/>
      <c r="G418" s="125">
        <f t="shared" si="15"/>
        <v>0</v>
      </c>
      <c r="H418" s="150"/>
      <c r="I418" s="151"/>
      <c r="J418" s="163"/>
      <c r="K418" s="164"/>
    </row>
    <row r="419" spans="1:11" hidden="1">
      <c r="A419" s="16" t="s">
        <v>483</v>
      </c>
      <c r="B419" s="17" t="s">
        <v>509</v>
      </c>
      <c r="C419" s="18"/>
      <c r="D419" s="18"/>
      <c r="E419" s="18">
        <f t="shared" si="14"/>
        <v>0</v>
      </c>
      <c r="F419" s="18"/>
      <c r="G419" s="125">
        <f t="shared" si="15"/>
        <v>0</v>
      </c>
      <c r="H419" s="150"/>
      <c r="I419" s="151"/>
      <c r="J419" s="163"/>
      <c r="K419" s="164"/>
    </row>
    <row r="420" spans="1:11" hidden="1">
      <c r="A420" s="16" t="s">
        <v>483</v>
      </c>
      <c r="B420" s="17" t="s">
        <v>510</v>
      </c>
      <c r="C420" s="18"/>
      <c r="D420" s="18"/>
      <c r="E420" s="18">
        <f t="shared" si="14"/>
        <v>0</v>
      </c>
      <c r="F420" s="18"/>
      <c r="G420" s="125">
        <f t="shared" si="15"/>
        <v>0</v>
      </c>
      <c r="H420" s="150"/>
      <c r="I420" s="151"/>
      <c r="J420" s="163"/>
      <c r="K420" s="164"/>
    </row>
    <row r="421" spans="1:11" hidden="1">
      <c r="A421" s="16" t="s">
        <v>483</v>
      </c>
      <c r="B421" s="17" t="s">
        <v>511</v>
      </c>
      <c r="C421" s="18"/>
      <c r="D421" s="18"/>
      <c r="E421" s="18">
        <f t="shared" si="14"/>
        <v>0</v>
      </c>
      <c r="F421" s="18"/>
      <c r="G421" s="125">
        <f t="shared" si="15"/>
        <v>0</v>
      </c>
      <c r="H421" s="150"/>
      <c r="I421" s="151"/>
      <c r="J421" s="163"/>
      <c r="K421" s="164"/>
    </row>
    <row r="422" spans="1:11" hidden="1">
      <c r="A422" s="16" t="s">
        <v>483</v>
      </c>
      <c r="B422" s="17" t="s">
        <v>512</v>
      </c>
      <c r="C422" s="18"/>
      <c r="D422" s="18"/>
      <c r="E422" s="18">
        <f t="shared" si="14"/>
        <v>0</v>
      </c>
      <c r="F422" s="18"/>
      <c r="G422" s="125">
        <f t="shared" si="15"/>
        <v>0</v>
      </c>
      <c r="H422" s="150"/>
      <c r="I422" s="151"/>
      <c r="J422" s="163"/>
      <c r="K422" s="164"/>
    </row>
    <row r="423" spans="1:11" hidden="1">
      <c r="A423" s="16" t="s">
        <v>483</v>
      </c>
      <c r="B423" s="17" t="s">
        <v>513</v>
      </c>
      <c r="C423" s="18"/>
      <c r="D423" s="18"/>
      <c r="E423" s="18">
        <f t="shared" si="14"/>
        <v>0</v>
      </c>
      <c r="F423" s="18"/>
      <c r="G423" s="125">
        <f t="shared" si="15"/>
        <v>0</v>
      </c>
      <c r="H423" s="150"/>
      <c r="I423" s="151"/>
      <c r="J423" s="163"/>
      <c r="K423" s="164"/>
    </row>
    <row r="424" spans="1:11" hidden="1">
      <c r="A424" s="16" t="s">
        <v>483</v>
      </c>
      <c r="B424" s="17" t="s">
        <v>514</v>
      </c>
      <c r="C424" s="18"/>
      <c r="D424" s="18"/>
      <c r="E424" s="18">
        <f t="shared" si="14"/>
        <v>0</v>
      </c>
      <c r="F424" s="18"/>
      <c r="G424" s="125">
        <f t="shared" si="15"/>
        <v>0</v>
      </c>
      <c r="H424" s="150"/>
      <c r="I424" s="151"/>
      <c r="J424" s="163"/>
      <c r="K424" s="164"/>
    </row>
    <row r="425" spans="1:11" hidden="1">
      <c r="A425" s="16" t="s">
        <v>483</v>
      </c>
      <c r="B425" s="17" t="s">
        <v>515</v>
      </c>
      <c r="C425" s="18">
        <v>9800</v>
      </c>
      <c r="D425" s="18"/>
      <c r="E425" s="18">
        <f t="shared" si="14"/>
        <v>9800</v>
      </c>
      <c r="F425" s="18">
        <v>9800</v>
      </c>
      <c r="G425" s="125">
        <f t="shared" si="15"/>
        <v>0</v>
      </c>
      <c r="H425" s="150"/>
      <c r="I425" s="151"/>
      <c r="J425" s="163"/>
      <c r="K425" s="164"/>
    </row>
    <row r="426" spans="1:11" hidden="1">
      <c r="A426" s="16" t="s">
        <v>483</v>
      </c>
      <c r="B426" s="17" t="s">
        <v>516</v>
      </c>
      <c r="C426" s="18">
        <v>14700</v>
      </c>
      <c r="D426" s="18"/>
      <c r="E426" s="18">
        <f t="shared" si="14"/>
        <v>14700</v>
      </c>
      <c r="F426" s="18">
        <v>14700</v>
      </c>
      <c r="G426" s="125">
        <f t="shared" si="15"/>
        <v>0</v>
      </c>
      <c r="H426" s="150"/>
      <c r="I426" s="151"/>
      <c r="J426" s="163"/>
      <c r="K426" s="164"/>
    </row>
    <row r="427" spans="1:11" hidden="1">
      <c r="A427" s="16" t="s">
        <v>483</v>
      </c>
      <c r="B427" s="17" t="s">
        <v>517</v>
      </c>
      <c r="C427" s="18">
        <v>1500</v>
      </c>
      <c r="D427" s="18"/>
      <c r="E427" s="18">
        <f t="shared" si="14"/>
        <v>1500</v>
      </c>
      <c r="F427" s="18">
        <v>1500</v>
      </c>
      <c r="G427" s="125">
        <f t="shared" si="15"/>
        <v>0</v>
      </c>
      <c r="H427" s="150"/>
      <c r="I427" s="151"/>
      <c r="J427" s="163"/>
      <c r="K427" s="164"/>
    </row>
    <row r="428" spans="1:11" hidden="1">
      <c r="A428" s="16" t="s">
        <v>483</v>
      </c>
      <c r="B428" s="17" t="s">
        <v>518</v>
      </c>
      <c r="C428" s="18">
        <v>1500</v>
      </c>
      <c r="D428" s="18"/>
      <c r="E428" s="18">
        <f t="shared" si="14"/>
        <v>1500</v>
      </c>
      <c r="F428" s="18">
        <v>1025</v>
      </c>
      <c r="G428" s="125">
        <f t="shared" si="15"/>
        <v>475</v>
      </c>
      <c r="H428" s="150"/>
      <c r="I428" s="151"/>
      <c r="J428" s="163"/>
      <c r="K428" s="164"/>
    </row>
    <row r="429" spans="1:11" hidden="1">
      <c r="A429" s="16" t="s">
        <v>483</v>
      </c>
      <c r="B429" s="17" t="s">
        <v>519</v>
      </c>
      <c r="C429" s="18">
        <v>2200</v>
      </c>
      <c r="D429" s="18"/>
      <c r="E429" s="18">
        <f t="shared" si="14"/>
        <v>2200</v>
      </c>
      <c r="F429" s="18">
        <v>2200</v>
      </c>
      <c r="G429" s="125">
        <f t="shared" si="15"/>
        <v>0</v>
      </c>
      <c r="H429" s="150"/>
      <c r="I429" s="151"/>
      <c r="J429" s="163"/>
      <c r="K429" s="164"/>
    </row>
    <row r="430" spans="1:11" hidden="1">
      <c r="A430" s="16" t="s">
        <v>483</v>
      </c>
      <c r="B430" s="17" t="s">
        <v>520</v>
      </c>
      <c r="C430" s="18"/>
      <c r="D430" s="18"/>
      <c r="E430" s="18">
        <f t="shared" si="14"/>
        <v>0</v>
      </c>
      <c r="F430" s="18"/>
      <c r="G430" s="125">
        <f t="shared" si="15"/>
        <v>0</v>
      </c>
      <c r="H430" s="150"/>
      <c r="I430" s="151"/>
      <c r="J430" s="163"/>
      <c r="K430" s="164"/>
    </row>
    <row r="431" spans="1:11" hidden="1">
      <c r="A431" s="16" t="s">
        <v>483</v>
      </c>
      <c r="B431" s="17" t="s">
        <v>521</v>
      </c>
      <c r="C431" s="18">
        <v>2500</v>
      </c>
      <c r="D431" s="18"/>
      <c r="E431" s="18">
        <f t="shared" si="14"/>
        <v>2500</v>
      </c>
      <c r="F431" s="18">
        <v>2470</v>
      </c>
      <c r="G431" s="125">
        <f t="shared" si="15"/>
        <v>30</v>
      </c>
      <c r="H431" s="150"/>
      <c r="I431" s="151"/>
      <c r="J431" s="163"/>
      <c r="K431" s="164"/>
    </row>
    <row r="432" spans="1:11" hidden="1">
      <c r="A432" s="16" t="s">
        <v>522</v>
      </c>
      <c r="B432" s="17" t="s">
        <v>523</v>
      </c>
      <c r="C432" s="18"/>
      <c r="D432" s="18"/>
      <c r="E432" s="18">
        <f t="shared" si="14"/>
        <v>0</v>
      </c>
      <c r="F432" s="18"/>
      <c r="G432" s="125">
        <f t="shared" si="15"/>
        <v>0</v>
      </c>
      <c r="H432" s="150"/>
      <c r="I432" s="151"/>
      <c r="J432" s="163"/>
      <c r="K432" s="164"/>
    </row>
    <row r="433" spans="1:11" hidden="1">
      <c r="A433" s="16" t="s">
        <v>522</v>
      </c>
      <c r="B433" s="17" t="s">
        <v>524</v>
      </c>
      <c r="C433" s="18">
        <v>10000</v>
      </c>
      <c r="D433" s="18"/>
      <c r="E433" s="18">
        <f t="shared" si="14"/>
        <v>10000</v>
      </c>
      <c r="F433" s="18">
        <v>10000</v>
      </c>
      <c r="G433" s="125">
        <f t="shared" si="15"/>
        <v>0</v>
      </c>
      <c r="H433" s="150"/>
      <c r="I433" s="151"/>
      <c r="J433" s="163"/>
      <c r="K433" s="164"/>
    </row>
    <row r="434" spans="1:11" hidden="1">
      <c r="A434" s="16" t="s">
        <v>522</v>
      </c>
      <c r="B434" s="17" t="s">
        <v>525</v>
      </c>
      <c r="C434" s="18"/>
      <c r="D434" s="18"/>
      <c r="E434" s="18">
        <f t="shared" si="14"/>
        <v>0</v>
      </c>
      <c r="F434" s="18"/>
      <c r="G434" s="125">
        <f t="shared" si="15"/>
        <v>0</v>
      </c>
      <c r="H434" s="150"/>
      <c r="I434" s="151"/>
      <c r="J434" s="163"/>
      <c r="K434" s="164"/>
    </row>
    <row r="435" spans="1:11" hidden="1">
      <c r="A435" s="16" t="s">
        <v>522</v>
      </c>
      <c r="B435" s="17" t="s">
        <v>526</v>
      </c>
      <c r="C435" s="18">
        <v>6000</v>
      </c>
      <c r="D435" s="18"/>
      <c r="E435" s="18">
        <f t="shared" si="14"/>
        <v>6000</v>
      </c>
      <c r="F435" s="18">
        <v>6000</v>
      </c>
      <c r="G435" s="125">
        <f t="shared" si="15"/>
        <v>0</v>
      </c>
      <c r="H435" s="150"/>
      <c r="I435" s="153"/>
      <c r="J435" s="168"/>
      <c r="K435" s="164"/>
    </row>
    <row r="436" spans="1:11" hidden="1">
      <c r="A436" s="16" t="s">
        <v>522</v>
      </c>
      <c r="B436" s="17" t="s">
        <v>527</v>
      </c>
      <c r="C436" s="18">
        <v>5585</v>
      </c>
      <c r="D436" s="18"/>
      <c r="E436" s="18">
        <f t="shared" si="14"/>
        <v>5585</v>
      </c>
      <c r="F436" s="18">
        <v>5585</v>
      </c>
      <c r="G436" s="125">
        <f t="shared" si="15"/>
        <v>0</v>
      </c>
      <c r="H436" s="150"/>
      <c r="I436" s="153"/>
      <c r="J436" s="168"/>
      <c r="K436" s="164"/>
    </row>
    <row r="437" spans="1:11" hidden="1">
      <c r="A437" s="16" t="s">
        <v>522</v>
      </c>
      <c r="B437" s="17" t="s">
        <v>528</v>
      </c>
      <c r="C437" s="18"/>
      <c r="D437" s="18"/>
      <c r="E437" s="18">
        <f t="shared" si="14"/>
        <v>0</v>
      </c>
      <c r="F437" s="18"/>
      <c r="G437" s="125">
        <f t="shared" si="15"/>
        <v>0</v>
      </c>
      <c r="H437" s="150"/>
      <c r="I437" s="151"/>
      <c r="J437" s="163"/>
      <c r="K437" s="164"/>
    </row>
    <row r="438" spans="1:11" hidden="1">
      <c r="A438" s="16" t="s">
        <v>522</v>
      </c>
      <c r="B438" s="17" t="s">
        <v>529</v>
      </c>
      <c r="C438" s="18"/>
      <c r="D438" s="18"/>
      <c r="E438" s="18">
        <f t="shared" si="14"/>
        <v>0</v>
      </c>
      <c r="F438" s="18"/>
      <c r="G438" s="125">
        <f t="shared" si="15"/>
        <v>0</v>
      </c>
      <c r="H438" s="150"/>
      <c r="I438" s="151"/>
      <c r="J438" s="163"/>
      <c r="K438" s="164"/>
    </row>
    <row r="439" spans="1:11" hidden="1">
      <c r="A439" s="16" t="s">
        <v>522</v>
      </c>
      <c r="B439" s="17" t="s">
        <v>530</v>
      </c>
      <c r="C439" s="18"/>
      <c r="D439" s="18"/>
      <c r="E439" s="18">
        <f t="shared" si="14"/>
        <v>0</v>
      </c>
      <c r="F439" s="18"/>
      <c r="G439" s="125">
        <f t="shared" si="15"/>
        <v>0</v>
      </c>
      <c r="H439" s="150"/>
      <c r="I439" s="151"/>
      <c r="J439" s="163"/>
      <c r="K439" s="164"/>
    </row>
    <row r="440" spans="1:11" hidden="1">
      <c r="A440" s="16" t="s">
        <v>522</v>
      </c>
      <c r="B440" s="17" t="s">
        <v>531</v>
      </c>
      <c r="C440" s="18"/>
      <c r="D440" s="18"/>
      <c r="E440" s="18">
        <f t="shared" si="14"/>
        <v>0</v>
      </c>
      <c r="F440" s="18"/>
      <c r="G440" s="125">
        <f t="shared" si="15"/>
        <v>0</v>
      </c>
      <c r="H440" s="150"/>
      <c r="I440" s="151"/>
      <c r="J440" s="163"/>
      <c r="K440" s="164"/>
    </row>
    <row r="441" spans="1:11" hidden="1">
      <c r="A441" s="16" t="s">
        <v>522</v>
      </c>
      <c r="B441" s="17" t="s">
        <v>532</v>
      </c>
      <c r="C441" s="18"/>
      <c r="D441" s="18"/>
      <c r="E441" s="18">
        <f t="shared" si="14"/>
        <v>0</v>
      </c>
      <c r="F441" s="18"/>
      <c r="G441" s="125">
        <f t="shared" si="15"/>
        <v>0</v>
      </c>
      <c r="H441" s="150"/>
      <c r="I441" s="151"/>
      <c r="J441" s="163"/>
      <c r="K441" s="164"/>
    </row>
    <row r="442" spans="1:11" hidden="1">
      <c r="A442" s="16" t="s">
        <v>522</v>
      </c>
      <c r="B442" s="17" t="s">
        <v>533</v>
      </c>
      <c r="C442" s="18"/>
      <c r="D442" s="18"/>
      <c r="E442" s="18">
        <f t="shared" si="14"/>
        <v>0</v>
      </c>
      <c r="F442" s="18"/>
      <c r="G442" s="125">
        <f t="shared" si="15"/>
        <v>0</v>
      </c>
      <c r="H442" s="150"/>
      <c r="I442" s="151"/>
      <c r="J442" s="163"/>
      <c r="K442" s="164"/>
    </row>
    <row r="443" spans="1:11" hidden="1">
      <c r="A443" s="16" t="s">
        <v>522</v>
      </c>
      <c r="B443" s="17" t="s">
        <v>534</v>
      </c>
      <c r="C443" s="18"/>
      <c r="D443" s="18"/>
      <c r="E443" s="18">
        <f t="shared" si="14"/>
        <v>0</v>
      </c>
      <c r="F443" s="18"/>
      <c r="G443" s="125">
        <f t="shared" si="15"/>
        <v>0</v>
      </c>
      <c r="H443" s="150"/>
      <c r="I443" s="151"/>
      <c r="J443" s="163"/>
      <c r="K443" s="164"/>
    </row>
    <row r="444" spans="1:11" hidden="1">
      <c r="A444" s="16" t="s">
        <v>522</v>
      </c>
      <c r="B444" s="17" t="s">
        <v>535</v>
      </c>
      <c r="C444" s="18"/>
      <c r="D444" s="18"/>
      <c r="E444" s="18">
        <f t="shared" si="14"/>
        <v>0</v>
      </c>
      <c r="F444" s="18"/>
      <c r="G444" s="125">
        <f t="shared" si="15"/>
        <v>0</v>
      </c>
      <c r="H444" s="150"/>
      <c r="I444" s="151"/>
      <c r="J444" s="163"/>
      <c r="K444" s="164"/>
    </row>
    <row r="445" spans="1:11" hidden="1">
      <c r="A445" s="16" t="s">
        <v>522</v>
      </c>
      <c r="B445" s="17" t="s">
        <v>536</v>
      </c>
      <c r="C445" s="18"/>
      <c r="D445" s="18"/>
      <c r="E445" s="18">
        <f t="shared" si="14"/>
        <v>0</v>
      </c>
      <c r="F445" s="18"/>
      <c r="G445" s="125">
        <f t="shared" si="15"/>
        <v>0</v>
      </c>
      <c r="H445" s="150"/>
      <c r="I445" s="151"/>
      <c r="J445" s="163"/>
      <c r="K445" s="164"/>
    </row>
    <row r="446" spans="1:11" hidden="1">
      <c r="A446" s="16" t="s">
        <v>522</v>
      </c>
      <c r="B446" s="17" t="s">
        <v>537</v>
      </c>
      <c r="C446" s="18"/>
      <c r="D446" s="18"/>
      <c r="E446" s="18">
        <f t="shared" si="14"/>
        <v>0</v>
      </c>
      <c r="F446" s="18"/>
      <c r="G446" s="125">
        <f t="shared" si="15"/>
        <v>0</v>
      </c>
      <c r="H446" s="150"/>
      <c r="I446" s="151"/>
      <c r="J446" s="163"/>
      <c r="K446" s="164"/>
    </row>
    <row r="447" spans="1:11" hidden="1">
      <c r="A447" s="16" t="s">
        <v>522</v>
      </c>
      <c r="B447" s="17" t="s">
        <v>538</v>
      </c>
      <c r="C447" s="18"/>
      <c r="D447" s="18"/>
      <c r="E447" s="18">
        <f t="shared" si="14"/>
        <v>0</v>
      </c>
      <c r="F447" s="18"/>
      <c r="G447" s="125">
        <f t="shared" si="15"/>
        <v>0</v>
      </c>
      <c r="H447" s="150"/>
      <c r="I447" s="151"/>
      <c r="J447" s="163"/>
      <c r="K447" s="164"/>
    </row>
    <row r="448" spans="1:11" hidden="1">
      <c r="A448" s="16" t="s">
        <v>522</v>
      </c>
      <c r="B448" s="17" t="s">
        <v>539</v>
      </c>
      <c r="C448" s="18"/>
      <c r="D448" s="18"/>
      <c r="E448" s="18">
        <f t="shared" si="14"/>
        <v>0</v>
      </c>
      <c r="F448" s="18"/>
      <c r="G448" s="125">
        <f t="shared" si="15"/>
        <v>0</v>
      </c>
      <c r="H448" s="150"/>
      <c r="I448" s="151"/>
      <c r="J448" s="163"/>
      <c r="K448" s="164"/>
    </row>
    <row r="449" spans="1:11" hidden="1">
      <c r="A449" s="16" t="s">
        <v>522</v>
      </c>
      <c r="B449" s="17" t="s">
        <v>540</v>
      </c>
      <c r="C449" s="18">
        <v>10000</v>
      </c>
      <c r="D449" s="18"/>
      <c r="E449" s="18">
        <f t="shared" si="14"/>
        <v>10000</v>
      </c>
      <c r="F449" s="18">
        <v>5400</v>
      </c>
      <c r="G449" s="125">
        <f t="shared" si="15"/>
        <v>4600</v>
      </c>
      <c r="H449" s="150"/>
      <c r="I449" s="151"/>
      <c r="J449" s="163"/>
      <c r="K449" s="164"/>
    </row>
    <row r="450" spans="1:11" hidden="1">
      <c r="A450" s="16" t="s">
        <v>522</v>
      </c>
      <c r="B450" s="17" t="s">
        <v>541</v>
      </c>
      <c r="C450" s="18">
        <v>5000</v>
      </c>
      <c r="D450" s="18"/>
      <c r="E450" s="18">
        <f t="shared" si="14"/>
        <v>5000</v>
      </c>
      <c r="F450" s="18">
        <v>4700</v>
      </c>
      <c r="G450" s="125">
        <f t="shared" si="15"/>
        <v>300</v>
      </c>
      <c r="H450" s="150"/>
      <c r="I450" s="151"/>
      <c r="J450" s="163"/>
      <c r="K450" s="164"/>
    </row>
    <row r="451" spans="1:11" hidden="1">
      <c r="A451" s="16" t="s">
        <v>522</v>
      </c>
      <c r="B451" s="17" t="s">
        <v>542</v>
      </c>
      <c r="C451" s="18"/>
      <c r="D451" s="18"/>
      <c r="E451" s="18">
        <f t="shared" si="14"/>
        <v>0</v>
      </c>
      <c r="F451" s="18"/>
      <c r="G451" s="125">
        <f t="shared" si="15"/>
        <v>0</v>
      </c>
      <c r="H451" s="150"/>
      <c r="I451" s="151"/>
      <c r="J451" s="163"/>
      <c r="K451" s="164"/>
    </row>
    <row r="452" spans="1:11" hidden="1">
      <c r="A452" s="16" t="s">
        <v>543</v>
      </c>
      <c r="B452" s="17" t="s">
        <v>544</v>
      </c>
      <c r="C452" s="18"/>
      <c r="D452" s="18"/>
      <c r="E452" s="18">
        <f t="shared" si="14"/>
        <v>0</v>
      </c>
      <c r="F452" s="18"/>
      <c r="G452" s="125">
        <f t="shared" si="15"/>
        <v>0</v>
      </c>
      <c r="H452" s="150"/>
      <c r="I452" s="151"/>
      <c r="J452" s="163"/>
      <c r="K452" s="164"/>
    </row>
    <row r="453" spans="1:11" hidden="1">
      <c r="A453" s="16" t="s">
        <v>543</v>
      </c>
      <c r="B453" s="17" t="s">
        <v>468</v>
      </c>
      <c r="C453" s="18"/>
      <c r="D453" s="18"/>
      <c r="E453" s="18">
        <f t="shared" si="14"/>
        <v>0</v>
      </c>
      <c r="F453" s="18"/>
      <c r="G453" s="125">
        <f t="shared" si="15"/>
        <v>0</v>
      </c>
      <c r="H453" s="150"/>
      <c r="I453" s="151"/>
      <c r="J453" s="163"/>
      <c r="K453" s="164"/>
    </row>
    <row r="454" spans="1:11" hidden="1">
      <c r="A454" s="16" t="s">
        <v>543</v>
      </c>
      <c r="B454" s="17" t="s">
        <v>545</v>
      </c>
      <c r="C454" s="18"/>
      <c r="D454" s="18"/>
      <c r="E454" s="18">
        <f t="shared" si="14"/>
        <v>0</v>
      </c>
      <c r="F454" s="18"/>
      <c r="G454" s="125">
        <f t="shared" si="15"/>
        <v>0</v>
      </c>
      <c r="H454" s="150"/>
      <c r="I454" s="151"/>
      <c r="J454" s="163"/>
      <c r="K454" s="164"/>
    </row>
    <row r="455" spans="1:11" hidden="1">
      <c r="A455" s="16" t="s">
        <v>543</v>
      </c>
      <c r="B455" s="17" t="s">
        <v>546</v>
      </c>
      <c r="C455" s="18"/>
      <c r="D455" s="18"/>
      <c r="E455" s="18">
        <f t="shared" si="14"/>
        <v>0</v>
      </c>
      <c r="F455" s="18"/>
      <c r="G455" s="125">
        <f t="shared" si="15"/>
        <v>0</v>
      </c>
      <c r="H455" s="150"/>
      <c r="I455" s="151"/>
      <c r="J455" s="163"/>
      <c r="K455" s="164"/>
    </row>
    <row r="456" spans="1:11" hidden="1">
      <c r="A456" s="16" t="s">
        <v>543</v>
      </c>
      <c r="B456" s="17" t="s">
        <v>547</v>
      </c>
      <c r="C456" s="18"/>
      <c r="D456" s="18"/>
      <c r="E456" s="18">
        <f t="shared" si="14"/>
        <v>0</v>
      </c>
      <c r="F456" s="18"/>
      <c r="G456" s="125">
        <f t="shared" si="15"/>
        <v>0</v>
      </c>
      <c r="H456" s="150"/>
      <c r="I456" s="151"/>
      <c r="J456" s="163"/>
      <c r="K456" s="164"/>
    </row>
    <row r="457" spans="1:11" hidden="1">
      <c r="A457" s="16" t="s">
        <v>543</v>
      </c>
      <c r="B457" s="17" t="s">
        <v>548</v>
      </c>
      <c r="C457" s="18"/>
      <c r="D457" s="18"/>
      <c r="E457" s="18">
        <f t="shared" si="14"/>
        <v>0</v>
      </c>
      <c r="F457" s="18"/>
      <c r="G457" s="125">
        <f t="shared" si="15"/>
        <v>0</v>
      </c>
      <c r="H457" s="150"/>
      <c r="I457" s="151"/>
      <c r="J457" s="163"/>
      <c r="K457" s="164"/>
    </row>
    <row r="458" spans="1:11" hidden="1">
      <c r="A458" s="16" t="s">
        <v>543</v>
      </c>
      <c r="B458" s="17" t="s">
        <v>549</v>
      </c>
      <c r="C458" s="18"/>
      <c r="D458" s="18"/>
      <c r="E458" s="18">
        <f t="shared" si="14"/>
        <v>0</v>
      </c>
      <c r="F458" s="18"/>
      <c r="G458" s="125">
        <f t="shared" si="15"/>
        <v>0</v>
      </c>
      <c r="H458" s="150"/>
      <c r="I458" s="151"/>
      <c r="J458" s="163"/>
      <c r="K458" s="164"/>
    </row>
    <row r="459" spans="1:11" hidden="1">
      <c r="A459" s="16" t="s">
        <v>543</v>
      </c>
      <c r="B459" s="17" t="s">
        <v>550</v>
      </c>
      <c r="C459" s="18"/>
      <c r="D459" s="18"/>
      <c r="E459" s="18">
        <f t="shared" ref="E459:E522" si="16">C459+D459</f>
        <v>0</v>
      </c>
      <c r="F459" s="18"/>
      <c r="G459" s="125">
        <f t="shared" si="15"/>
        <v>0</v>
      </c>
      <c r="H459" s="150"/>
      <c r="I459" s="151"/>
      <c r="J459" s="163"/>
      <c r="K459" s="164"/>
    </row>
    <row r="460" spans="1:11" hidden="1">
      <c r="A460" s="16" t="s">
        <v>543</v>
      </c>
      <c r="B460" s="17" t="s">
        <v>551</v>
      </c>
      <c r="C460" s="18"/>
      <c r="D460" s="18"/>
      <c r="E460" s="18">
        <f t="shared" si="16"/>
        <v>0</v>
      </c>
      <c r="F460" s="18"/>
      <c r="G460" s="125">
        <f t="shared" ref="G460:G523" si="17">(E460-F460)</f>
        <v>0</v>
      </c>
      <c r="H460" s="150"/>
      <c r="I460" s="151"/>
      <c r="J460" s="163"/>
      <c r="K460" s="164"/>
    </row>
    <row r="461" spans="1:11" hidden="1">
      <c r="A461" s="16" t="s">
        <v>543</v>
      </c>
      <c r="B461" s="17" t="s">
        <v>552</v>
      </c>
      <c r="C461" s="18"/>
      <c r="D461" s="18"/>
      <c r="E461" s="18">
        <f t="shared" si="16"/>
        <v>0</v>
      </c>
      <c r="F461" s="18"/>
      <c r="G461" s="125">
        <f t="shared" si="17"/>
        <v>0</v>
      </c>
      <c r="H461" s="150"/>
      <c r="I461" s="151"/>
      <c r="J461" s="163"/>
      <c r="K461" s="164"/>
    </row>
    <row r="462" spans="1:11" hidden="1">
      <c r="A462" s="16" t="s">
        <v>543</v>
      </c>
      <c r="B462" s="17" t="s">
        <v>553</v>
      </c>
      <c r="C462" s="18"/>
      <c r="D462" s="18"/>
      <c r="E462" s="18">
        <f t="shared" si="16"/>
        <v>0</v>
      </c>
      <c r="F462" s="18"/>
      <c r="G462" s="125">
        <f t="shared" si="17"/>
        <v>0</v>
      </c>
      <c r="H462" s="150"/>
      <c r="I462" s="151"/>
      <c r="J462" s="163"/>
      <c r="K462" s="164"/>
    </row>
    <row r="463" spans="1:11" hidden="1">
      <c r="A463" s="16" t="s">
        <v>543</v>
      </c>
      <c r="B463" s="17" t="s">
        <v>554</v>
      </c>
      <c r="C463" s="18"/>
      <c r="D463" s="18"/>
      <c r="E463" s="18">
        <f t="shared" si="16"/>
        <v>0</v>
      </c>
      <c r="F463" s="18"/>
      <c r="G463" s="125">
        <f t="shared" si="17"/>
        <v>0</v>
      </c>
      <c r="H463" s="150"/>
      <c r="I463" s="151"/>
      <c r="J463" s="163"/>
      <c r="K463" s="164"/>
    </row>
    <row r="464" spans="1:11" hidden="1">
      <c r="A464" s="16" t="s">
        <v>543</v>
      </c>
      <c r="B464" s="17" t="s">
        <v>555</v>
      </c>
      <c r="C464" s="18"/>
      <c r="D464" s="18"/>
      <c r="E464" s="18">
        <f t="shared" si="16"/>
        <v>0</v>
      </c>
      <c r="F464" s="18"/>
      <c r="G464" s="125">
        <f t="shared" si="17"/>
        <v>0</v>
      </c>
      <c r="H464" s="150"/>
      <c r="I464" s="151"/>
      <c r="J464" s="163"/>
      <c r="K464" s="164"/>
    </row>
    <row r="465" spans="1:11" hidden="1">
      <c r="A465" s="16" t="s">
        <v>543</v>
      </c>
      <c r="B465" s="17" t="s">
        <v>556</v>
      </c>
      <c r="C465" s="18"/>
      <c r="D465" s="18"/>
      <c r="E465" s="18">
        <f t="shared" si="16"/>
        <v>0</v>
      </c>
      <c r="F465" s="18"/>
      <c r="G465" s="125">
        <f t="shared" si="17"/>
        <v>0</v>
      </c>
      <c r="H465" s="150"/>
      <c r="I465" s="151"/>
      <c r="J465" s="163"/>
      <c r="K465" s="164"/>
    </row>
    <row r="466" spans="1:11" hidden="1">
      <c r="A466" s="16" t="s">
        <v>543</v>
      </c>
      <c r="B466" s="17" t="s">
        <v>557</v>
      </c>
      <c r="C466" s="18"/>
      <c r="D466" s="18"/>
      <c r="E466" s="18">
        <f t="shared" si="16"/>
        <v>0</v>
      </c>
      <c r="F466" s="18"/>
      <c r="G466" s="125">
        <f t="shared" si="17"/>
        <v>0</v>
      </c>
      <c r="H466" s="150"/>
      <c r="I466" s="151"/>
      <c r="J466" s="163"/>
      <c r="K466" s="164"/>
    </row>
    <row r="467" spans="1:11" hidden="1">
      <c r="A467" s="16" t="s">
        <v>558</v>
      </c>
      <c r="B467" s="17" t="s">
        <v>559</v>
      </c>
      <c r="C467" s="18"/>
      <c r="D467" s="18"/>
      <c r="E467" s="18">
        <f t="shared" si="16"/>
        <v>0</v>
      </c>
      <c r="F467" s="18"/>
      <c r="G467" s="125">
        <f t="shared" si="17"/>
        <v>0</v>
      </c>
      <c r="H467" s="150"/>
      <c r="I467" s="151"/>
      <c r="J467" s="163"/>
      <c r="K467" s="164"/>
    </row>
    <row r="468" spans="1:11" hidden="1">
      <c r="A468" s="16" t="s">
        <v>558</v>
      </c>
      <c r="B468" s="17" t="s">
        <v>560</v>
      </c>
      <c r="C468" s="18"/>
      <c r="D468" s="18"/>
      <c r="E468" s="18">
        <f t="shared" si="16"/>
        <v>0</v>
      </c>
      <c r="F468" s="18"/>
      <c r="G468" s="125">
        <f t="shared" si="17"/>
        <v>0</v>
      </c>
      <c r="H468" s="150"/>
      <c r="I468" s="151"/>
      <c r="J468" s="163"/>
      <c r="K468" s="164"/>
    </row>
    <row r="469" spans="1:11" hidden="1">
      <c r="A469" s="16" t="s">
        <v>558</v>
      </c>
      <c r="B469" s="17" t="s">
        <v>561</v>
      </c>
      <c r="C469" s="18"/>
      <c r="D469" s="18"/>
      <c r="E469" s="18">
        <f t="shared" si="16"/>
        <v>0</v>
      </c>
      <c r="F469" s="18"/>
      <c r="G469" s="125">
        <f t="shared" si="17"/>
        <v>0</v>
      </c>
      <c r="H469" s="150"/>
      <c r="I469" s="151"/>
      <c r="J469" s="163"/>
      <c r="K469" s="164"/>
    </row>
    <row r="470" spans="1:11" hidden="1">
      <c r="A470" s="16" t="s">
        <v>558</v>
      </c>
      <c r="B470" s="17" t="s">
        <v>562</v>
      </c>
      <c r="C470" s="18"/>
      <c r="D470" s="18"/>
      <c r="E470" s="18">
        <f t="shared" si="16"/>
        <v>0</v>
      </c>
      <c r="F470" s="18"/>
      <c r="G470" s="125">
        <f t="shared" si="17"/>
        <v>0</v>
      </c>
      <c r="H470" s="150"/>
      <c r="I470" s="151"/>
      <c r="J470" s="163"/>
      <c r="K470" s="164"/>
    </row>
    <row r="471" spans="1:11" hidden="1">
      <c r="A471" s="16" t="s">
        <v>558</v>
      </c>
      <c r="B471" s="17" t="s">
        <v>563</v>
      </c>
      <c r="C471" s="18"/>
      <c r="D471" s="18"/>
      <c r="E471" s="18">
        <f t="shared" si="16"/>
        <v>0</v>
      </c>
      <c r="F471" s="18"/>
      <c r="G471" s="125">
        <f t="shared" si="17"/>
        <v>0</v>
      </c>
      <c r="H471" s="150"/>
      <c r="I471" s="151"/>
      <c r="J471" s="163"/>
      <c r="K471" s="164"/>
    </row>
    <row r="472" spans="1:11" hidden="1">
      <c r="A472" s="16" t="s">
        <v>558</v>
      </c>
      <c r="B472" s="17" t="s">
        <v>564</v>
      </c>
      <c r="C472" s="18"/>
      <c r="D472" s="18"/>
      <c r="E472" s="18">
        <f t="shared" si="16"/>
        <v>0</v>
      </c>
      <c r="F472" s="18"/>
      <c r="G472" s="125">
        <f t="shared" si="17"/>
        <v>0</v>
      </c>
      <c r="H472" s="150"/>
      <c r="I472" s="151"/>
      <c r="J472" s="163"/>
      <c r="K472" s="164"/>
    </row>
    <row r="473" spans="1:11" hidden="1">
      <c r="A473" s="16" t="s">
        <v>558</v>
      </c>
      <c r="B473" s="17" t="s">
        <v>565</v>
      </c>
      <c r="C473" s="18"/>
      <c r="D473" s="18"/>
      <c r="E473" s="18">
        <f t="shared" si="16"/>
        <v>0</v>
      </c>
      <c r="F473" s="18"/>
      <c r="G473" s="125">
        <f t="shared" si="17"/>
        <v>0</v>
      </c>
      <c r="H473" s="150"/>
      <c r="I473" s="151"/>
      <c r="J473" s="163"/>
      <c r="K473" s="164"/>
    </row>
    <row r="474" spans="1:11" hidden="1">
      <c r="A474" s="16" t="s">
        <v>558</v>
      </c>
      <c r="B474" s="17" t="s">
        <v>566</v>
      </c>
      <c r="C474" s="18"/>
      <c r="D474" s="18"/>
      <c r="E474" s="18">
        <f t="shared" si="16"/>
        <v>0</v>
      </c>
      <c r="F474" s="18"/>
      <c r="G474" s="125">
        <f t="shared" si="17"/>
        <v>0</v>
      </c>
      <c r="H474" s="150"/>
      <c r="I474" s="151"/>
      <c r="J474" s="163"/>
      <c r="K474" s="164"/>
    </row>
    <row r="475" spans="1:11" hidden="1">
      <c r="A475" s="16" t="s">
        <v>558</v>
      </c>
      <c r="B475" s="17" t="s">
        <v>567</v>
      </c>
      <c r="C475" s="18"/>
      <c r="D475" s="18"/>
      <c r="E475" s="18">
        <f t="shared" si="16"/>
        <v>0</v>
      </c>
      <c r="F475" s="18"/>
      <c r="G475" s="125">
        <f t="shared" si="17"/>
        <v>0</v>
      </c>
      <c r="H475" s="150"/>
      <c r="I475" s="151"/>
      <c r="J475" s="163"/>
      <c r="K475" s="164"/>
    </row>
    <row r="476" spans="1:11" hidden="1">
      <c r="A476" s="16" t="s">
        <v>568</v>
      </c>
      <c r="B476" s="4" t="s">
        <v>569</v>
      </c>
      <c r="C476" s="18"/>
      <c r="D476" s="18"/>
      <c r="E476" s="18">
        <f t="shared" si="16"/>
        <v>0</v>
      </c>
      <c r="F476" s="18"/>
      <c r="G476" s="125">
        <f t="shared" si="17"/>
        <v>0</v>
      </c>
      <c r="H476" s="150"/>
      <c r="I476" s="151"/>
      <c r="J476" s="163"/>
      <c r="K476" s="164"/>
    </row>
    <row r="477" spans="1:11" hidden="1">
      <c r="A477" s="16" t="s">
        <v>568</v>
      </c>
      <c r="B477" s="4" t="s">
        <v>570</v>
      </c>
      <c r="C477" s="18"/>
      <c r="D477" s="18"/>
      <c r="E477" s="18">
        <f t="shared" si="16"/>
        <v>0</v>
      </c>
      <c r="F477" s="18"/>
      <c r="G477" s="125">
        <f t="shared" si="17"/>
        <v>0</v>
      </c>
      <c r="H477" s="150"/>
      <c r="I477" s="151"/>
      <c r="J477" s="163"/>
      <c r="K477" s="164"/>
    </row>
    <row r="478" spans="1:11" hidden="1">
      <c r="A478" s="16" t="s">
        <v>568</v>
      </c>
      <c r="B478" s="4" t="s">
        <v>571</v>
      </c>
      <c r="C478" s="18"/>
      <c r="D478" s="18"/>
      <c r="E478" s="18">
        <f t="shared" si="16"/>
        <v>0</v>
      </c>
      <c r="F478" s="18"/>
      <c r="G478" s="125">
        <f t="shared" si="17"/>
        <v>0</v>
      </c>
      <c r="H478" s="150"/>
      <c r="I478" s="151"/>
      <c r="J478" s="163"/>
      <c r="K478" s="164"/>
    </row>
    <row r="479" spans="1:11" hidden="1">
      <c r="A479" s="16" t="s">
        <v>568</v>
      </c>
      <c r="B479" s="4" t="s">
        <v>572</v>
      </c>
      <c r="C479" s="18"/>
      <c r="D479" s="18"/>
      <c r="E479" s="18">
        <f t="shared" si="16"/>
        <v>0</v>
      </c>
      <c r="F479" s="18"/>
      <c r="G479" s="125">
        <f t="shared" si="17"/>
        <v>0</v>
      </c>
      <c r="H479" s="150"/>
      <c r="I479" s="151"/>
      <c r="J479" s="163"/>
      <c r="K479" s="164"/>
    </row>
    <row r="480" spans="1:11" hidden="1">
      <c r="A480" s="16" t="s">
        <v>568</v>
      </c>
      <c r="B480" s="4" t="s">
        <v>573</v>
      </c>
      <c r="C480" s="18"/>
      <c r="D480" s="18"/>
      <c r="E480" s="18">
        <f t="shared" si="16"/>
        <v>0</v>
      </c>
      <c r="F480" s="18"/>
      <c r="G480" s="125">
        <f t="shared" si="17"/>
        <v>0</v>
      </c>
      <c r="H480" s="150"/>
      <c r="I480" s="151"/>
      <c r="J480" s="163"/>
      <c r="K480" s="164"/>
    </row>
    <row r="481" spans="1:11" hidden="1">
      <c r="A481" s="16" t="s">
        <v>568</v>
      </c>
      <c r="B481" s="4" t="s">
        <v>574</v>
      </c>
      <c r="C481" s="18"/>
      <c r="D481" s="18"/>
      <c r="E481" s="18">
        <f t="shared" si="16"/>
        <v>0</v>
      </c>
      <c r="F481" s="18"/>
      <c r="G481" s="125">
        <f t="shared" si="17"/>
        <v>0</v>
      </c>
      <c r="H481" s="150"/>
      <c r="I481" s="151"/>
      <c r="J481" s="163"/>
      <c r="K481" s="164"/>
    </row>
    <row r="482" spans="1:11" hidden="1">
      <c r="A482" s="16" t="s">
        <v>568</v>
      </c>
      <c r="B482" s="4" t="s">
        <v>575</v>
      </c>
      <c r="C482" s="18"/>
      <c r="D482" s="18"/>
      <c r="E482" s="18">
        <f t="shared" si="16"/>
        <v>0</v>
      </c>
      <c r="F482" s="18"/>
      <c r="G482" s="125">
        <f t="shared" si="17"/>
        <v>0</v>
      </c>
      <c r="H482" s="150"/>
      <c r="I482" s="151"/>
      <c r="J482" s="163"/>
      <c r="K482" s="164"/>
    </row>
    <row r="483" spans="1:11" hidden="1">
      <c r="A483" s="16" t="s">
        <v>568</v>
      </c>
      <c r="B483" s="4" t="s">
        <v>576</v>
      </c>
      <c r="C483" s="18"/>
      <c r="D483" s="18"/>
      <c r="E483" s="18">
        <f t="shared" si="16"/>
        <v>0</v>
      </c>
      <c r="F483" s="18"/>
      <c r="G483" s="125">
        <f t="shared" si="17"/>
        <v>0</v>
      </c>
      <c r="H483" s="150"/>
      <c r="I483" s="151"/>
      <c r="J483" s="163"/>
      <c r="K483" s="164"/>
    </row>
    <row r="484" spans="1:11" hidden="1">
      <c r="A484" s="16" t="s">
        <v>568</v>
      </c>
      <c r="B484" s="4" t="s">
        <v>577</v>
      </c>
      <c r="C484" s="18"/>
      <c r="D484" s="18"/>
      <c r="E484" s="18">
        <f t="shared" si="16"/>
        <v>0</v>
      </c>
      <c r="F484" s="18"/>
      <c r="G484" s="125">
        <f t="shared" si="17"/>
        <v>0</v>
      </c>
      <c r="H484" s="150"/>
      <c r="I484" s="151"/>
      <c r="J484" s="163"/>
      <c r="K484" s="164"/>
    </row>
    <row r="485" spans="1:11" hidden="1">
      <c r="A485" s="16" t="s">
        <v>568</v>
      </c>
      <c r="B485" s="4" t="s">
        <v>578</v>
      </c>
      <c r="C485" s="18"/>
      <c r="D485" s="18"/>
      <c r="E485" s="18">
        <f t="shared" si="16"/>
        <v>0</v>
      </c>
      <c r="F485" s="18"/>
      <c r="G485" s="125">
        <f t="shared" si="17"/>
        <v>0</v>
      </c>
      <c r="H485" s="150"/>
      <c r="I485" s="151"/>
      <c r="J485" s="163"/>
      <c r="K485" s="164"/>
    </row>
    <row r="486" spans="1:11" hidden="1">
      <c r="A486" s="16" t="s">
        <v>568</v>
      </c>
      <c r="B486" s="4" t="s">
        <v>579</v>
      </c>
      <c r="C486" s="18"/>
      <c r="D486" s="18"/>
      <c r="E486" s="18">
        <f t="shared" si="16"/>
        <v>0</v>
      </c>
      <c r="F486" s="18"/>
      <c r="G486" s="125">
        <f t="shared" si="17"/>
        <v>0</v>
      </c>
      <c r="H486" s="150"/>
      <c r="I486" s="151"/>
      <c r="J486" s="163"/>
      <c r="K486" s="164"/>
    </row>
    <row r="487" spans="1:11" hidden="1">
      <c r="A487" s="16" t="s">
        <v>568</v>
      </c>
      <c r="B487" s="4" t="s">
        <v>580</v>
      </c>
      <c r="C487" s="18"/>
      <c r="D487" s="18"/>
      <c r="E487" s="18">
        <f t="shared" si="16"/>
        <v>0</v>
      </c>
      <c r="F487" s="18"/>
      <c r="G487" s="125">
        <f t="shared" si="17"/>
        <v>0</v>
      </c>
      <c r="H487" s="150"/>
      <c r="I487" s="151"/>
      <c r="J487" s="163"/>
      <c r="K487" s="164"/>
    </row>
    <row r="488" spans="1:11" hidden="1">
      <c r="A488" s="16" t="s">
        <v>581</v>
      </c>
      <c r="B488" s="17" t="s">
        <v>582</v>
      </c>
      <c r="C488" s="18"/>
      <c r="D488" s="18"/>
      <c r="E488" s="18">
        <f t="shared" si="16"/>
        <v>0</v>
      </c>
      <c r="F488" s="18"/>
      <c r="G488" s="125">
        <f t="shared" si="17"/>
        <v>0</v>
      </c>
      <c r="H488" s="150"/>
      <c r="I488" s="151"/>
      <c r="J488" s="163"/>
      <c r="K488" s="164"/>
    </row>
    <row r="489" spans="1:11" hidden="1">
      <c r="A489" s="16" t="s">
        <v>581</v>
      </c>
      <c r="B489" s="17" t="s">
        <v>583</v>
      </c>
      <c r="C489" s="18"/>
      <c r="D489" s="18"/>
      <c r="E489" s="18">
        <f t="shared" si="16"/>
        <v>0</v>
      </c>
      <c r="F489" s="18"/>
      <c r="G489" s="125">
        <f t="shared" si="17"/>
        <v>0</v>
      </c>
      <c r="H489" s="150"/>
      <c r="I489" s="151"/>
      <c r="J489" s="163"/>
      <c r="K489" s="164"/>
    </row>
    <row r="490" spans="1:11" hidden="1">
      <c r="A490" s="16" t="s">
        <v>581</v>
      </c>
      <c r="B490" s="17" t="s">
        <v>584</v>
      </c>
      <c r="C490" s="18"/>
      <c r="D490" s="18"/>
      <c r="E490" s="18">
        <f t="shared" si="16"/>
        <v>0</v>
      </c>
      <c r="F490" s="18"/>
      <c r="G490" s="125">
        <f t="shared" si="17"/>
        <v>0</v>
      </c>
      <c r="H490" s="150"/>
      <c r="I490" s="151"/>
      <c r="J490" s="163"/>
      <c r="K490" s="164"/>
    </row>
    <row r="491" spans="1:11" hidden="1">
      <c r="A491" s="16" t="s">
        <v>585</v>
      </c>
      <c r="B491" s="17" t="s">
        <v>586</v>
      </c>
      <c r="C491" s="18"/>
      <c r="D491" s="18"/>
      <c r="E491" s="18">
        <f t="shared" si="16"/>
        <v>0</v>
      </c>
      <c r="F491" s="18"/>
      <c r="G491" s="125">
        <f t="shared" si="17"/>
        <v>0</v>
      </c>
      <c r="H491" s="150"/>
      <c r="I491" s="151"/>
      <c r="J491" s="163"/>
      <c r="K491" s="164"/>
    </row>
    <row r="492" spans="1:11" hidden="1">
      <c r="A492" s="16" t="s">
        <v>585</v>
      </c>
      <c r="B492" s="17" t="s">
        <v>587</v>
      </c>
      <c r="C492" s="18"/>
      <c r="D492" s="18"/>
      <c r="E492" s="18">
        <f t="shared" si="16"/>
        <v>0</v>
      </c>
      <c r="F492" s="18"/>
      <c r="G492" s="125">
        <f t="shared" si="17"/>
        <v>0</v>
      </c>
      <c r="H492" s="150"/>
      <c r="I492" s="151"/>
      <c r="J492" s="163"/>
      <c r="K492" s="164"/>
    </row>
    <row r="493" spans="1:11" hidden="1">
      <c r="A493" s="16" t="s">
        <v>588</v>
      </c>
      <c r="B493" s="17" t="s">
        <v>589</v>
      </c>
      <c r="C493" s="18"/>
      <c r="D493" s="18"/>
      <c r="E493" s="18">
        <f t="shared" si="16"/>
        <v>0</v>
      </c>
      <c r="F493" s="18"/>
      <c r="G493" s="125">
        <f t="shared" si="17"/>
        <v>0</v>
      </c>
      <c r="H493" s="150"/>
      <c r="I493" s="151"/>
      <c r="J493" s="163"/>
      <c r="K493" s="164"/>
    </row>
    <row r="494" spans="1:11" hidden="1">
      <c r="A494" s="16" t="s">
        <v>588</v>
      </c>
      <c r="B494" s="17" t="s">
        <v>590</v>
      </c>
      <c r="C494" s="18"/>
      <c r="D494" s="18"/>
      <c r="E494" s="18">
        <f t="shared" si="16"/>
        <v>0</v>
      </c>
      <c r="F494" s="18"/>
      <c r="G494" s="125">
        <f t="shared" si="17"/>
        <v>0</v>
      </c>
      <c r="H494" s="150"/>
      <c r="I494" s="151"/>
      <c r="J494" s="163"/>
      <c r="K494" s="164"/>
    </row>
    <row r="495" spans="1:11" hidden="1">
      <c r="A495" s="16" t="s">
        <v>588</v>
      </c>
      <c r="B495" s="17" t="s">
        <v>591</v>
      </c>
      <c r="C495" s="18"/>
      <c r="D495" s="18"/>
      <c r="E495" s="18">
        <f t="shared" si="16"/>
        <v>0</v>
      </c>
      <c r="F495" s="18"/>
      <c r="G495" s="125">
        <f t="shared" si="17"/>
        <v>0</v>
      </c>
      <c r="H495" s="150"/>
      <c r="I495" s="151"/>
      <c r="J495" s="163"/>
      <c r="K495" s="164"/>
    </row>
    <row r="496" spans="1:11" hidden="1">
      <c r="A496" s="16" t="s">
        <v>588</v>
      </c>
      <c r="B496" s="17" t="s">
        <v>592</v>
      </c>
      <c r="C496" s="18"/>
      <c r="D496" s="18"/>
      <c r="E496" s="18">
        <f t="shared" si="16"/>
        <v>0</v>
      </c>
      <c r="F496" s="18"/>
      <c r="G496" s="125">
        <f t="shared" si="17"/>
        <v>0</v>
      </c>
      <c r="H496" s="150"/>
      <c r="I496" s="151"/>
      <c r="J496" s="163"/>
      <c r="K496" s="164"/>
    </row>
    <row r="497" spans="1:11" hidden="1">
      <c r="A497" s="16" t="s">
        <v>588</v>
      </c>
      <c r="B497" s="17" t="s">
        <v>593</v>
      </c>
      <c r="C497" s="18"/>
      <c r="D497" s="18"/>
      <c r="E497" s="18">
        <f t="shared" si="16"/>
        <v>0</v>
      </c>
      <c r="F497" s="18"/>
      <c r="G497" s="125">
        <f t="shared" si="17"/>
        <v>0</v>
      </c>
      <c r="H497" s="150"/>
      <c r="I497" s="151"/>
      <c r="J497" s="163"/>
      <c r="K497" s="164"/>
    </row>
    <row r="498" spans="1:11" hidden="1">
      <c r="A498" s="16" t="s">
        <v>588</v>
      </c>
      <c r="B498" s="17" t="s">
        <v>594</v>
      </c>
      <c r="C498" s="18"/>
      <c r="D498" s="18"/>
      <c r="E498" s="18">
        <f t="shared" si="16"/>
        <v>0</v>
      </c>
      <c r="F498" s="18"/>
      <c r="G498" s="125">
        <f t="shared" si="17"/>
        <v>0</v>
      </c>
      <c r="H498" s="150"/>
      <c r="I498" s="151"/>
      <c r="J498" s="163"/>
      <c r="K498" s="164"/>
    </row>
    <row r="499" spans="1:11" hidden="1">
      <c r="A499" s="16" t="s">
        <v>588</v>
      </c>
      <c r="B499" s="17" t="s">
        <v>595</v>
      </c>
      <c r="C499" s="18"/>
      <c r="D499" s="18"/>
      <c r="E499" s="18">
        <f t="shared" si="16"/>
        <v>0</v>
      </c>
      <c r="F499" s="18"/>
      <c r="G499" s="125">
        <f t="shared" si="17"/>
        <v>0</v>
      </c>
      <c r="H499" s="150"/>
      <c r="I499" s="151"/>
      <c r="J499" s="163"/>
      <c r="K499" s="164"/>
    </row>
    <row r="500" spans="1:11" hidden="1">
      <c r="A500" s="16" t="s">
        <v>596</v>
      </c>
      <c r="B500" s="17" t="s">
        <v>597</v>
      </c>
      <c r="C500" s="18"/>
      <c r="D500" s="18"/>
      <c r="E500" s="18">
        <f t="shared" si="16"/>
        <v>0</v>
      </c>
      <c r="F500" s="18"/>
      <c r="G500" s="125">
        <f t="shared" si="17"/>
        <v>0</v>
      </c>
      <c r="H500" s="150"/>
      <c r="I500" s="151"/>
      <c r="J500" s="163"/>
      <c r="K500" s="164"/>
    </row>
    <row r="501" spans="1:11" hidden="1">
      <c r="A501" s="16" t="s">
        <v>596</v>
      </c>
      <c r="B501" s="17" t="s">
        <v>598</v>
      </c>
      <c r="C501" s="18"/>
      <c r="D501" s="18"/>
      <c r="E501" s="18">
        <f t="shared" si="16"/>
        <v>0</v>
      </c>
      <c r="F501" s="18"/>
      <c r="G501" s="125">
        <f t="shared" si="17"/>
        <v>0</v>
      </c>
      <c r="H501" s="150"/>
      <c r="I501" s="151"/>
      <c r="J501" s="163"/>
      <c r="K501" s="164"/>
    </row>
    <row r="502" spans="1:11" hidden="1">
      <c r="A502" s="16" t="s">
        <v>596</v>
      </c>
      <c r="B502" s="17" t="s">
        <v>599</v>
      </c>
      <c r="C502" s="18"/>
      <c r="D502" s="18"/>
      <c r="E502" s="18">
        <f t="shared" si="16"/>
        <v>0</v>
      </c>
      <c r="F502" s="18"/>
      <c r="G502" s="125">
        <f t="shared" si="17"/>
        <v>0</v>
      </c>
      <c r="H502" s="150"/>
      <c r="I502" s="151"/>
      <c r="J502" s="163"/>
      <c r="K502" s="164"/>
    </row>
    <row r="503" spans="1:11" hidden="1">
      <c r="A503" s="16" t="s">
        <v>596</v>
      </c>
      <c r="B503" s="17" t="s">
        <v>600</v>
      </c>
      <c r="C503" s="18">
        <v>10000</v>
      </c>
      <c r="D503" s="18"/>
      <c r="E503" s="18">
        <f t="shared" si="16"/>
        <v>10000</v>
      </c>
      <c r="F503" s="18">
        <v>2124</v>
      </c>
      <c r="G503" s="125">
        <f t="shared" si="17"/>
        <v>7876</v>
      </c>
      <c r="H503" s="150"/>
      <c r="I503" s="151"/>
      <c r="J503" s="163"/>
      <c r="K503" s="164"/>
    </row>
    <row r="504" spans="1:11" hidden="1">
      <c r="A504" s="16" t="s">
        <v>596</v>
      </c>
      <c r="B504" s="17" t="s">
        <v>601</v>
      </c>
      <c r="C504" s="18"/>
      <c r="D504" s="18"/>
      <c r="E504" s="18">
        <f t="shared" si="16"/>
        <v>0</v>
      </c>
      <c r="F504" s="18"/>
      <c r="G504" s="125">
        <f t="shared" si="17"/>
        <v>0</v>
      </c>
      <c r="H504" s="150"/>
      <c r="I504" s="151"/>
      <c r="J504" s="163"/>
      <c r="K504" s="164"/>
    </row>
    <row r="505" spans="1:11" hidden="1">
      <c r="A505" s="16" t="s">
        <v>596</v>
      </c>
      <c r="B505" s="17" t="s">
        <v>602</v>
      </c>
      <c r="C505" s="18">
        <v>10000</v>
      </c>
      <c r="D505" s="18"/>
      <c r="E505" s="18">
        <f t="shared" si="16"/>
        <v>10000</v>
      </c>
      <c r="F505" s="18">
        <v>10000</v>
      </c>
      <c r="G505" s="125">
        <f t="shared" si="17"/>
        <v>0</v>
      </c>
      <c r="H505" s="150"/>
      <c r="I505" s="151"/>
      <c r="J505" s="163"/>
      <c r="K505" s="164"/>
    </row>
    <row r="506" spans="1:11" hidden="1">
      <c r="A506" s="16" t="s">
        <v>596</v>
      </c>
      <c r="B506" s="17" t="s">
        <v>603</v>
      </c>
      <c r="C506" s="18">
        <v>328</v>
      </c>
      <c r="D506" s="18"/>
      <c r="E506" s="18">
        <f t="shared" si="16"/>
        <v>328</v>
      </c>
      <c r="F506" s="18">
        <v>328</v>
      </c>
      <c r="G506" s="125">
        <f t="shared" si="17"/>
        <v>0</v>
      </c>
      <c r="H506" s="150"/>
      <c r="I506" s="151"/>
      <c r="J506" s="163"/>
      <c r="K506" s="164"/>
    </row>
    <row r="507" spans="1:11" hidden="1">
      <c r="A507" s="16" t="s">
        <v>596</v>
      </c>
      <c r="B507" s="17" t="s">
        <v>604</v>
      </c>
      <c r="C507" s="18">
        <v>151</v>
      </c>
      <c r="D507" s="18"/>
      <c r="E507" s="18">
        <f t="shared" si="16"/>
        <v>151</v>
      </c>
      <c r="F507" s="18">
        <v>151</v>
      </c>
      <c r="G507" s="125">
        <f t="shared" si="17"/>
        <v>0</v>
      </c>
      <c r="H507" s="150"/>
      <c r="I507" s="151"/>
      <c r="J507" s="163"/>
      <c r="K507" s="164"/>
    </row>
    <row r="508" spans="1:11" hidden="1">
      <c r="A508" s="16" t="s">
        <v>596</v>
      </c>
      <c r="B508" s="17" t="s">
        <v>605</v>
      </c>
      <c r="C508" s="18"/>
      <c r="D508" s="18"/>
      <c r="E508" s="18">
        <f t="shared" si="16"/>
        <v>0</v>
      </c>
      <c r="F508" s="18"/>
      <c r="G508" s="125">
        <f t="shared" si="17"/>
        <v>0</v>
      </c>
      <c r="H508" s="150"/>
      <c r="I508" s="151"/>
      <c r="J508" s="163"/>
      <c r="K508" s="164"/>
    </row>
    <row r="509" spans="1:11" hidden="1">
      <c r="A509" s="16" t="s">
        <v>596</v>
      </c>
      <c r="B509" s="17" t="s">
        <v>606</v>
      </c>
      <c r="C509" s="18"/>
      <c r="D509" s="18"/>
      <c r="E509" s="18">
        <f t="shared" si="16"/>
        <v>0</v>
      </c>
      <c r="F509" s="18"/>
      <c r="G509" s="125">
        <f t="shared" si="17"/>
        <v>0</v>
      </c>
      <c r="H509" s="150"/>
      <c r="I509" s="151"/>
      <c r="J509" s="163"/>
      <c r="K509" s="164"/>
    </row>
    <row r="510" spans="1:11" hidden="1">
      <c r="A510" s="16" t="s">
        <v>596</v>
      </c>
      <c r="B510" s="17" t="s">
        <v>607</v>
      </c>
      <c r="C510" s="18"/>
      <c r="D510" s="18"/>
      <c r="E510" s="18">
        <f t="shared" si="16"/>
        <v>0</v>
      </c>
      <c r="F510" s="18"/>
      <c r="G510" s="125">
        <f t="shared" si="17"/>
        <v>0</v>
      </c>
      <c r="H510" s="150"/>
      <c r="I510" s="151"/>
      <c r="J510" s="163"/>
      <c r="K510" s="164"/>
    </row>
    <row r="511" spans="1:11" hidden="1">
      <c r="A511" s="16" t="s">
        <v>596</v>
      </c>
      <c r="B511" s="17" t="s">
        <v>608</v>
      </c>
      <c r="C511" s="18"/>
      <c r="D511" s="18"/>
      <c r="E511" s="18">
        <f t="shared" si="16"/>
        <v>0</v>
      </c>
      <c r="F511" s="18"/>
      <c r="G511" s="125">
        <f t="shared" si="17"/>
        <v>0</v>
      </c>
      <c r="H511" s="150"/>
      <c r="I511" s="151"/>
      <c r="J511" s="163"/>
      <c r="K511" s="164"/>
    </row>
    <row r="512" spans="1:11" hidden="1">
      <c r="A512" s="16" t="s">
        <v>596</v>
      </c>
      <c r="B512" s="17" t="s">
        <v>609</v>
      </c>
      <c r="C512" s="18"/>
      <c r="D512" s="18"/>
      <c r="E512" s="18">
        <f t="shared" si="16"/>
        <v>0</v>
      </c>
      <c r="F512" s="18"/>
      <c r="G512" s="125">
        <f t="shared" si="17"/>
        <v>0</v>
      </c>
      <c r="H512" s="150"/>
      <c r="I512" s="151"/>
      <c r="J512" s="163"/>
      <c r="K512" s="164"/>
    </row>
    <row r="513" spans="1:11" hidden="1">
      <c r="A513" s="16" t="s">
        <v>610</v>
      </c>
      <c r="B513" s="17" t="s">
        <v>455</v>
      </c>
      <c r="C513" s="18"/>
      <c r="D513" s="18"/>
      <c r="E513" s="18">
        <f t="shared" si="16"/>
        <v>0</v>
      </c>
      <c r="F513" s="18"/>
      <c r="G513" s="125">
        <f t="shared" si="17"/>
        <v>0</v>
      </c>
      <c r="H513" s="150"/>
      <c r="I513" s="151"/>
      <c r="J513" s="163"/>
      <c r="K513" s="164"/>
    </row>
    <row r="514" spans="1:11" hidden="1">
      <c r="A514" s="16" t="s">
        <v>610</v>
      </c>
      <c r="B514" s="17" t="s">
        <v>611</v>
      </c>
      <c r="C514" s="18"/>
      <c r="D514" s="18"/>
      <c r="E514" s="18">
        <f t="shared" si="16"/>
        <v>0</v>
      </c>
      <c r="F514" s="18"/>
      <c r="G514" s="125">
        <f t="shared" si="17"/>
        <v>0</v>
      </c>
      <c r="H514" s="150"/>
      <c r="I514" s="151"/>
      <c r="J514" s="163"/>
      <c r="K514" s="164"/>
    </row>
    <row r="515" spans="1:11" hidden="1">
      <c r="A515" s="16" t="s">
        <v>610</v>
      </c>
      <c r="B515" s="17" t="s">
        <v>612</v>
      </c>
      <c r="C515" s="18"/>
      <c r="D515" s="18"/>
      <c r="E515" s="18">
        <f t="shared" si="16"/>
        <v>0</v>
      </c>
      <c r="F515" s="18"/>
      <c r="G515" s="125">
        <f t="shared" si="17"/>
        <v>0</v>
      </c>
      <c r="H515" s="150"/>
      <c r="I515" s="151"/>
      <c r="J515" s="163"/>
      <c r="K515" s="164"/>
    </row>
    <row r="516" spans="1:11" hidden="1">
      <c r="A516" s="16" t="s">
        <v>610</v>
      </c>
      <c r="B516" s="17" t="s">
        <v>613</v>
      </c>
      <c r="C516" s="18"/>
      <c r="D516" s="18"/>
      <c r="E516" s="18">
        <f t="shared" si="16"/>
        <v>0</v>
      </c>
      <c r="F516" s="18"/>
      <c r="G516" s="125">
        <f t="shared" si="17"/>
        <v>0</v>
      </c>
      <c r="H516" s="150"/>
      <c r="I516" s="151"/>
      <c r="J516" s="163"/>
      <c r="K516" s="164"/>
    </row>
    <row r="517" spans="1:11" hidden="1">
      <c r="A517" s="16" t="s">
        <v>610</v>
      </c>
      <c r="B517" s="17" t="s">
        <v>614</v>
      </c>
      <c r="C517" s="18"/>
      <c r="D517" s="18"/>
      <c r="E517" s="18">
        <f t="shared" si="16"/>
        <v>0</v>
      </c>
      <c r="F517" s="18"/>
      <c r="G517" s="125">
        <f t="shared" si="17"/>
        <v>0</v>
      </c>
      <c r="H517" s="150"/>
      <c r="I517" s="151"/>
      <c r="J517" s="163"/>
      <c r="K517" s="164"/>
    </row>
    <row r="518" spans="1:11" hidden="1">
      <c r="A518" s="16" t="s">
        <v>610</v>
      </c>
      <c r="B518" s="17" t="s">
        <v>615</v>
      </c>
      <c r="C518" s="18"/>
      <c r="D518" s="18"/>
      <c r="E518" s="18">
        <f t="shared" si="16"/>
        <v>0</v>
      </c>
      <c r="F518" s="18"/>
      <c r="G518" s="125">
        <f t="shared" si="17"/>
        <v>0</v>
      </c>
      <c r="H518" s="150"/>
      <c r="I518" s="151"/>
      <c r="J518" s="163"/>
      <c r="K518" s="164"/>
    </row>
    <row r="519" spans="1:11" hidden="1">
      <c r="A519" s="16" t="s">
        <v>616</v>
      </c>
      <c r="B519" s="17" t="s">
        <v>617</v>
      </c>
      <c r="C519" s="18"/>
      <c r="D519" s="18"/>
      <c r="E519" s="18">
        <f t="shared" si="16"/>
        <v>0</v>
      </c>
      <c r="F519" s="18"/>
      <c r="G519" s="125">
        <f t="shared" si="17"/>
        <v>0</v>
      </c>
      <c r="H519" s="150"/>
      <c r="I519" s="151"/>
      <c r="J519" s="163"/>
      <c r="K519" s="164"/>
    </row>
    <row r="520" spans="1:11" hidden="1">
      <c r="A520" s="16" t="s">
        <v>616</v>
      </c>
      <c r="B520" s="17" t="s">
        <v>618</v>
      </c>
      <c r="C520" s="18"/>
      <c r="D520" s="18"/>
      <c r="E520" s="18">
        <f t="shared" si="16"/>
        <v>0</v>
      </c>
      <c r="F520" s="18"/>
      <c r="G520" s="125">
        <f t="shared" si="17"/>
        <v>0</v>
      </c>
      <c r="H520" s="150"/>
      <c r="I520" s="151"/>
      <c r="J520" s="163"/>
      <c r="K520" s="164"/>
    </row>
    <row r="521" spans="1:11" hidden="1">
      <c r="A521" s="16" t="s">
        <v>616</v>
      </c>
      <c r="B521" s="17" t="s">
        <v>619</v>
      </c>
      <c r="C521" s="18"/>
      <c r="D521" s="18"/>
      <c r="E521" s="18">
        <f t="shared" si="16"/>
        <v>0</v>
      </c>
      <c r="F521" s="18"/>
      <c r="G521" s="125">
        <f t="shared" si="17"/>
        <v>0</v>
      </c>
      <c r="H521" s="150"/>
      <c r="I521" s="151"/>
      <c r="J521" s="163"/>
      <c r="K521" s="164"/>
    </row>
    <row r="522" spans="1:11" hidden="1">
      <c r="A522" s="16" t="s">
        <v>616</v>
      </c>
      <c r="B522" s="17" t="s">
        <v>620</v>
      </c>
      <c r="C522" s="18"/>
      <c r="D522" s="18"/>
      <c r="E522" s="18">
        <f t="shared" si="16"/>
        <v>0</v>
      </c>
      <c r="F522" s="18"/>
      <c r="G522" s="125">
        <f t="shared" si="17"/>
        <v>0</v>
      </c>
      <c r="H522" s="150"/>
      <c r="I522" s="151"/>
      <c r="J522" s="163"/>
      <c r="K522" s="164"/>
    </row>
    <row r="523" spans="1:11" hidden="1">
      <c r="A523" s="16" t="s">
        <v>616</v>
      </c>
      <c r="B523" s="17" t="s">
        <v>621</v>
      </c>
      <c r="C523" s="18"/>
      <c r="D523" s="18"/>
      <c r="E523" s="18">
        <f t="shared" ref="E523:E586" si="18">C523+D523</f>
        <v>0</v>
      </c>
      <c r="F523" s="18"/>
      <c r="G523" s="125">
        <f t="shared" si="17"/>
        <v>0</v>
      </c>
      <c r="H523" s="150"/>
      <c r="I523" s="151"/>
      <c r="J523" s="163"/>
      <c r="K523" s="164"/>
    </row>
    <row r="524" spans="1:11" hidden="1">
      <c r="A524" s="16" t="s">
        <v>616</v>
      </c>
      <c r="B524" s="17" t="s">
        <v>622</v>
      </c>
      <c r="C524" s="18"/>
      <c r="D524" s="18"/>
      <c r="E524" s="18">
        <f t="shared" si="18"/>
        <v>0</v>
      </c>
      <c r="F524" s="18"/>
      <c r="G524" s="125">
        <f t="shared" ref="G524:G587" si="19">(E524-F524)</f>
        <v>0</v>
      </c>
      <c r="H524" s="150"/>
      <c r="I524" s="151"/>
      <c r="J524" s="163"/>
      <c r="K524" s="164"/>
    </row>
    <row r="525" spans="1:11" hidden="1">
      <c r="A525" s="16" t="s">
        <v>616</v>
      </c>
      <c r="B525" s="17" t="s">
        <v>623</v>
      </c>
      <c r="C525" s="18"/>
      <c r="D525" s="18"/>
      <c r="E525" s="18">
        <f t="shared" si="18"/>
        <v>0</v>
      </c>
      <c r="F525" s="18"/>
      <c r="G525" s="125">
        <f t="shared" si="19"/>
        <v>0</v>
      </c>
      <c r="H525" s="150"/>
      <c r="I525" s="151"/>
      <c r="J525" s="163"/>
      <c r="K525" s="164"/>
    </row>
    <row r="526" spans="1:11" hidden="1">
      <c r="A526" s="16" t="s">
        <v>616</v>
      </c>
      <c r="B526" s="4" t="s">
        <v>624</v>
      </c>
      <c r="C526" s="18"/>
      <c r="D526" s="18"/>
      <c r="E526" s="18">
        <f t="shared" si="18"/>
        <v>0</v>
      </c>
      <c r="F526" s="18"/>
      <c r="G526" s="125">
        <f t="shared" si="19"/>
        <v>0</v>
      </c>
      <c r="H526" s="150"/>
      <c r="I526" s="151"/>
      <c r="J526" s="163"/>
      <c r="K526" s="164"/>
    </row>
    <row r="527" spans="1:11" hidden="1">
      <c r="A527" s="16" t="s">
        <v>616</v>
      </c>
      <c r="B527" s="17" t="s">
        <v>625</v>
      </c>
      <c r="C527" s="18"/>
      <c r="D527" s="18"/>
      <c r="E527" s="18">
        <f t="shared" si="18"/>
        <v>0</v>
      </c>
      <c r="F527" s="18"/>
      <c r="G527" s="125">
        <f t="shared" si="19"/>
        <v>0</v>
      </c>
      <c r="H527" s="150"/>
      <c r="I527" s="151"/>
      <c r="J527" s="163"/>
      <c r="K527" s="164"/>
    </row>
    <row r="528" spans="1:11" hidden="1">
      <c r="A528" s="16" t="s">
        <v>616</v>
      </c>
      <c r="B528" s="17" t="s">
        <v>626</v>
      </c>
      <c r="C528" s="18"/>
      <c r="D528" s="18"/>
      <c r="E528" s="18">
        <f t="shared" si="18"/>
        <v>0</v>
      </c>
      <c r="F528" s="18"/>
      <c r="G528" s="125">
        <f t="shared" si="19"/>
        <v>0</v>
      </c>
      <c r="H528" s="150"/>
      <c r="I528" s="151"/>
      <c r="J528" s="163"/>
      <c r="K528" s="164"/>
    </row>
    <row r="529" spans="1:11" hidden="1">
      <c r="A529" s="16" t="s">
        <v>616</v>
      </c>
      <c r="B529" s="17" t="s">
        <v>627</v>
      </c>
      <c r="C529" s="18"/>
      <c r="D529" s="18"/>
      <c r="E529" s="18">
        <f t="shared" si="18"/>
        <v>0</v>
      </c>
      <c r="F529" s="18"/>
      <c r="G529" s="125">
        <f t="shared" si="19"/>
        <v>0</v>
      </c>
      <c r="H529" s="150"/>
      <c r="I529" s="151"/>
      <c r="J529" s="163"/>
      <c r="K529" s="164"/>
    </row>
    <row r="530" spans="1:11" hidden="1">
      <c r="A530" s="16" t="s">
        <v>628</v>
      </c>
      <c r="B530" s="17" t="s">
        <v>629</v>
      </c>
      <c r="C530" s="18"/>
      <c r="D530" s="18"/>
      <c r="E530" s="18">
        <f t="shared" si="18"/>
        <v>0</v>
      </c>
      <c r="F530" s="18"/>
      <c r="G530" s="125">
        <f t="shared" si="19"/>
        <v>0</v>
      </c>
      <c r="H530" s="150"/>
      <c r="I530" s="151"/>
      <c r="J530" s="163"/>
      <c r="K530" s="164"/>
    </row>
    <row r="531" spans="1:11" hidden="1">
      <c r="A531" s="16" t="s">
        <v>628</v>
      </c>
      <c r="B531" s="17" t="s">
        <v>630</v>
      </c>
      <c r="C531" s="18"/>
      <c r="D531" s="18"/>
      <c r="E531" s="18">
        <f t="shared" si="18"/>
        <v>0</v>
      </c>
      <c r="F531" s="18"/>
      <c r="G531" s="125">
        <f t="shared" si="19"/>
        <v>0</v>
      </c>
      <c r="H531" s="150"/>
      <c r="I531" s="151"/>
      <c r="J531" s="163"/>
      <c r="K531" s="164"/>
    </row>
    <row r="532" spans="1:11" hidden="1">
      <c r="A532" s="16" t="s">
        <v>628</v>
      </c>
      <c r="B532" s="17" t="s">
        <v>631</v>
      </c>
      <c r="C532" s="18"/>
      <c r="D532" s="18"/>
      <c r="E532" s="18">
        <f t="shared" si="18"/>
        <v>0</v>
      </c>
      <c r="F532" s="18"/>
      <c r="G532" s="125">
        <f t="shared" si="19"/>
        <v>0</v>
      </c>
      <c r="H532" s="150"/>
      <c r="I532" s="151"/>
      <c r="J532" s="163"/>
      <c r="K532" s="164"/>
    </row>
    <row r="533" spans="1:11" hidden="1">
      <c r="A533" s="16" t="s">
        <v>628</v>
      </c>
      <c r="B533" s="17" t="s">
        <v>632</v>
      </c>
      <c r="C533" s="18"/>
      <c r="D533" s="18"/>
      <c r="E533" s="18">
        <f t="shared" si="18"/>
        <v>0</v>
      </c>
      <c r="F533" s="18"/>
      <c r="G533" s="125">
        <f t="shared" si="19"/>
        <v>0</v>
      </c>
      <c r="H533" s="150"/>
      <c r="I533" s="151"/>
      <c r="J533" s="163"/>
      <c r="K533" s="164"/>
    </row>
    <row r="534" spans="1:11" hidden="1">
      <c r="A534" s="16" t="s">
        <v>628</v>
      </c>
      <c r="B534" s="17" t="s">
        <v>633</v>
      </c>
      <c r="C534" s="18"/>
      <c r="D534" s="18"/>
      <c r="E534" s="18">
        <f t="shared" si="18"/>
        <v>0</v>
      </c>
      <c r="F534" s="18"/>
      <c r="G534" s="125">
        <f t="shared" si="19"/>
        <v>0</v>
      </c>
      <c r="H534" s="150"/>
      <c r="I534" s="151"/>
      <c r="J534" s="163"/>
      <c r="K534" s="164"/>
    </row>
    <row r="535" spans="1:11" hidden="1">
      <c r="A535" s="16" t="s">
        <v>628</v>
      </c>
      <c r="B535" s="17" t="s">
        <v>634</v>
      </c>
      <c r="C535" s="18"/>
      <c r="D535" s="18"/>
      <c r="E535" s="18">
        <f t="shared" si="18"/>
        <v>0</v>
      </c>
      <c r="F535" s="18"/>
      <c r="G535" s="125">
        <f t="shared" si="19"/>
        <v>0</v>
      </c>
      <c r="H535" s="150"/>
      <c r="I535" s="151"/>
      <c r="J535" s="163"/>
      <c r="K535" s="164"/>
    </row>
    <row r="536" spans="1:11" hidden="1">
      <c r="A536" s="16" t="s">
        <v>628</v>
      </c>
      <c r="B536" s="17" t="s">
        <v>635</v>
      </c>
      <c r="C536" s="18"/>
      <c r="D536" s="18"/>
      <c r="E536" s="18">
        <f t="shared" si="18"/>
        <v>0</v>
      </c>
      <c r="F536" s="18"/>
      <c r="G536" s="125">
        <f t="shared" si="19"/>
        <v>0</v>
      </c>
      <c r="H536" s="150"/>
      <c r="I536" s="151"/>
      <c r="J536" s="163"/>
      <c r="K536" s="164"/>
    </row>
    <row r="537" spans="1:11" hidden="1">
      <c r="A537" s="16" t="s">
        <v>636</v>
      </c>
      <c r="B537" s="4" t="s">
        <v>637</v>
      </c>
      <c r="C537" s="18"/>
      <c r="D537" s="18"/>
      <c r="E537" s="18">
        <f t="shared" si="18"/>
        <v>0</v>
      </c>
      <c r="F537" s="18"/>
      <c r="G537" s="125">
        <f t="shared" si="19"/>
        <v>0</v>
      </c>
      <c r="H537" s="150"/>
      <c r="I537" s="151"/>
      <c r="J537" s="163"/>
      <c r="K537" s="164"/>
    </row>
    <row r="538" spans="1:11" hidden="1">
      <c r="A538" s="16" t="s">
        <v>636</v>
      </c>
      <c r="B538" s="4" t="s">
        <v>638</v>
      </c>
      <c r="C538" s="18">
        <v>30</v>
      </c>
      <c r="D538" s="18"/>
      <c r="E538" s="18">
        <f t="shared" si="18"/>
        <v>30</v>
      </c>
      <c r="F538" s="18">
        <v>30</v>
      </c>
      <c r="G538" s="125">
        <f t="shared" si="19"/>
        <v>0</v>
      </c>
      <c r="H538" s="150"/>
      <c r="I538" s="151"/>
      <c r="J538" s="163"/>
      <c r="K538" s="164"/>
    </row>
    <row r="539" spans="1:11" hidden="1">
      <c r="A539" s="16" t="s">
        <v>636</v>
      </c>
      <c r="B539" s="4" t="s">
        <v>639</v>
      </c>
      <c r="C539" s="18"/>
      <c r="D539" s="18"/>
      <c r="E539" s="18">
        <f t="shared" si="18"/>
        <v>0</v>
      </c>
      <c r="F539" s="18"/>
      <c r="G539" s="125">
        <f t="shared" si="19"/>
        <v>0</v>
      </c>
      <c r="H539" s="150"/>
      <c r="I539" s="151"/>
      <c r="J539" s="163"/>
      <c r="K539" s="164"/>
    </row>
    <row r="540" spans="1:11" hidden="1">
      <c r="A540" s="16" t="s">
        <v>636</v>
      </c>
      <c r="B540" s="4" t="s">
        <v>640</v>
      </c>
      <c r="C540" s="18"/>
      <c r="D540" s="18"/>
      <c r="E540" s="18">
        <f t="shared" si="18"/>
        <v>0</v>
      </c>
      <c r="F540" s="18"/>
      <c r="G540" s="125">
        <f t="shared" si="19"/>
        <v>0</v>
      </c>
      <c r="H540" s="150"/>
      <c r="I540" s="151"/>
      <c r="J540" s="163"/>
      <c r="K540" s="164"/>
    </row>
    <row r="541" spans="1:11" hidden="1">
      <c r="A541" s="16" t="s">
        <v>636</v>
      </c>
      <c r="B541" s="4" t="s">
        <v>641</v>
      </c>
      <c r="C541" s="18">
        <v>80</v>
      </c>
      <c r="D541" s="18"/>
      <c r="E541" s="18">
        <f t="shared" si="18"/>
        <v>80</v>
      </c>
      <c r="F541" s="18">
        <v>80</v>
      </c>
      <c r="G541" s="125">
        <f t="shared" si="19"/>
        <v>0</v>
      </c>
      <c r="H541" s="150"/>
      <c r="I541" s="151"/>
      <c r="J541" s="163"/>
      <c r="K541" s="164"/>
    </row>
    <row r="542" spans="1:11" hidden="1">
      <c r="A542" s="16" t="s">
        <v>636</v>
      </c>
      <c r="B542" s="4" t="s">
        <v>642</v>
      </c>
      <c r="C542" s="18">
        <v>120</v>
      </c>
      <c r="D542" s="18"/>
      <c r="E542" s="18">
        <f t="shared" si="18"/>
        <v>120</v>
      </c>
      <c r="F542" s="18">
        <v>120</v>
      </c>
      <c r="G542" s="125">
        <f t="shared" si="19"/>
        <v>0</v>
      </c>
      <c r="H542" s="150"/>
      <c r="I542" s="151"/>
      <c r="J542" s="163"/>
      <c r="K542" s="164"/>
    </row>
    <row r="543" spans="1:11" hidden="1">
      <c r="A543" s="16" t="s">
        <v>636</v>
      </c>
      <c r="B543" s="4" t="s">
        <v>643</v>
      </c>
      <c r="C543" s="18">
        <v>300</v>
      </c>
      <c r="D543" s="18"/>
      <c r="E543" s="18">
        <f t="shared" si="18"/>
        <v>300</v>
      </c>
      <c r="F543" s="18">
        <v>164</v>
      </c>
      <c r="G543" s="125">
        <f t="shared" si="19"/>
        <v>136</v>
      </c>
      <c r="H543" s="150"/>
      <c r="I543" s="151"/>
      <c r="J543" s="163"/>
      <c r="K543" s="164"/>
    </row>
    <row r="544" spans="1:11" hidden="1">
      <c r="A544" s="16" t="s">
        <v>636</v>
      </c>
      <c r="B544" s="4" t="s">
        <v>644</v>
      </c>
      <c r="C544" s="18"/>
      <c r="D544" s="18"/>
      <c r="E544" s="18">
        <f t="shared" si="18"/>
        <v>0</v>
      </c>
      <c r="F544" s="18"/>
      <c r="G544" s="125">
        <f t="shared" si="19"/>
        <v>0</v>
      </c>
      <c r="H544" s="150"/>
      <c r="I544" s="151"/>
      <c r="J544" s="163"/>
      <c r="K544" s="164"/>
    </row>
    <row r="545" spans="1:11" hidden="1">
      <c r="A545" s="16" t="s">
        <v>636</v>
      </c>
      <c r="B545" s="4" t="s">
        <v>645</v>
      </c>
      <c r="C545" s="18">
        <v>160</v>
      </c>
      <c r="D545" s="18"/>
      <c r="E545" s="18">
        <f t="shared" si="18"/>
        <v>160</v>
      </c>
      <c r="F545" s="18">
        <v>160</v>
      </c>
      <c r="G545" s="125">
        <f t="shared" si="19"/>
        <v>0</v>
      </c>
      <c r="H545" s="150"/>
      <c r="I545" s="151"/>
      <c r="J545" s="163"/>
      <c r="K545" s="164"/>
    </row>
    <row r="546" spans="1:11" hidden="1">
      <c r="A546" s="16" t="s">
        <v>636</v>
      </c>
      <c r="B546" s="4" t="s">
        <v>646</v>
      </c>
      <c r="C546" s="18"/>
      <c r="D546" s="18"/>
      <c r="E546" s="18">
        <f t="shared" si="18"/>
        <v>0</v>
      </c>
      <c r="F546" s="18"/>
      <c r="G546" s="125">
        <f t="shared" si="19"/>
        <v>0</v>
      </c>
      <c r="H546" s="150"/>
      <c r="I546" s="151"/>
      <c r="J546" s="163"/>
      <c r="K546" s="164"/>
    </row>
    <row r="547" spans="1:11" hidden="1">
      <c r="A547" s="16" t="s">
        <v>636</v>
      </c>
      <c r="B547" s="4" t="s">
        <v>647</v>
      </c>
      <c r="C547" s="18"/>
      <c r="D547" s="18"/>
      <c r="E547" s="18">
        <f t="shared" si="18"/>
        <v>0</v>
      </c>
      <c r="F547" s="18"/>
      <c r="G547" s="125">
        <f t="shared" si="19"/>
        <v>0</v>
      </c>
      <c r="H547" s="150"/>
      <c r="I547" s="151"/>
      <c r="J547" s="163"/>
      <c r="K547" s="164"/>
    </row>
    <row r="548" spans="1:11" hidden="1">
      <c r="A548" s="16" t="s">
        <v>636</v>
      </c>
      <c r="B548" s="4" t="s">
        <v>648</v>
      </c>
      <c r="C548" s="18">
        <v>30</v>
      </c>
      <c r="D548" s="18"/>
      <c r="E548" s="18">
        <f t="shared" si="18"/>
        <v>30</v>
      </c>
      <c r="F548" s="18">
        <v>30</v>
      </c>
      <c r="G548" s="125">
        <f t="shared" si="19"/>
        <v>0</v>
      </c>
      <c r="H548" s="150"/>
      <c r="I548" s="151"/>
      <c r="J548" s="163"/>
      <c r="K548" s="164"/>
    </row>
    <row r="549" spans="1:11" hidden="1">
      <c r="A549" s="16" t="s">
        <v>636</v>
      </c>
      <c r="B549" s="4" t="s">
        <v>649</v>
      </c>
      <c r="C549" s="18">
        <v>30</v>
      </c>
      <c r="D549" s="18"/>
      <c r="E549" s="18">
        <f t="shared" si="18"/>
        <v>30</v>
      </c>
      <c r="F549" s="18">
        <v>30</v>
      </c>
      <c r="G549" s="125">
        <f t="shared" si="19"/>
        <v>0</v>
      </c>
      <c r="H549" s="150"/>
      <c r="I549" s="151"/>
      <c r="J549" s="163"/>
      <c r="K549" s="164"/>
    </row>
    <row r="550" spans="1:11" hidden="1">
      <c r="A550" s="16" t="s">
        <v>636</v>
      </c>
      <c r="B550" s="4" t="s">
        <v>650</v>
      </c>
      <c r="C550" s="18"/>
      <c r="D550" s="18"/>
      <c r="E550" s="18">
        <f t="shared" si="18"/>
        <v>0</v>
      </c>
      <c r="F550" s="18"/>
      <c r="G550" s="125">
        <f t="shared" si="19"/>
        <v>0</v>
      </c>
      <c r="H550" s="150"/>
      <c r="I550" s="151"/>
      <c r="J550" s="163"/>
      <c r="K550" s="164"/>
    </row>
    <row r="551" spans="1:11" hidden="1">
      <c r="A551" s="16" t="s">
        <v>636</v>
      </c>
      <c r="B551" s="25" t="s">
        <v>651</v>
      </c>
      <c r="C551" s="18">
        <v>12</v>
      </c>
      <c r="D551" s="18"/>
      <c r="E551" s="18">
        <f t="shared" si="18"/>
        <v>12</v>
      </c>
      <c r="F551" s="18"/>
      <c r="G551" s="125">
        <f t="shared" si="19"/>
        <v>12</v>
      </c>
      <c r="H551" s="150"/>
      <c r="I551" s="151"/>
      <c r="J551" s="163"/>
      <c r="K551" s="164"/>
    </row>
    <row r="552" spans="1:11" hidden="1">
      <c r="A552" s="16" t="s">
        <v>636</v>
      </c>
      <c r="B552" s="4" t="s">
        <v>652</v>
      </c>
      <c r="C552" s="18"/>
      <c r="D552" s="18"/>
      <c r="E552" s="18">
        <f t="shared" si="18"/>
        <v>0</v>
      </c>
      <c r="F552" s="18"/>
      <c r="G552" s="125">
        <f t="shared" si="19"/>
        <v>0</v>
      </c>
      <c r="H552" s="150"/>
      <c r="I552" s="151"/>
      <c r="J552" s="163"/>
      <c r="K552" s="164"/>
    </row>
    <row r="553" spans="1:11" hidden="1">
      <c r="A553" s="16" t="s">
        <v>636</v>
      </c>
      <c r="B553" s="25" t="s">
        <v>653</v>
      </c>
      <c r="C553" s="18">
        <v>64</v>
      </c>
      <c r="D553" s="18"/>
      <c r="E553" s="18">
        <f t="shared" si="18"/>
        <v>64</v>
      </c>
      <c r="F553" s="18">
        <v>64</v>
      </c>
      <c r="G553" s="125">
        <f t="shared" si="19"/>
        <v>0</v>
      </c>
      <c r="H553" s="150"/>
      <c r="I553" s="151"/>
      <c r="J553" s="163"/>
      <c r="K553" s="164"/>
    </row>
    <row r="554" spans="1:11" hidden="1">
      <c r="A554" s="16" t="s">
        <v>654</v>
      </c>
      <c r="B554" s="17" t="s">
        <v>476</v>
      </c>
      <c r="C554" s="18"/>
      <c r="D554" s="18"/>
      <c r="E554" s="18">
        <f t="shared" si="18"/>
        <v>0</v>
      </c>
      <c r="F554" s="18"/>
      <c r="G554" s="125">
        <f t="shared" si="19"/>
        <v>0</v>
      </c>
      <c r="H554" s="150"/>
      <c r="I554" s="151"/>
      <c r="J554" s="163"/>
      <c r="K554" s="164"/>
    </row>
    <row r="555" spans="1:11" hidden="1">
      <c r="A555" s="16" t="s">
        <v>655</v>
      </c>
      <c r="B555" s="17" t="s">
        <v>656</v>
      </c>
      <c r="C555" s="18"/>
      <c r="D555" s="18"/>
      <c r="E555" s="18">
        <f t="shared" si="18"/>
        <v>0</v>
      </c>
      <c r="F555" s="18"/>
      <c r="G555" s="125">
        <f t="shared" si="19"/>
        <v>0</v>
      </c>
      <c r="H555" s="150"/>
      <c r="I555" s="151"/>
      <c r="J555" s="163"/>
      <c r="K555" s="164"/>
    </row>
    <row r="556" spans="1:11" hidden="1">
      <c r="A556" s="16" t="s">
        <v>655</v>
      </c>
      <c r="B556" s="17" t="s">
        <v>657</v>
      </c>
      <c r="C556" s="18"/>
      <c r="D556" s="18"/>
      <c r="E556" s="18">
        <f t="shared" si="18"/>
        <v>0</v>
      </c>
      <c r="F556" s="18"/>
      <c r="G556" s="125">
        <f t="shared" si="19"/>
        <v>0</v>
      </c>
      <c r="H556" s="150"/>
      <c r="I556" s="151"/>
      <c r="J556" s="163"/>
      <c r="K556" s="164"/>
    </row>
    <row r="557" spans="1:11" hidden="1">
      <c r="A557" s="16" t="s">
        <v>655</v>
      </c>
      <c r="B557" s="17" t="s">
        <v>658</v>
      </c>
      <c r="C557" s="18"/>
      <c r="D557" s="18"/>
      <c r="E557" s="18">
        <f t="shared" si="18"/>
        <v>0</v>
      </c>
      <c r="F557" s="18"/>
      <c r="G557" s="125">
        <f t="shared" si="19"/>
        <v>0</v>
      </c>
      <c r="H557" s="150"/>
      <c r="I557" s="151"/>
      <c r="J557" s="163"/>
      <c r="K557" s="164"/>
    </row>
    <row r="558" spans="1:11" hidden="1">
      <c r="A558" s="16" t="s">
        <v>655</v>
      </c>
      <c r="B558" s="17" t="s">
        <v>659</v>
      </c>
      <c r="C558" s="18"/>
      <c r="D558" s="18"/>
      <c r="E558" s="18">
        <f t="shared" si="18"/>
        <v>0</v>
      </c>
      <c r="F558" s="18"/>
      <c r="G558" s="125">
        <f t="shared" si="19"/>
        <v>0</v>
      </c>
      <c r="H558" s="150"/>
      <c r="I558" s="151"/>
      <c r="J558" s="163"/>
      <c r="K558" s="164"/>
    </row>
    <row r="559" spans="1:11" hidden="1">
      <c r="A559" s="16" t="s">
        <v>655</v>
      </c>
      <c r="B559" s="17" t="s">
        <v>660</v>
      </c>
      <c r="C559" s="18"/>
      <c r="D559" s="18"/>
      <c r="E559" s="18">
        <f t="shared" si="18"/>
        <v>0</v>
      </c>
      <c r="F559" s="18"/>
      <c r="G559" s="125">
        <f t="shared" si="19"/>
        <v>0</v>
      </c>
      <c r="H559" s="150"/>
      <c r="I559" s="151"/>
      <c r="J559" s="163"/>
      <c r="K559" s="164"/>
    </row>
    <row r="560" spans="1:11" hidden="1">
      <c r="A560" s="16" t="s">
        <v>655</v>
      </c>
      <c r="B560" s="17" t="s">
        <v>661</v>
      </c>
      <c r="C560" s="18"/>
      <c r="D560" s="18"/>
      <c r="E560" s="18">
        <f t="shared" si="18"/>
        <v>0</v>
      </c>
      <c r="F560" s="18"/>
      <c r="G560" s="125">
        <f t="shared" si="19"/>
        <v>0</v>
      </c>
      <c r="H560" s="150"/>
      <c r="I560" s="151"/>
      <c r="J560" s="163"/>
      <c r="K560" s="164"/>
    </row>
    <row r="561" spans="1:11" hidden="1">
      <c r="A561" s="16" t="s">
        <v>655</v>
      </c>
      <c r="B561" s="4" t="s">
        <v>662</v>
      </c>
      <c r="C561" s="18"/>
      <c r="D561" s="18"/>
      <c r="E561" s="18">
        <f t="shared" si="18"/>
        <v>0</v>
      </c>
      <c r="F561" s="18"/>
      <c r="G561" s="125">
        <f t="shared" si="19"/>
        <v>0</v>
      </c>
      <c r="H561" s="150"/>
      <c r="I561" s="151"/>
      <c r="J561" s="163"/>
      <c r="K561" s="164"/>
    </row>
    <row r="562" spans="1:11" hidden="1">
      <c r="A562" s="16" t="s">
        <v>655</v>
      </c>
      <c r="B562" s="17" t="s">
        <v>663</v>
      </c>
      <c r="C562" s="18">
        <v>1635</v>
      </c>
      <c r="D562" s="18"/>
      <c r="E562" s="18">
        <f t="shared" si="18"/>
        <v>1635</v>
      </c>
      <c r="F562" s="18">
        <v>1635</v>
      </c>
      <c r="G562" s="125">
        <f t="shared" si="19"/>
        <v>0</v>
      </c>
      <c r="H562" s="150"/>
      <c r="I562" s="151"/>
      <c r="J562" s="163"/>
      <c r="K562" s="164"/>
    </row>
    <row r="563" spans="1:11" hidden="1">
      <c r="A563" s="16" t="s">
        <v>655</v>
      </c>
      <c r="B563" s="17" t="s">
        <v>664</v>
      </c>
      <c r="C563" s="18">
        <v>1925</v>
      </c>
      <c r="D563" s="18"/>
      <c r="E563" s="18">
        <f t="shared" si="18"/>
        <v>1925</v>
      </c>
      <c r="F563" s="18">
        <v>1925</v>
      </c>
      <c r="G563" s="125">
        <f t="shared" si="19"/>
        <v>0</v>
      </c>
      <c r="H563" s="150"/>
      <c r="I563" s="151"/>
      <c r="J563" s="163"/>
      <c r="K563" s="164"/>
    </row>
    <row r="564" spans="1:11" hidden="1">
      <c r="A564" s="16" t="s">
        <v>665</v>
      </c>
      <c r="B564" s="17" t="s">
        <v>666</v>
      </c>
      <c r="C564" s="18"/>
      <c r="D564" s="18"/>
      <c r="E564" s="18">
        <f t="shared" si="18"/>
        <v>0</v>
      </c>
      <c r="F564" s="18"/>
      <c r="G564" s="125">
        <f t="shared" si="19"/>
        <v>0</v>
      </c>
      <c r="H564" s="150"/>
      <c r="I564" s="151"/>
      <c r="J564" s="163"/>
      <c r="K564" s="164"/>
    </row>
    <row r="565" spans="1:11" hidden="1">
      <c r="A565" s="16" t="s">
        <v>665</v>
      </c>
      <c r="B565" s="17" t="s">
        <v>667</v>
      </c>
      <c r="C565" s="18"/>
      <c r="D565" s="18"/>
      <c r="E565" s="18">
        <f t="shared" si="18"/>
        <v>0</v>
      </c>
      <c r="F565" s="18"/>
      <c r="G565" s="125">
        <f t="shared" si="19"/>
        <v>0</v>
      </c>
      <c r="H565" s="150"/>
      <c r="I565" s="151"/>
      <c r="J565" s="163"/>
      <c r="K565" s="164"/>
    </row>
    <row r="566" spans="1:11" hidden="1">
      <c r="A566" s="16" t="s">
        <v>665</v>
      </c>
      <c r="B566" s="17" t="s">
        <v>668</v>
      </c>
      <c r="C566" s="18"/>
      <c r="D566" s="18"/>
      <c r="E566" s="18">
        <f t="shared" si="18"/>
        <v>0</v>
      </c>
      <c r="F566" s="18"/>
      <c r="G566" s="125">
        <f t="shared" si="19"/>
        <v>0</v>
      </c>
      <c r="H566" s="150"/>
      <c r="I566" s="151"/>
      <c r="J566" s="163"/>
      <c r="K566" s="164"/>
    </row>
    <row r="567" spans="1:11" hidden="1">
      <c r="A567" s="16" t="s">
        <v>665</v>
      </c>
      <c r="B567" s="17" t="s">
        <v>669</v>
      </c>
      <c r="C567" s="18"/>
      <c r="D567" s="18"/>
      <c r="E567" s="18">
        <f t="shared" si="18"/>
        <v>0</v>
      </c>
      <c r="F567" s="18"/>
      <c r="G567" s="125">
        <f t="shared" si="19"/>
        <v>0</v>
      </c>
      <c r="H567" s="150"/>
      <c r="I567" s="151"/>
      <c r="J567" s="163"/>
      <c r="K567" s="164"/>
    </row>
    <row r="568" spans="1:11" hidden="1">
      <c r="A568" s="16" t="s">
        <v>670</v>
      </c>
      <c r="B568" s="17" t="s">
        <v>671</v>
      </c>
      <c r="C568" s="18"/>
      <c r="D568" s="18"/>
      <c r="E568" s="18">
        <f t="shared" si="18"/>
        <v>0</v>
      </c>
      <c r="F568" s="18"/>
      <c r="G568" s="125">
        <f t="shared" si="19"/>
        <v>0</v>
      </c>
      <c r="H568" s="150"/>
      <c r="I568" s="151"/>
      <c r="J568" s="163"/>
      <c r="K568" s="164"/>
    </row>
    <row r="569" spans="1:11" hidden="1">
      <c r="A569" s="16" t="s">
        <v>670</v>
      </c>
      <c r="B569" s="17" t="s">
        <v>672</v>
      </c>
      <c r="C569" s="18"/>
      <c r="D569" s="18"/>
      <c r="E569" s="18">
        <f t="shared" si="18"/>
        <v>0</v>
      </c>
      <c r="F569" s="18"/>
      <c r="G569" s="125">
        <f t="shared" si="19"/>
        <v>0</v>
      </c>
      <c r="H569" s="150"/>
      <c r="I569" s="151"/>
      <c r="J569" s="163"/>
      <c r="K569" s="164"/>
    </row>
    <row r="570" spans="1:11" hidden="1">
      <c r="A570" s="16" t="s">
        <v>670</v>
      </c>
      <c r="B570" s="17" t="s">
        <v>673</v>
      </c>
      <c r="C570" s="18"/>
      <c r="D570" s="18"/>
      <c r="E570" s="18">
        <f t="shared" si="18"/>
        <v>0</v>
      </c>
      <c r="F570" s="18"/>
      <c r="G570" s="125">
        <f t="shared" si="19"/>
        <v>0</v>
      </c>
      <c r="H570" s="150"/>
      <c r="I570" s="151"/>
      <c r="J570" s="163"/>
      <c r="K570" s="164"/>
    </row>
    <row r="571" spans="1:11" hidden="1">
      <c r="A571" s="16" t="s">
        <v>674</v>
      </c>
      <c r="B571" s="17" t="s">
        <v>675</v>
      </c>
      <c r="C571" s="18"/>
      <c r="D571" s="18"/>
      <c r="E571" s="18">
        <f t="shared" si="18"/>
        <v>0</v>
      </c>
      <c r="F571" s="18"/>
      <c r="G571" s="125">
        <f t="shared" si="19"/>
        <v>0</v>
      </c>
      <c r="H571" s="150"/>
      <c r="I571" s="151"/>
      <c r="J571" s="163"/>
      <c r="K571" s="164"/>
    </row>
    <row r="572" spans="1:11" hidden="1">
      <c r="A572" s="16" t="s">
        <v>676</v>
      </c>
      <c r="B572" s="17" t="s">
        <v>677</v>
      </c>
      <c r="C572" s="18"/>
      <c r="D572" s="18"/>
      <c r="E572" s="18">
        <f t="shared" si="18"/>
        <v>0</v>
      </c>
      <c r="F572" s="18"/>
      <c r="G572" s="125">
        <f t="shared" si="19"/>
        <v>0</v>
      </c>
      <c r="H572" s="150"/>
      <c r="I572" s="151"/>
      <c r="J572" s="163"/>
      <c r="K572" s="164"/>
    </row>
    <row r="573" spans="1:11" hidden="1">
      <c r="A573" s="16" t="s">
        <v>678</v>
      </c>
      <c r="B573" s="17" t="s">
        <v>679</v>
      </c>
      <c r="C573" s="18">
        <v>10000</v>
      </c>
      <c r="D573" s="18"/>
      <c r="E573" s="18">
        <f t="shared" si="18"/>
        <v>10000</v>
      </c>
      <c r="F573" s="18">
        <v>10000</v>
      </c>
      <c r="G573" s="125">
        <f t="shared" si="19"/>
        <v>0</v>
      </c>
      <c r="H573" s="150"/>
      <c r="I573" s="151"/>
      <c r="J573" s="163"/>
      <c r="K573" s="164"/>
    </row>
    <row r="574" spans="1:11" hidden="1">
      <c r="A574" s="16" t="s">
        <v>680</v>
      </c>
      <c r="B574" s="17" t="s">
        <v>461</v>
      </c>
      <c r="C574" s="18"/>
      <c r="D574" s="18"/>
      <c r="E574" s="18">
        <f t="shared" si="18"/>
        <v>0</v>
      </c>
      <c r="F574" s="18"/>
      <c r="G574" s="125">
        <f t="shared" si="19"/>
        <v>0</v>
      </c>
      <c r="H574" s="150"/>
      <c r="I574" s="151"/>
      <c r="J574" s="163"/>
      <c r="K574" s="164"/>
    </row>
    <row r="575" spans="1:11" hidden="1">
      <c r="A575" s="16" t="s">
        <v>680</v>
      </c>
      <c r="B575" s="17" t="s">
        <v>460</v>
      </c>
      <c r="C575" s="18"/>
      <c r="D575" s="18"/>
      <c r="E575" s="18">
        <f t="shared" si="18"/>
        <v>0</v>
      </c>
      <c r="F575" s="18"/>
      <c r="G575" s="125">
        <f t="shared" si="19"/>
        <v>0</v>
      </c>
      <c r="H575" s="150"/>
      <c r="I575" s="151"/>
      <c r="J575" s="163"/>
      <c r="K575" s="164"/>
    </row>
    <row r="576" spans="1:11" hidden="1">
      <c r="A576" s="16" t="s">
        <v>680</v>
      </c>
      <c r="B576" s="17" t="s">
        <v>681</v>
      </c>
      <c r="C576" s="18"/>
      <c r="D576" s="18"/>
      <c r="E576" s="18">
        <f t="shared" si="18"/>
        <v>0</v>
      </c>
      <c r="F576" s="18"/>
      <c r="G576" s="125">
        <f t="shared" si="19"/>
        <v>0</v>
      </c>
      <c r="H576" s="150"/>
      <c r="I576" s="151"/>
      <c r="J576" s="163"/>
      <c r="K576" s="164"/>
    </row>
    <row r="577" spans="1:11" hidden="1">
      <c r="A577" s="16" t="s">
        <v>682</v>
      </c>
      <c r="B577" s="17" t="s">
        <v>683</v>
      </c>
      <c r="C577" s="18">
        <v>3000</v>
      </c>
      <c r="D577" s="18"/>
      <c r="E577" s="18">
        <f t="shared" si="18"/>
        <v>3000</v>
      </c>
      <c r="F577" s="18">
        <v>1274</v>
      </c>
      <c r="G577" s="125">
        <f t="shared" si="19"/>
        <v>1726</v>
      </c>
      <c r="H577" s="150"/>
      <c r="I577" s="151"/>
      <c r="J577" s="163"/>
      <c r="K577" s="164"/>
    </row>
    <row r="578" spans="1:11" hidden="1">
      <c r="A578" s="16" t="s">
        <v>684</v>
      </c>
      <c r="B578" s="17" t="s">
        <v>685</v>
      </c>
      <c r="C578" s="18">
        <v>480</v>
      </c>
      <c r="D578" s="18"/>
      <c r="E578" s="18">
        <f t="shared" si="18"/>
        <v>480</v>
      </c>
      <c r="F578" s="18">
        <v>480</v>
      </c>
      <c r="G578" s="125">
        <f t="shared" si="19"/>
        <v>0</v>
      </c>
      <c r="H578" s="150"/>
      <c r="I578" s="151"/>
      <c r="J578" s="163"/>
      <c r="K578" s="164"/>
    </row>
    <row r="579" spans="1:11" hidden="1">
      <c r="A579" s="16" t="s">
        <v>684</v>
      </c>
      <c r="B579" s="17" t="s">
        <v>686</v>
      </c>
      <c r="C579" s="18">
        <v>400</v>
      </c>
      <c r="D579" s="18"/>
      <c r="E579" s="18">
        <f t="shared" si="18"/>
        <v>400</v>
      </c>
      <c r="F579" s="18">
        <v>400</v>
      </c>
      <c r="G579" s="125">
        <f t="shared" si="19"/>
        <v>0</v>
      </c>
      <c r="H579" s="150"/>
      <c r="I579" s="151"/>
      <c r="J579" s="163"/>
      <c r="K579" s="164"/>
    </row>
    <row r="580" spans="1:11" hidden="1">
      <c r="A580" s="16" t="s">
        <v>687</v>
      </c>
      <c r="B580" s="4" t="s">
        <v>688</v>
      </c>
      <c r="C580" s="18">
        <v>5000</v>
      </c>
      <c r="D580" s="18"/>
      <c r="E580" s="18">
        <f t="shared" si="18"/>
        <v>5000</v>
      </c>
      <c r="F580" s="18">
        <v>5000</v>
      </c>
      <c r="G580" s="125">
        <f t="shared" si="19"/>
        <v>0</v>
      </c>
      <c r="H580" s="150"/>
      <c r="I580" s="151"/>
      <c r="J580" s="163"/>
      <c r="K580" s="164"/>
    </row>
    <row r="581" spans="1:11" hidden="1">
      <c r="A581" s="16" t="s">
        <v>687</v>
      </c>
      <c r="B581" s="4" t="s">
        <v>689</v>
      </c>
      <c r="C581" s="18">
        <v>1500</v>
      </c>
      <c r="D581" s="18"/>
      <c r="E581" s="18">
        <f t="shared" si="18"/>
        <v>1500</v>
      </c>
      <c r="F581" s="18">
        <v>1500</v>
      </c>
      <c r="G581" s="125">
        <f t="shared" si="19"/>
        <v>0</v>
      </c>
      <c r="H581" s="150"/>
      <c r="I581" s="151"/>
      <c r="J581" s="163"/>
      <c r="K581" s="164"/>
    </row>
    <row r="582" spans="1:11" hidden="1">
      <c r="A582" s="16" t="s">
        <v>687</v>
      </c>
      <c r="B582" s="17" t="s">
        <v>690</v>
      </c>
      <c r="C582" s="18"/>
      <c r="D582" s="18"/>
      <c r="E582" s="18">
        <f t="shared" si="18"/>
        <v>0</v>
      </c>
      <c r="F582" s="18"/>
      <c r="G582" s="125">
        <f t="shared" si="19"/>
        <v>0</v>
      </c>
      <c r="H582" s="150"/>
      <c r="I582" s="151"/>
      <c r="J582" s="163"/>
      <c r="K582" s="164"/>
    </row>
    <row r="583" spans="1:11" hidden="1">
      <c r="A583" s="16" t="s">
        <v>687</v>
      </c>
      <c r="B583" s="17" t="s">
        <v>691</v>
      </c>
      <c r="C583" s="18"/>
      <c r="D583" s="18"/>
      <c r="E583" s="18">
        <f t="shared" si="18"/>
        <v>0</v>
      </c>
      <c r="F583" s="18"/>
      <c r="G583" s="125">
        <f t="shared" si="19"/>
        <v>0</v>
      </c>
      <c r="H583" s="150"/>
      <c r="I583" s="151"/>
      <c r="J583" s="163"/>
      <c r="K583" s="164"/>
    </row>
    <row r="584" spans="1:11" hidden="1">
      <c r="A584" s="16" t="s">
        <v>687</v>
      </c>
      <c r="B584" s="17" t="s">
        <v>692</v>
      </c>
      <c r="C584" s="18">
        <v>5000</v>
      </c>
      <c r="D584" s="18"/>
      <c r="E584" s="18">
        <f t="shared" si="18"/>
        <v>5000</v>
      </c>
      <c r="F584" s="18">
        <v>10</v>
      </c>
      <c r="G584" s="125">
        <f t="shared" si="19"/>
        <v>4990</v>
      </c>
      <c r="H584" s="150"/>
      <c r="I584" s="151"/>
      <c r="J584" s="163"/>
      <c r="K584" s="164"/>
    </row>
    <row r="585" spans="1:11" hidden="1">
      <c r="A585" s="16" t="s">
        <v>687</v>
      </c>
      <c r="B585" s="17" t="s">
        <v>693</v>
      </c>
      <c r="C585" s="18"/>
      <c r="D585" s="18"/>
      <c r="E585" s="18">
        <f t="shared" si="18"/>
        <v>0</v>
      </c>
      <c r="F585" s="18"/>
      <c r="G585" s="125">
        <f t="shared" si="19"/>
        <v>0</v>
      </c>
      <c r="H585" s="150"/>
      <c r="I585" s="151"/>
      <c r="J585" s="163"/>
      <c r="K585" s="164"/>
    </row>
    <row r="586" spans="1:11" hidden="1">
      <c r="A586" s="16" t="s">
        <v>687</v>
      </c>
      <c r="B586" s="17" t="s">
        <v>694</v>
      </c>
      <c r="C586" s="18">
        <v>6000</v>
      </c>
      <c r="D586" s="18"/>
      <c r="E586" s="18">
        <f t="shared" si="18"/>
        <v>6000</v>
      </c>
      <c r="F586" s="18">
        <v>6000</v>
      </c>
      <c r="G586" s="125">
        <f t="shared" si="19"/>
        <v>0</v>
      </c>
      <c r="H586" s="150"/>
      <c r="I586" s="151"/>
      <c r="J586" s="163"/>
      <c r="K586" s="164"/>
    </row>
    <row r="587" spans="1:11" hidden="1">
      <c r="A587" s="16" t="s">
        <v>687</v>
      </c>
      <c r="B587" s="17" t="s">
        <v>695</v>
      </c>
      <c r="C587" s="18">
        <v>3000</v>
      </c>
      <c r="D587" s="18"/>
      <c r="E587" s="18">
        <f t="shared" ref="E587:E650" si="20">C587+D587</f>
        <v>3000</v>
      </c>
      <c r="F587" s="18">
        <v>3000</v>
      </c>
      <c r="G587" s="125">
        <f t="shared" si="19"/>
        <v>0</v>
      </c>
      <c r="H587" s="150"/>
      <c r="I587" s="151"/>
      <c r="J587" s="163"/>
      <c r="K587" s="164"/>
    </row>
    <row r="588" spans="1:11" hidden="1">
      <c r="A588" s="16" t="s">
        <v>687</v>
      </c>
      <c r="B588" s="17" t="s">
        <v>696</v>
      </c>
      <c r="C588" s="18"/>
      <c r="D588" s="18"/>
      <c r="E588" s="18">
        <f t="shared" si="20"/>
        <v>0</v>
      </c>
      <c r="F588" s="18"/>
      <c r="G588" s="125">
        <f t="shared" ref="G588:G651" si="21">(E588-F588)</f>
        <v>0</v>
      </c>
      <c r="H588" s="150"/>
      <c r="I588" s="151"/>
      <c r="J588" s="163"/>
      <c r="K588" s="164"/>
    </row>
    <row r="589" spans="1:11" hidden="1">
      <c r="A589" s="16" t="s">
        <v>687</v>
      </c>
      <c r="B589" s="17" t="s">
        <v>697</v>
      </c>
      <c r="C589" s="18"/>
      <c r="D589" s="18"/>
      <c r="E589" s="18">
        <f t="shared" si="20"/>
        <v>0</v>
      </c>
      <c r="F589" s="18"/>
      <c r="G589" s="125">
        <f t="shared" si="21"/>
        <v>0</v>
      </c>
      <c r="H589" s="150"/>
      <c r="I589" s="151"/>
      <c r="J589" s="163"/>
      <c r="K589" s="164"/>
    </row>
    <row r="590" spans="1:11" hidden="1">
      <c r="A590" s="16" t="s">
        <v>687</v>
      </c>
      <c r="B590" s="17" t="s">
        <v>698</v>
      </c>
      <c r="C590" s="18"/>
      <c r="D590" s="18"/>
      <c r="E590" s="18">
        <f t="shared" si="20"/>
        <v>0</v>
      </c>
      <c r="F590" s="18"/>
      <c r="G590" s="125">
        <f t="shared" si="21"/>
        <v>0</v>
      </c>
      <c r="H590" s="150"/>
      <c r="I590" s="151"/>
      <c r="J590" s="163"/>
      <c r="K590" s="164"/>
    </row>
    <row r="591" spans="1:11" hidden="1">
      <c r="A591" s="16" t="s">
        <v>687</v>
      </c>
      <c r="B591" s="17" t="s">
        <v>699</v>
      </c>
      <c r="C591" s="18"/>
      <c r="D591" s="18"/>
      <c r="E591" s="18">
        <f t="shared" si="20"/>
        <v>0</v>
      </c>
      <c r="F591" s="18"/>
      <c r="G591" s="125">
        <f t="shared" si="21"/>
        <v>0</v>
      </c>
      <c r="H591" s="150"/>
      <c r="I591" s="151"/>
      <c r="J591" s="163"/>
      <c r="K591" s="164"/>
    </row>
    <row r="592" spans="1:11" hidden="1">
      <c r="A592" s="16" t="s">
        <v>687</v>
      </c>
      <c r="B592" s="17" t="s">
        <v>700</v>
      </c>
      <c r="C592" s="18"/>
      <c r="D592" s="18"/>
      <c r="E592" s="18">
        <f t="shared" si="20"/>
        <v>0</v>
      </c>
      <c r="F592" s="18"/>
      <c r="G592" s="125">
        <f t="shared" si="21"/>
        <v>0</v>
      </c>
      <c r="H592" s="150"/>
      <c r="I592" s="151"/>
      <c r="J592" s="163"/>
      <c r="K592" s="164"/>
    </row>
    <row r="593" spans="1:11" hidden="1">
      <c r="A593" s="16" t="s">
        <v>687</v>
      </c>
      <c r="B593" s="17" t="s">
        <v>701</v>
      </c>
      <c r="C593" s="18"/>
      <c r="D593" s="18"/>
      <c r="E593" s="18">
        <f t="shared" si="20"/>
        <v>0</v>
      </c>
      <c r="F593" s="18"/>
      <c r="G593" s="125">
        <f t="shared" si="21"/>
        <v>0</v>
      </c>
      <c r="H593" s="150"/>
      <c r="I593" s="151"/>
      <c r="J593" s="163"/>
      <c r="K593" s="164"/>
    </row>
    <row r="594" spans="1:11" hidden="1">
      <c r="A594" s="16" t="s">
        <v>687</v>
      </c>
      <c r="B594" s="17" t="s">
        <v>702</v>
      </c>
      <c r="C594" s="18"/>
      <c r="D594" s="18"/>
      <c r="E594" s="18">
        <f t="shared" si="20"/>
        <v>0</v>
      </c>
      <c r="F594" s="18"/>
      <c r="G594" s="125">
        <f t="shared" si="21"/>
        <v>0</v>
      </c>
      <c r="H594" s="150"/>
      <c r="I594" s="151"/>
      <c r="J594" s="163"/>
      <c r="K594" s="164"/>
    </row>
    <row r="595" spans="1:11" hidden="1">
      <c r="A595" s="16" t="s">
        <v>899</v>
      </c>
      <c r="B595" s="26" t="s">
        <v>703</v>
      </c>
      <c r="C595" s="18"/>
      <c r="D595" s="18"/>
      <c r="E595" s="18">
        <f t="shared" si="20"/>
        <v>0</v>
      </c>
      <c r="F595" s="18"/>
      <c r="G595" s="125">
        <f t="shared" si="21"/>
        <v>0</v>
      </c>
      <c r="H595" s="150"/>
      <c r="I595" s="151"/>
      <c r="J595" s="163"/>
      <c r="K595" s="164"/>
    </row>
    <row r="596" spans="1:11" hidden="1">
      <c r="A596" s="16" t="s">
        <v>899</v>
      </c>
      <c r="B596" s="4" t="s">
        <v>704</v>
      </c>
      <c r="C596" s="18"/>
      <c r="D596" s="18"/>
      <c r="E596" s="18">
        <f t="shared" si="20"/>
        <v>0</v>
      </c>
      <c r="F596" s="18"/>
      <c r="G596" s="125">
        <f t="shared" si="21"/>
        <v>0</v>
      </c>
      <c r="H596" s="150"/>
      <c r="I596" s="151"/>
      <c r="J596" s="163"/>
      <c r="K596" s="164"/>
    </row>
    <row r="597" spans="1:11" hidden="1">
      <c r="A597" s="16" t="s">
        <v>899</v>
      </c>
      <c r="B597" s="4" t="s">
        <v>705</v>
      </c>
      <c r="C597" s="18"/>
      <c r="D597" s="18"/>
      <c r="E597" s="18">
        <f t="shared" si="20"/>
        <v>0</v>
      </c>
      <c r="F597" s="18"/>
      <c r="G597" s="125">
        <f t="shared" si="21"/>
        <v>0</v>
      </c>
      <c r="H597" s="150"/>
      <c r="I597" s="151"/>
      <c r="J597" s="163"/>
      <c r="K597" s="164"/>
    </row>
    <row r="598" spans="1:11" hidden="1">
      <c r="A598" s="16" t="s">
        <v>899</v>
      </c>
      <c r="B598" s="4" t="s">
        <v>705</v>
      </c>
      <c r="C598" s="18"/>
      <c r="D598" s="18"/>
      <c r="E598" s="18">
        <f t="shared" si="20"/>
        <v>0</v>
      </c>
      <c r="F598" s="18"/>
      <c r="G598" s="125">
        <f t="shared" si="21"/>
        <v>0</v>
      </c>
      <c r="H598" s="150"/>
      <c r="I598" s="151"/>
      <c r="J598" s="163"/>
      <c r="K598" s="164"/>
    </row>
    <row r="599" spans="1:11" hidden="1">
      <c r="A599" s="16" t="s">
        <v>899</v>
      </c>
      <c r="B599" s="4" t="s">
        <v>706</v>
      </c>
      <c r="C599" s="18">
        <v>10000</v>
      </c>
      <c r="D599" s="18"/>
      <c r="E599" s="18">
        <f t="shared" si="20"/>
        <v>10000</v>
      </c>
      <c r="F599" s="18">
        <v>9567</v>
      </c>
      <c r="G599" s="125">
        <f t="shared" si="21"/>
        <v>433</v>
      </c>
      <c r="H599" s="150"/>
      <c r="I599" s="151"/>
      <c r="J599" s="163"/>
      <c r="K599" s="164"/>
    </row>
    <row r="600" spans="1:11" hidden="1">
      <c r="A600" s="16" t="s">
        <v>899</v>
      </c>
      <c r="B600" s="4" t="s">
        <v>707</v>
      </c>
      <c r="C600" s="18">
        <v>7000</v>
      </c>
      <c r="D600" s="18"/>
      <c r="E600" s="18">
        <f t="shared" si="20"/>
        <v>7000</v>
      </c>
      <c r="F600" s="18">
        <v>4624</v>
      </c>
      <c r="G600" s="125">
        <f t="shared" si="21"/>
        <v>2376</v>
      </c>
      <c r="H600" s="150"/>
      <c r="I600" s="151"/>
      <c r="J600" s="163"/>
      <c r="K600" s="164"/>
    </row>
    <row r="601" spans="1:11" hidden="1">
      <c r="A601" s="16" t="s">
        <v>899</v>
      </c>
      <c r="B601" s="4" t="s">
        <v>708</v>
      </c>
      <c r="C601" s="18"/>
      <c r="D601" s="18"/>
      <c r="E601" s="18">
        <f t="shared" si="20"/>
        <v>0</v>
      </c>
      <c r="F601" s="18"/>
      <c r="G601" s="125">
        <f t="shared" si="21"/>
        <v>0</v>
      </c>
      <c r="H601" s="150"/>
      <c r="I601" s="151"/>
      <c r="J601" s="163"/>
      <c r="K601" s="164"/>
    </row>
    <row r="602" spans="1:11" hidden="1">
      <c r="A602" s="16" t="s">
        <v>899</v>
      </c>
      <c r="B602" s="4" t="s">
        <v>709</v>
      </c>
      <c r="C602" s="18">
        <v>2000</v>
      </c>
      <c r="D602" s="18"/>
      <c r="E602" s="18">
        <f t="shared" si="20"/>
        <v>2000</v>
      </c>
      <c r="F602" s="18">
        <v>2000</v>
      </c>
      <c r="G602" s="125">
        <f t="shared" si="21"/>
        <v>0</v>
      </c>
      <c r="H602" s="150"/>
      <c r="I602" s="151"/>
      <c r="J602" s="163"/>
      <c r="K602" s="164"/>
    </row>
    <row r="603" spans="1:11" hidden="1">
      <c r="A603" s="16" t="s">
        <v>899</v>
      </c>
      <c r="B603" s="4" t="s">
        <v>710</v>
      </c>
      <c r="C603" s="18">
        <v>3000</v>
      </c>
      <c r="D603" s="18"/>
      <c r="E603" s="18">
        <f t="shared" si="20"/>
        <v>3000</v>
      </c>
      <c r="F603" s="18">
        <v>1600</v>
      </c>
      <c r="G603" s="125">
        <f t="shared" si="21"/>
        <v>1400</v>
      </c>
      <c r="H603" s="150"/>
      <c r="I603" s="151"/>
      <c r="J603" s="163"/>
      <c r="K603" s="164"/>
    </row>
    <row r="604" spans="1:11" hidden="1">
      <c r="A604" s="16" t="s">
        <v>899</v>
      </c>
      <c r="B604" s="4" t="s">
        <v>711</v>
      </c>
      <c r="C604" s="18">
        <v>3000</v>
      </c>
      <c r="D604" s="18"/>
      <c r="E604" s="18">
        <f t="shared" si="20"/>
        <v>3000</v>
      </c>
      <c r="F604" s="18">
        <v>3000</v>
      </c>
      <c r="G604" s="125">
        <f t="shared" si="21"/>
        <v>0</v>
      </c>
      <c r="H604" s="150"/>
      <c r="I604" s="151"/>
      <c r="J604" s="163"/>
      <c r="K604" s="164"/>
    </row>
    <row r="605" spans="1:11" hidden="1">
      <c r="A605" s="16" t="s">
        <v>899</v>
      </c>
      <c r="B605" s="4" t="s">
        <v>712</v>
      </c>
      <c r="C605" s="18">
        <v>3500</v>
      </c>
      <c r="D605" s="18"/>
      <c r="E605" s="18">
        <f t="shared" si="20"/>
        <v>3500</v>
      </c>
      <c r="F605" s="18">
        <v>3500</v>
      </c>
      <c r="G605" s="125">
        <f t="shared" si="21"/>
        <v>0</v>
      </c>
      <c r="H605" s="150"/>
      <c r="I605" s="151"/>
      <c r="J605" s="163"/>
      <c r="K605" s="164"/>
    </row>
    <row r="606" spans="1:11" hidden="1">
      <c r="A606" s="16" t="s">
        <v>899</v>
      </c>
      <c r="B606" s="4" t="s">
        <v>713</v>
      </c>
      <c r="C606" s="18"/>
      <c r="D606" s="18"/>
      <c r="E606" s="18">
        <f t="shared" si="20"/>
        <v>0</v>
      </c>
      <c r="F606" s="18"/>
      <c r="G606" s="125">
        <f t="shared" si="21"/>
        <v>0</v>
      </c>
      <c r="H606" s="150"/>
      <c r="I606" s="151"/>
      <c r="J606" s="163"/>
      <c r="K606" s="164"/>
    </row>
    <row r="607" spans="1:11" hidden="1">
      <c r="A607" s="16" t="s">
        <v>899</v>
      </c>
      <c r="B607" s="4" t="s">
        <v>714</v>
      </c>
      <c r="C607" s="18">
        <v>3000</v>
      </c>
      <c r="D607" s="18"/>
      <c r="E607" s="18">
        <f t="shared" si="20"/>
        <v>3000</v>
      </c>
      <c r="F607" s="18">
        <v>3000</v>
      </c>
      <c r="G607" s="125">
        <f t="shared" si="21"/>
        <v>0</v>
      </c>
      <c r="H607" s="150"/>
      <c r="I607" s="151"/>
      <c r="J607" s="163"/>
      <c r="K607" s="164"/>
    </row>
    <row r="608" spans="1:11" hidden="1">
      <c r="A608" s="16" t="s">
        <v>899</v>
      </c>
      <c r="B608" s="4" t="s">
        <v>715</v>
      </c>
      <c r="C608" s="18"/>
      <c r="D608" s="18"/>
      <c r="E608" s="18">
        <f t="shared" si="20"/>
        <v>0</v>
      </c>
      <c r="F608" s="18"/>
      <c r="G608" s="125">
        <f t="shared" si="21"/>
        <v>0</v>
      </c>
      <c r="H608" s="150"/>
      <c r="I608" s="151"/>
      <c r="J608" s="163"/>
      <c r="K608" s="164"/>
    </row>
    <row r="609" spans="1:11" hidden="1">
      <c r="A609" s="16" t="s">
        <v>899</v>
      </c>
      <c r="B609" s="4" t="s">
        <v>716</v>
      </c>
      <c r="C609" s="18"/>
      <c r="D609" s="18"/>
      <c r="E609" s="18">
        <f t="shared" si="20"/>
        <v>0</v>
      </c>
      <c r="F609" s="18"/>
      <c r="G609" s="125">
        <f t="shared" si="21"/>
        <v>0</v>
      </c>
      <c r="H609" s="150"/>
      <c r="I609" s="151"/>
      <c r="J609" s="163"/>
      <c r="K609" s="164"/>
    </row>
    <row r="610" spans="1:11" hidden="1">
      <c r="A610" s="16" t="s">
        <v>899</v>
      </c>
      <c r="B610" s="4" t="s">
        <v>717</v>
      </c>
      <c r="C610" s="18"/>
      <c r="D610" s="18"/>
      <c r="E610" s="18">
        <f t="shared" si="20"/>
        <v>0</v>
      </c>
      <c r="F610" s="18"/>
      <c r="G610" s="125">
        <f t="shared" si="21"/>
        <v>0</v>
      </c>
      <c r="H610" s="150"/>
      <c r="I610" s="151"/>
      <c r="J610" s="163"/>
      <c r="K610" s="164"/>
    </row>
    <row r="611" spans="1:11" hidden="1">
      <c r="A611" s="16" t="s">
        <v>899</v>
      </c>
      <c r="B611" s="4" t="s">
        <v>718</v>
      </c>
      <c r="C611" s="18"/>
      <c r="D611" s="18"/>
      <c r="E611" s="18">
        <f t="shared" si="20"/>
        <v>0</v>
      </c>
      <c r="F611" s="18"/>
      <c r="G611" s="125">
        <f t="shared" si="21"/>
        <v>0</v>
      </c>
      <c r="H611" s="150"/>
      <c r="I611" s="151"/>
      <c r="J611" s="163"/>
      <c r="K611" s="164"/>
    </row>
    <row r="612" spans="1:11" hidden="1">
      <c r="A612" s="16" t="s">
        <v>899</v>
      </c>
      <c r="B612" s="27" t="s">
        <v>719</v>
      </c>
      <c r="C612" s="18"/>
      <c r="D612" s="18"/>
      <c r="E612" s="18">
        <f t="shared" si="20"/>
        <v>0</v>
      </c>
      <c r="F612" s="18"/>
      <c r="G612" s="125">
        <f t="shared" si="21"/>
        <v>0</v>
      </c>
      <c r="H612" s="150"/>
      <c r="I612" s="151"/>
      <c r="J612" s="163"/>
      <c r="K612" s="164"/>
    </row>
    <row r="613" spans="1:11" hidden="1">
      <c r="A613" s="16" t="s">
        <v>899</v>
      </c>
      <c r="B613" s="4" t="s">
        <v>720</v>
      </c>
      <c r="C613" s="18">
        <v>12000</v>
      </c>
      <c r="D613" s="18"/>
      <c r="E613" s="18">
        <f t="shared" si="20"/>
        <v>12000</v>
      </c>
      <c r="F613" s="18">
        <v>12000</v>
      </c>
      <c r="G613" s="125">
        <f t="shared" si="21"/>
        <v>0</v>
      </c>
      <c r="H613" s="150"/>
      <c r="I613" s="151"/>
      <c r="J613" s="163"/>
      <c r="K613" s="164"/>
    </row>
    <row r="614" spans="1:11" hidden="1">
      <c r="A614" s="16" t="s">
        <v>899</v>
      </c>
      <c r="B614" s="4" t="s">
        <v>721</v>
      </c>
      <c r="C614" s="18"/>
      <c r="D614" s="18"/>
      <c r="E614" s="18">
        <f t="shared" si="20"/>
        <v>0</v>
      </c>
      <c r="F614" s="18"/>
      <c r="G614" s="125">
        <f t="shared" si="21"/>
        <v>0</v>
      </c>
      <c r="H614" s="150"/>
      <c r="I614" s="151"/>
      <c r="J614" s="163"/>
      <c r="K614" s="164"/>
    </row>
    <row r="615" spans="1:11" hidden="1">
      <c r="A615" s="16" t="s">
        <v>899</v>
      </c>
      <c r="B615" s="4" t="s">
        <v>722</v>
      </c>
      <c r="C615" s="18">
        <v>9000</v>
      </c>
      <c r="D615" s="18"/>
      <c r="E615" s="18">
        <f t="shared" si="20"/>
        <v>9000</v>
      </c>
      <c r="F615" s="18">
        <v>5319</v>
      </c>
      <c r="G615" s="125">
        <f t="shared" si="21"/>
        <v>3681</v>
      </c>
      <c r="H615" s="150"/>
      <c r="I615" s="151"/>
      <c r="J615" s="163"/>
      <c r="K615" s="164"/>
    </row>
    <row r="616" spans="1:11" hidden="1">
      <c r="A616" s="16" t="s">
        <v>899</v>
      </c>
      <c r="B616" s="4" t="s">
        <v>723</v>
      </c>
      <c r="C616" s="18"/>
      <c r="D616" s="18"/>
      <c r="E616" s="18">
        <f t="shared" si="20"/>
        <v>0</v>
      </c>
      <c r="F616" s="18"/>
      <c r="G616" s="125">
        <f t="shared" si="21"/>
        <v>0</v>
      </c>
      <c r="H616" s="150"/>
      <c r="I616" s="151"/>
      <c r="J616" s="163"/>
      <c r="K616" s="164"/>
    </row>
    <row r="617" spans="1:11" hidden="1">
      <c r="A617" s="16" t="s">
        <v>899</v>
      </c>
      <c r="B617" s="4" t="s">
        <v>724</v>
      </c>
      <c r="C617" s="18"/>
      <c r="D617" s="18"/>
      <c r="E617" s="18">
        <f t="shared" si="20"/>
        <v>0</v>
      </c>
      <c r="F617" s="18"/>
      <c r="G617" s="125">
        <f t="shared" si="21"/>
        <v>0</v>
      </c>
      <c r="H617" s="150"/>
      <c r="I617" s="151"/>
      <c r="J617" s="163"/>
      <c r="K617" s="164"/>
    </row>
    <row r="618" spans="1:11" hidden="1">
      <c r="A618" s="16" t="s">
        <v>899</v>
      </c>
      <c r="B618" s="4" t="s">
        <v>725</v>
      </c>
      <c r="C618" s="18">
        <v>5000</v>
      </c>
      <c r="D618" s="18"/>
      <c r="E618" s="18">
        <f t="shared" si="20"/>
        <v>5000</v>
      </c>
      <c r="F618" s="18">
        <v>5000</v>
      </c>
      <c r="G618" s="125">
        <f t="shared" si="21"/>
        <v>0</v>
      </c>
      <c r="H618" s="150"/>
      <c r="I618" s="151"/>
      <c r="J618" s="163"/>
      <c r="K618" s="164"/>
    </row>
    <row r="619" spans="1:11" hidden="1">
      <c r="A619" s="16" t="s">
        <v>899</v>
      </c>
      <c r="B619" s="4" t="s">
        <v>726</v>
      </c>
      <c r="C619" s="18"/>
      <c r="D619" s="18"/>
      <c r="E619" s="18">
        <f t="shared" si="20"/>
        <v>0</v>
      </c>
      <c r="F619" s="18"/>
      <c r="G619" s="125">
        <f t="shared" si="21"/>
        <v>0</v>
      </c>
      <c r="H619" s="150"/>
      <c r="I619" s="151"/>
      <c r="J619" s="163"/>
      <c r="K619" s="164"/>
    </row>
    <row r="620" spans="1:11" hidden="1">
      <c r="A620" s="16" t="s">
        <v>899</v>
      </c>
      <c r="B620" s="4" t="s">
        <v>727</v>
      </c>
      <c r="C620" s="18"/>
      <c r="D620" s="18"/>
      <c r="E620" s="18">
        <f t="shared" si="20"/>
        <v>0</v>
      </c>
      <c r="F620" s="18"/>
      <c r="G620" s="125">
        <f t="shared" si="21"/>
        <v>0</v>
      </c>
      <c r="H620" s="150"/>
      <c r="I620" s="151"/>
      <c r="J620" s="163"/>
      <c r="K620" s="164"/>
    </row>
    <row r="621" spans="1:11" hidden="1">
      <c r="A621" s="16" t="s">
        <v>899</v>
      </c>
      <c r="B621" s="4" t="s">
        <v>728</v>
      </c>
      <c r="C621" s="18"/>
      <c r="D621" s="18"/>
      <c r="E621" s="18">
        <f t="shared" si="20"/>
        <v>0</v>
      </c>
      <c r="F621" s="18"/>
      <c r="G621" s="125">
        <f t="shared" si="21"/>
        <v>0</v>
      </c>
      <c r="H621" s="150"/>
      <c r="I621" s="151"/>
      <c r="J621" s="163"/>
      <c r="K621" s="164"/>
    </row>
    <row r="622" spans="1:11" hidden="1">
      <c r="A622" s="16" t="s">
        <v>899</v>
      </c>
      <c r="B622" s="4" t="s">
        <v>729</v>
      </c>
      <c r="C622" s="18"/>
      <c r="D622" s="18"/>
      <c r="E622" s="18">
        <f t="shared" si="20"/>
        <v>0</v>
      </c>
      <c r="F622" s="18"/>
      <c r="G622" s="125">
        <f t="shared" si="21"/>
        <v>0</v>
      </c>
      <c r="H622" s="150"/>
      <c r="I622" s="151"/>
      <c r="J622" s="163"/>
      <c r="K622" s="164"/>
    </row>
    <row r="623" spans="1:11" hidden="1">
      <c r="A623" s="16" t="s">
        <v>899</v>
      </c>
      <c r="B623" s="4" t="s">
        <v>730</v>
      </c>
      <c r="C623" s="18"/>
      <c r="D623" s="18"/>
      <c r="E623" s="18">
        <f t="shared" si="20"/>
        <v>0</v>
      </c>
      <c r="F623" s="18"/>
      <c r="G623" s="125">
        <f t="shared" si="21"/>
        <v>0</v>
      </c>
      <c r="H623" s="150"/>
      <c r="I623" s="151"/>
      <c r="J623" s="163"/>
      <c r="K623" s="164"/>
    </row>
    <row r="624" spans="1:11" hidden="1">
      <c r="A624" s="16" t="s">
        <v>899</v>
      </c>
      <c r="B624" s="4" t="s">
        <v>731</v>
      </c>
      <c r="C624" s="18"/>
      <c r="D624" s="18"/>
      <c r="E624" s="18">
        <f t="shared" si="20"/>
        <v>0</v>
      </c>
      <c r="F624" s="18"/>
      <c r="G624" s="125">
        <f t="shared" si="21"/>
        <v>0</v>
      </c>
      <c r="H624" s="150"/>
      <c r="I624" s="151"/>
      <c r="J624" s="163"/>
      <c r="K624" s="164"/>
    </row>
    <row r="625" spans="1:11" hidden="1">
      <c r="A625" s="16" t="s">
        <v>899</v>
      </c>
      <c r="B625" s="4" t="s">
        <v>732</v>
      </c>
      <c r="C625" s="18"/>
      <c r="D625" s="18"/>
      <c r="E625" s="18">
        <f t="shared" si="20"/>
        <v>0</v>
      </c>
      <c r="F625" s="18"/>
      <c r="G625" s="125">
        <f t="shared" si="21"/>
        <v>0</v>
      </c>
      <c r="H625" s="150"/>
      <c r="I625" s="151"/>
      <c r="J625" s="163"/>
      <c r="K625" s="164"/>
    </row>
    <row r="626" spans="1:11" hidden="1">
      <c r="A626" s="16" t="s">
        <v>899</v>
      </c>
      <c r="B626" s="4" t="s">
        <v>733</v>
      </c>
      <c r="C626" s="18"/>
      <c r="D626" s="18"/>
      <c r="E626" s="18">
        <f t="shared" si="20"/>
        <v>0</v>
      </c>
      <c r="F626" s="18"/>
      <c r="G626" s="125">
        <f t="shared" si="21"/>
        <v>0</v>
      </c>
      <c r="H626" s="150"/>
      <c r="I626" s="151"/>
      <c r="J626" s="163"/>
      <c r="K626" s="164"/>
    </row>
    <row r="627" spans="1:11" hidden="1">
      <c r="A627" s="16" t="s">
        <v>899</v>
      </c>
      <c r="B627" s="4" t="s">
        <v>734</v>
      </c>
      <c r="C627" s="18"/>
      <c r="D627" s="18"/>
      <c r="E627" s="18">
        <f t="shared" si="20"/>
        <v>0</v>
      </c>
      <c r="F627" s="18"/>
      <c r="G627" s="125">
        <f t="shared" si="21"/>
        <v>0</v>
      </c>
      <c r="H627" s="150"/>
      <c r="I627" s="151"/>
      <c r="J627" s="163"/>
      <c r="K627" s="164"/>
    </row>
    <row r="628" spans="1:11" hidden="1">
      <c r="A628" s="16" t="s">
        <v>899</v>
      </c>
      <c r="B628" s="4" t="s">
        <v>735</v>
      </c>
      <c r="C628" s="18"/>
      <c r="D628" s="18"/>
      <c r="E628" s="18">
        <f t="shared" si="20"/>
        <v>0</v>
      </c>
      <c r="F628" s="18"/>
      <c r="G628" s="125">
        <f t="shared" si="21"/>
        <v>0</v>
      </c>
      <c r="H628" s="150"/>
      <c r="I628" s="151"/>
      <c r="J628" s="163"/>
      <c r="K628" s="164"/>
    </row>
    <row r="629" spans="1:11" hidden="1">
      <c r="A629" s="16" t="s">
        <v>899</v>
      </c>
      <c r="B629" s="4" t="s">
        <v>736</v>
      </c>
      <c r="C629" s="18"/>
      <c r="D629" s="18"/>
      <c r="E629" s="18">
        <f t="shared" si="20"/>
        <v>0</v>
      </c>
      <c r="F629" s="18"/>
      <c r="G629" s="125">
        <f t="shared" si="21"/>
        <v>0</v>
      </c>
      <c r="H629" s="150"/>
      <c r="I629" s="151"/>
      <c r="J629" s="163"/>
      <c r="K629" s="164"/>
    </row>
    <row r="630" spans="1:11" hidden="1">
      <c r="A630" s="16" t="s">
        <v>900</v>
      </c>
      <c r="B630" s="4" t="s">
        <v>737</v>
      </c>
      <c r="C630" s="18"/>
      <c r="D630" s="18"/>
      <c r="E630" s="18">
        <f t="shared" si="20"/>
        <v>0</v>
      </c>
      <c r="F630" s="18"/>
      <c r="G630" s="125">
        <f t="shared" si="21"/>
        <v>0</v>
      </c>
      <c r="H630" s="150"/>
      <c r="I630" s="151"/>
      <c r="J630" s="163"/>
      <c r="K630" s="164"/>
    </row>
    <row r="631" spans="1:11" hidden="1">
      <c r="A631" s="16" t="s">
        <v>900</v>
      </c>
      <c r="B631" s="4" t="s">
        <v>738</v>
      </c>
      <c r="C631" s="18"/>
      <c r="D631" s="18"/>
      <c r="E631" s="18">
        <f t="shared" si="20"/>
        <v>0</v>
      </c>
      <c r="F631" s="18"/>
      <c r="G631" s="125">
        <f t="shared" si="21"/>
        <v>0</v>
      </c>
      <c r="H631" s="150"/>
      <c r="I631" s="151"/>
      <c r="J631" s="163"/>
      <c r="K631" s="164"/>
    </row>
    <row r="632" spans="1:11" hidden="1">
      <c r="A632" s="16" t="s">
        <v>900</v>
      </c>
      <c r="B632" s="4" t="s">
        <v>739</v>
      </c>
      <c r="C632" s="18"/>
      <c r="D632" s="18"/>
      <c r="E632" s="18">
        <f t="shared" si="20"/>
        <v>0</v>
      </c>
      <c r="F632" s="18"/>
      <c r="G632" s="125">
        <f t="shared" si="21"/>
        <v>0</v>
      </c>
      <c r="H632" s="150"/>
      <c r="I632" s="151"/>
      <c r="J632" s="163"/>
      <c r="K632" s="164"/>
    </row>
    <row r="633" spans="1:11" hidden="1">
      <c r="A633" s="16" t="s">
        <v>900</v>
      </c>
      <c r="B633" s="17" t="s">
        <v>740</v>
      </c>
      <c r="C633" s="18"/>
      <c r="D633" s="18"/>
      <c r="E633" s="18">
        <f t="shared" si="20"/>
        <v>0</v>
      </c>
      <c r="F633" s="18"/>
      <c r="G633" s="125">
        <f t="shared" si="21"/>
        <v>0</v>
      </c>
      <c r="H633" s="150"/>
      <c r="I633" s="151"/>
      <c r="J633" s="163"/>
      <c r="K633" s="164"/>
    </row>
    <row r="634" spans="1:11" hidden="1">
      <c r="A634" s="16" t="s">
        <v>741</v>
      </c>
      <c r="B634" s="17" t="s">
        <v>742</v>
      </c>
      <c r="C634" s="18"/>
      <c r="D634" s="18"/>
      <c r="E634" s="18">
        <f t="shared" si="20"/>
        <v>0</v>
      </c>
      <c r="F634" s="18"/>
      <c r="G634" s="125">
        <f t="shared" si="21"/>
        <v>0</v>
      </c>
      <c r="H634" s="150"/>
      <c r="I634" s="151"/>
      <c r="J634" s="163"/>
      <c r="K634" s="164"/>
    </row>
    <row r="635" spans="1:11" hidden="1">
      <c r="A635" s="16" t="s">
        <v>741</v>
      </c>
      <c r="B635" s="17" t="s">
        <v>743</v>
      </c>
      <c r="C635" s="18"/>
      <c r="D635" s="18"/>
      <c r="E635" s="18">
        <f t="shared" si="20"/>
        <v>0</v>
      </c>
      <c r="F635" s="18"/>
      <c r="G635" s="125">
        <f t="shared" si="21"/>
        <v>0</v>
      </c>
      <c r="H635" s="150"/>
      <c r="I635" s="151"/>
      <c r="J635" s="163"/>
      <c r="K635" s="164"/>
    </row>
    <row r="636" spans="1:11" hidden="1">
      <c r="A636" s="16" t="s">
        <v>741</v>
      </c>
      <c r="B636" s="17" t="s">
        <v>744</v>
      </c>
      <c r="C636" s="18"/>
      <c r="D636" s="18"/>
      <c r="E636" s="18">
        <f t="shared" si="20"/>
        <v>0</v>
      </c>
      <c r="F636" s="18"/>
      <c r="G636" s="125">
        <f t="shared" si="21"/>
        <v>0</v>
      </c>
      <c r="H636" s="150"/>
      <c r="I636" s="151"/>
      <c r="J636" s="163"/>
      <c r="K636" s="164"/>
    </row>
    <row r="637" spans="1:11" hidden="1">
      <c r="A637" s="16" t="s">
        <v>745</v>
      </c>
      <c r="B637" s="17" t="s">
        <v>746</v>
      </c>
      <c r="C637" s="18">
        <v>2100</v>
      </c>
      <c r="D637" s="18"/>
      <c r="E637" s="18">
        <f t="shared" si="20"/>
        <v>2100</v>
      </c>
      <c r="F637" s="18">
        <v>2100</v>
      </c>
      <c r="G637" s="125">
        <f t="shared" si="21"/>
        <v>0</v>
      </c>
      <c r="H637" s="150"/>
      <c r="I637" s="151"/>
      <c r="J637" s="163"/>
      <c r="K637" s="164"/>
    </row>
    <row r="638" spans="1:11" hidden="1">
      <c r="A638" s="16" t="s">
        <v>745</v>
      </c>
      <c r="B638" s="17" t="s">
        <v>747</v>
      </c>
      <c r="C638" s="18"/>
      <c r="D638" s="18"/>
      <c r="E638" s="18">
        <f t="shared" si="20"/>
        <v>0</v>
      </c>
      <c r="F638" s="18"/>
      <c r="G638" s="125">
        <f t="shared" si="21"/>
        <v>0</v>
      </c>
      <c r="H638" s="150"/>
      <c r="I638" s="151"/>
      <c r="J638" s="163"/>
      <c r="K638" s="164"/>
    </row>
    <row r="639" spans="1:11" hidden="1">
      <c r="A639" s="16" t="s">
        <v>901</v>
      </c>
      <c r="B639" s="17" t="s">
        <v>748</v>
      </c>
      <c r="C639" s="18"/>
      <c r="D639" s="18"/>
      <c r="E639" s="18">
        <f t="shared" si="20"/>
        <v>0</v>
      </c>
      <c r="F639" s="18"/>
      <c r="G639" s="125">
        <f t="shared" si="21"/>
        <v>0</v>
      </c>
      <c r="H639" s="150"/>
      <c r="I639" s="151"/>
      <c r="J639" s="163"/>
      <c r="K639" s="164"/>
    </row>
    <row r="640" spans="1:11" hidden="1">
      <c r="A640" s="16" t="s">
        <v>901</v>
      </c>
      <c r="B640" s="17" t="s">
        <v>749</v>
      </c>
      <c r="C640" s="18"/>
      <c r="D640" s="18"/>
      <c r="E640" s="18">
        <f t="shared" si="20"/>
        <v>0</v>
      </c>
      <c r="F640" s="18"/>
      <c r="G640" s="125">
        <f t="shared" si="21"/>
        <v>0</v>
      </c>
      <c r="H640" s="150"/>
      <c r="I640" s="151"/>
      <c r="J640" s="163"/>
      <c r="K640" s="164"/>
    </row>
    <row r="641" spans="1:11" hidden="1">
      <c r="A641" s="16" t="s">
        <v>902</v>
      </c>
      <c r="B641" s="17" t="s">
        <v>750</v>
      </c>
      <c r="C641" s="18"/>
      <c r="D641" s="18"/>
      <c r="E641" s="18">
        <f t="shared" si="20"/>
        <v>0</v>
      </c>
      <c r="F641" s="18"/>
      <c r="G641" s="125">
        <f t="shared" si="21"/>
        <v>0</v>
      </c>
      <c r="H641" s="150"/>
      <c r="I641" s="151"/>
      <c r="J641" s="163"/>
      <c r="K641" s="164"/>
    </row>
    <row r="642" spans="1:11" hidden="1">
      <c r="A642" s="16" t="s">
        <v>902</v>
      </c>
      <c r="B642" s="17" t="s">
        <v>751</v>
      </c>
      <c r="C642" s="18"/>
      <c r="D642" s="18"/>
      <c r="E642" s="18">
        <f t="shared" si="20"/>
        <v>0</v>
      </c>
      <c r="F642" s="18"/>
      <c r="G642" s="125">
        <f t="shared" si="21"/>
        <v>0</v>
      </c>
      <c r="H642" s="150"/>
      <c r="I642" s="151"/>
      <c r="J642" s="163"/>
      <c r="K642" s="164"/>
    </row>
    <row r="643" spans="1:11" hidden="1">
      <c r="A643" s="16" t="s">
        <v>902</v>
      </c>
      <c r="B643" s="17" t="s">
        <v>752</v>
      </c>
      <c r="C643" s="18"/>
      <c r="D643" s="18"/>
      <c r="E643" s="18">
        <f t="shared" si="20"/>
        <v>0</v>
      </c>
      <c r="F643" s="18"/>
      <c r="G643" s="125">
        <f t="shared" si="21"/>
        <v>0</v>
      </c>
      <c r="H643" s="150"/>
      <c r="I643" s="151"/>
      <c r="J643" s="163"/>
      <c r="K643" s="164"/>
    </row>
    <row r="644" spans="1:11" hidden="1">
      <c r="A644" s="16" t="s">
        <v>902</v>
      </c>
      <c r="B644" s="17" t="s">
        <v>753</v>
      </c>
      <c r="C644" s="18"/>
      <c r="D644" s="18"/>
      <c r="E644" s="18">
        <f t="shared" si="20"/>
        <v>0</v>
      </c>
      <c r="F644" s="18"/>
      <c r="G644" s="125">
        <f t="shared" si="21"/>
        <v>0</v>
      </c>
      <c r="H644" s="150"/>
      <c r="I644" s="151"/>
      <c r="J644" s="163"/>
      <c r="K644" s="164"/>
    </row>
    <row r="645" spans="1:11" hidden="1">
      <c r="A645" s="16" t="s">
        <v>902</v>
      </c>
      <c r="B645" s="17" t="s">
        <v>754</v>
      </c>
      <c r="C645" s="18"/>
      <c r="D645" s="18"/>
      <c r="E645" s="18">
        <f t="shared" si="20"/>
        <v>0</v>
      </c>
      <c r="F645" s="18"/>
      <c r="G645" s="125">
        <f t="shared" si="21"/>
        <v>0</v>
      </c>
      <c r="H645" s="150"/>
      <c r="I645" s="151"/>
      <c r="J645" s="163"/>
      <c r="K645" s="164"/>
    </row>
    <row r="646" spans="1:11" hidden="1">
      <c r="A646" s="16" t="s">
        <v>755</v>
      </c>
      <c r="B646" s="17" t="s">
        <v>756</v>
      </c>
      <c r="C646" s="18">
        <v>15000</v>
      </c>
      <c r="D646" s="18"/>
      <c r="E646" s="18">
        <f t="shared" si="20"/>
        <v>15000</v>
      </c>
      <c r="F646" s="18">
        <v>15000</v>
      </c>
      <c r="G646" s="125">
        <f t="shared" si="21"/>
        <v>0</v>
      </c>
      <c r="H646" s="150"/>
      <c r="I646" s="151"/>
      <c r="J646" s="163"/>
      <c r="K646" s="164"/>
    </row>
    <row r="647" spans="1:11" hidden="1">
      <c r="A647" s="16" t="s">
        <v>755</v>
      </c>
      <c r="B647" s="17" t="s">
        <v>757</v>
      </c>
      <c r="C647" s="18"/>
      <c r="D647" s="18"/>
      <c r="E647" s="18">
        <f t="shared" si="20"/>
        <v>0</v>
      </c>
      <c r="F647" s="18"/>
      <c r="G647" s="125">
        <f t="shared" si="21"/>
        <v>0</v>
      </c>
      <c r="H647" s="150"/>
      <c r="I647" s="151"/>
      <c r="J647" s="163"/>
      <c r="K647" s="164"/>
    </row>
    <row r="648" spans="1:11" hidden="1">
      <c r="A648" s="16" t="s">
        <v>755</v>
      </c>
      <c r="B648" s="17" t="s">
        <v>758</v>
      </c>
      <c r="C648" s="18"/>
      <c r="D648" s="18"/>
      <c r="E648" s="18">
        <f t="shared" si="20"/>
        <v>0</v>
      </c>
      <c r="F648" s="18"/>
      <c r="G648" s="125">
        <f t="shared" si="21"/>
        <v>0</v>
      </c>
      <c r="H648" s="150"/>
      <c r="I648" s="151"/>
      <c r="J648" s="163"/>
      <c r="K648" s="164"/>
    </row>
    <row r="649" spans="1:11" hidden="1">
      <c r="A649" s="16" t="s">
        <v>755</v>
      </c>
      <c r="B649" s="17" t="s">
        <v>759</v>
      </c>
      <c r="C649" s="18"/>
      <c r="D649" s="18"/>
      <c r="E649" s="18">
        <f t="shared" si="20"/>
        <v>0</v>
      </c>
      <c r="F649" s="18"/>
      <c r="G649" s="125">
        <f t="shared" si="21"/>
        <v>0</v>
      </c>
      <c r="H649" s="150"/>
      <c r="I649" s="151"/>
      <c r="J649" s="163"/>
      <c r="K649" s="164"/>
    </row>
    <row r="650" spans="1:11" hidden="1">
      <c r="A650" s="16" t="s">
        <v>755</v>
      </c>
      <c r="B650" s="17" t="s">
        <v>760</v>
      </c>
      <c r="C650" s="18">
        <v>1000</v>
      </c>
      <c r="D650" s="18"/>
      <c r="E650" s="18">
        <f t="shared" si="20"/>
        <v>1000</v>
      </c>
      <c r="F650" s="18">
        <v>960</v>
      </c>
      <c r="G650" s="125">
        <f t="shared" si="21"/>
        <v>40</v>
      </c>
      <c r="H650" s="150"/>
      <c r="I650" s="151"/>
      <c r="J650" s="163"/>
      <c r="K650" s="164"/>
    </row>
    <row r="651" spans="1:11" hidden="1">
      <c r="A651" s="16" t="s">
        <v>755</v>
      </c>
      <c r="B651" s="17" t="s">
        <v>761</v>
      </c>
      <c r="C651" s="18"/>
      <c r="D651" s="18"/>
      <c r="E651" s="18">
        <f t="shared" ref="E651:E714" si="22">C651+D651</f>
        <v>0</v>
      </c>
      <c r="F651" s="18"/>
      <c r="G651" s="125">
        <f t="shared" si="21"/>
        <v>0</v>
      </c>
      <c r="H651" s="150"/>
      <c r="I651" s="151"/>
      <c r="J651" s="163"/>
      <c r="K651" s="164"/>
    </row>
    <row r="652" spans="1:11" hidden="1">
      <c r="A652" s="16" t="s">
        <v>755</v>
      </c>
      <c r="B652" s="17" t="s">
        <v>762</v>
      </c>
      <c r="C652" s="18"/>
      <c r="D652" s="18"/>
      <c r="E652" s="18">
        <f t="shared" si="22"/>
        <v>0</v>
      </c>
      <c r="F652" s="18"/>
      <c r="G652" s="125">
        <f t="shared" ref="G652:G715" si="23">(E652-F652)</f>
        <v>0</v>
      </c>
      <c r="H652" s="150"/>
      <c r="I652" s="151"/>
      <c r="J652" s="163"/>
      <c r="K652" s="164"/>
    </row>
    <row r="653" spans="1:11" hidden="1">
      <c r="A653" s="16" t="s">
        <v>763</v>
      </c>
      <c r="B653" s="17" t="s">
        <v>764</v>
      </c>
      <c r="C653" s="18"/>
      <c r="D653" s="18"/>
      <c r="E653" s="18">
        <f t="shared" si="22"/>
        <v>0</v>
      </c>
      <c r="F653" s="18"/>
      <c r="G653" s="125">
        <f t="shared" si="23"/>
        <v>0</v>
      </c>
      <c r="H653" s="150"/>
      <c r="I653" s="151"/>
      <c r="J653" s="163"/>
      <c r="K653" s="164"/>
    </row>
    <row r="654" spans="1:11" hidden="1">
      <c r="A654" s="16" t="s">
        <v>763</v>
      </c>
      <c r="B654" s="17" t="s">
        <v>765</v>
      </c>
      <c r="C654" s="18">
        <v>2000</v>
      </c>
      <c r="D654" s="18"/>
      <c r="E654" s="18">
        <f t="shared" si="22"/>
        <v>2000</v>
      </c>
      <c r="F654" s="18">
        <v>2000</v>
      </c>
      <c r="G654" s="125">
        <f t="shared" si="23"/>
        <v>0</v>
      </c>
      <c r="H654" s="154"/>
      <c r="I654" s="448"/>
      <c r="J654" s="169"/>
      <c r="K654" s="164"/>
    </row>
    <row r="655" spans="1:11" hidden="1">
      <c r="A655" s="16" t="s">
        <v>763</v>
      </c>
      <c r="B655" s="17" t="s">
        <v>766</v>
      </c>
      <c r="C655" s="18">
        <v>2000</v>
      </c>
      <c r="D655" s="18"/>
      <c r="E655" s="18">
        <f t="shared" si="22"/>
        <v>2000</v>
      </c>
      <c r="F655" s="18">
        <v>2000</v>
      </c>
      <c r="G655" s="125">
        <f t="shared" si="23"/>
        <v>0</v>
      </c>
      <c r="H655" s="148"/>
      <c r="I655" s="449"/>
      <c r="J655" s="170"/>
      <c r="K655" s="164"/>
    </row>
    <row r="656" spans="1:11" hidden="1">
      <c r="A656" s="16" t="s">
        <v>767</v>
      </c>
      <c r="B656" s="17" t="s">
        <v>768</v>
      </c>
      <c r="C656" s="18">
        <v>3000</v>
      </c>
      <c r="D656" s="18"/>
      <c r="E656" s="18">
        <f t="shared" si="22"/>
        <v>3000</v>
      </c>
      <c r="F656" s="18">
        <v>3000</v>
      </c>
      <c r="G656" s="125">
        <f t="shared" si="23"/>
        <v>0</v>
      </c>
      <c r="H656" s="150"/>
      <c r="I656" s="151"/>
      <c r="J656" s="163"/>
      <c r="K656" s="164"/>
    </row>
    <row r="657" spans="1:11" hidden="1">
      <c r="A657" s="16" t="s">
        <v>767</v>
      </c>
      <c r="B657" s="17" t="s">
        <v>769</v>
      </c>
      <c r="C657" s="18"/>
      <c r="D657" s="18"/>
      <c r="E657" s="18">
        <f t="shared" si="22"/>
        <v>0</v>
      </c>
      <c r="F657" s="18"/>
      <c r="G657" s="125">
        <f t="shared" si="23"/>
        <v>0</v>
      </c>
      <c r="H657" s="150"/>
      <c r="I657" s="151"/>
      <c r="J657" s="163"/>
      <c r="K657" s="164"/>
    </row>
    <row r="658" spans="1:11" hidden="1">
      <c r="A658" s="16" t="s">
        <v>767</v>
      </c>
      <c r="B658" s="17" t="s">
        <v>770</v>
      </c>
      <c r="C658" s="18">
        <v>1000</v>
      </c>
      <c r="D658" s="18"/>
      <c r="E658" s="18">
        <f t="shared" si="22"/>
        <v>1000</v>
      </c>
      <c r="F658" s="18">
        <v>1000</v>
      </c>
      <c r="G658" s="125">
        <f t="shared" si="23"/>
        <v>0</v>
      </c>
      <c r="H658" s="150"/>
      <c r="I658" s="151"/>
      <c r="J658" s="163"/>
      <c r="K658" s="164"/>
    </row>
    <row r="659" spans="1:11" hidden="1">
      <c r="A659" s="16" t="s">
        <v>767</v>
      </c>
      <c r="B659" s="17" t="s">
        <v>771</v>
      </c>
      <c r="C659" s="18">
        <v>6000</v>
      </c>
      <c r="D659" s="18"/>
      <c r="E659" s="18">
        <f t="shared" si="22"/>
        <v>6000</v>
      </c>
      <c r="F659" s="18">
        <v>6000</v>
      </c>
      <c r="G659" s="125">
        <f t="shared" si="23"/>
        <v>0</v>
      </c>
      <c r="H659" s="150"/>
      <c r="I659" s="151"/>
      <c r="J659" s="163"/>
      <c r="K659" s="164"/>
    </row>
    <row r="660" spans="1:11" hidden="1">
      <c r="A660" s="16" t="s">
        <v>767</v>
      </c>
      <c r="B660" s="17" t="s">
        <v>772</v>
      </c>
      <c r="C660" s="18"/>
      <c r="D660" s="18"/>
      <c r="E660" s="18">
        <f t="shared" si="22"/>
        <v>0</v>
      </c>
      <c r="F660" s="18"/>
      <c r="G660" s="125">
        <f t="shared" si="23"/>
        <v>0</v>
      </c>
      <c r="H660" s="150"/>
      <c r="I660" s="151"/>
      <c r="J660" s="163"/>
      <c r="K660" s="164"/>
    </row>
    <row r="661" spans="1:11" hidden="1">
      <c r="A661" s="16" t="s">
        <v>767</v>
      </c>
      <c r="B661" s="17" t="s">
        <v>773</v>
      </c>
      <c r="C661" s="18"/>
      <c r="D661" s="18"/>
      <c r="E661" s="18">
        <f t="shared" si="22"/>
        <v>0</v>
      </c>
      <c r="F661" s="18"/>
      <c r="G661" s="125">
        <f t="shared" si="23"/>
        <v>0</v>
      </c>
      <c r="H661" s="150"/>
      <c r="I661" s="151"/>
      <c r="J661" s="163"/>
      <c r="K661" s="164"/>
    </row>
    <row r="662" spans="1:11" hidden="1">
      <c r="A662" s="16" t="s">
        <v>767</v>
      </c>
      <c r="B662" s="17" t="s">
        <v>774</v>
      </c>
      <c r="C662" s="18">
        <v>1000</v>
      </c>
      <c r="D662" s="18"/>
      <c r="E662" s="18">
        <f t="shared" si="22"/>
        <v>1000</v>
      </c>
      <c r="F662" s="18">
        <v>1000</v>
      </c>
      <c r="G662" s="125">
        <f t="shared" si="23"/>
        <v>0</v>
      </c>
      <c r="H662" s="150"/>
      <c r="I662" s="151"/>
      <c r="J662" s="163"/>
      <c r="K662" s="164"/>
    </row>
    <row r="663" spans="1:11" hidden="1">
      <c r="A663" s="16" t="s">
        <v>775</v>
      </c>
      <c r="B663" s="17" t="s">
        <v>776</v>
      </c>
      <c r="C663" s="18"/>
      <c r="D663" s="18"/>
      <c r="E663" s="18">
        <f t="shared" si="22"/>
        <v>0</v>
      </c>
      <c r="F663" s="18"/>
      <c r="G663" s="125">
        <f t="shared" si="23"/>
        <v>0</v>
      </c>
      <c r="H663" s="150"/>
      <c r="I663" s="151"/>
      <c r="J663" s="163"/>
      <c r="K663" s="164"/>
    </row>
    <row r="664" spans="1:11" hidden="1">
      <c r="A664" s="16" t="s">
        <v>775</v>
      </c>
      <c r="B664" s="17" t="s">
        <v>777</v>
      </c>
      <c r="C664" s="18"/>
      <c r="D664" s="18"/>
      <c r="E664" s="18">
        <f t="shared" si="22"/>
        <v>0</v>
      </c>
      <c r="F664" s="18"/>
      <c r="G664" s="125">
        <f t="shared" si="23"/>
        <v>0</v>
      </c>
      <c r="H664" s="150"/>
      <c r="I664" s="151"/>
      <c r="J664" s="163"/>
      <c r="K664" s="164"/>
    </row>
    <row r="665" spans="1:11" hidden="1">
      <c r="A665" s="16" t="s">
        <v>778</v>
      </c>
      <c r="B665" s="4" t="s">
        <v>779</v>
      </c>
      <c r="C665" s="18"/>
      <c r="D665" s="18"/>
      <c r="E665" s="18">
        <f t="shared" si="22"/>
        <v>0</v>
      </c>
      <c r="F665" s="18"/>
      <c r="G665" s="125">
        <f t="shared" si="23"/>
        <v>0</v>
      </c>
      <c r="H665" s="150"/>
      <c r="I665" s="151"/>
      <c r="J665" s="163"/>
      <c r="K665" s="164"/>
    </row>
    <row r="666" spans="1:11" hidden="1">
      <c r="A666" s="16" t="s">
        <v>778</v>
      </c>
      <c r="B666" s="4" t="s">
        <v>780</v>
      </c>
      <c r="C666" s="18">
        <v>274</v>
      </c>
      <c r="D666" s="18"/>
      <c r="E666" s="18">
        <f t="shared" si="22"/>
        <v>274</v>
      </c>
      <c r="F666" s="18">
        <v>274</v>
      </c>
      <c r="G666" s="125">
        <f t="shared" si="23"/>
        <v>0</v>
      </c>
      <c r="H666" s="150"/>
      <c r="I666" s="151"/>
      <c r="J666" s="163"/>
      <c r="K666" s="164"/>
    </row>
    <row r="667" spans="1:11" hidden="1">
      <c r="A667" s="16" t="s">
        <v>778</v>
      </c>
      <c r="B667" s="4" t="s">
        <v>781</v>
      </c>
      <c r="C667" s="18">
        <v>250</v>
      </c>
      <c r="D667" s="18"/>
      <c r="E667" s="18">
        <f t="shared" si="22"/>
        <v>250</v>
      </c>
      <c r="F667" s="18">
        <v>250</v>
      </c>
      <c r="G667" s="125">
        <f t="shared" si="23"/>
        <v>0</v>
      </c>
      <c r="H667" s="150"/>
      <c r="I667" s="151"/>
      <c r="J667" s="163"/>
      <c r="K667" s="164"/>
    </row>
    <row r="668" spans="1:11" hidden="1">
      <c r="A668" s="16" t="s">
        <v>778</v>
      </c>
      <c r="B668" s="4" t="s">
        <v>782</v>
      </c>
      <c r="C668" s="18">
        <v>119</v>
      </c>
      <c r="D668" s="18"/>
      <c r="E668" s="18">
        <f t="shared" si="22"/>
        <v>119</v>
      </c>
      <c r="F668" s="18">
        <v>119</v>
      </c>
      <c r="G668" s="125">
        <f t="shared" si="23"/>
        <v>0</v>
      </c>
      <c r="H668" s="150"/>
      <c r="I668" s="151"/>
      <c r="J668" s="163"/>
      <c r="K668" s="164"/>
    </row>
    <row r="669" spans="1:11" hidden="1">
      <c r="A669" s="16" t="s">
        <v>778</v>
      </c>
      <c r="B669" s="4" t="s">
        <v>783</v>
      </c>
      <c r="C669" s="18">
        <v>121</v>
      </c>
      <c r="D669" s="18"/>
      <c r="E669" s="18">
        <f t="shared" si="22"/>
        <v>121</v>
      </c>
      <c r="F669" s="18">
        <v>121</v>
      </c>
      <c r="G669" s="125">
        <f t="shared" si="23"/>
        <v>0</v>
      </c>
      <c r="H669" s="150"/>
      <c r="I669" s="151"/>
      <c r="J669" s="163"/>
      <c r="K669" s="164"/>
    </row>
    <row r="670" spans="1:11" hidden="1">
      <c r="A670" s="16" t="s">
        <v>778</v>
      </c>
      <c r="B670" s="4" t="s">
        <v>784</v>
      </c>
      <c r="C670" s="18">
        <v>301</v>
      </c>
      <c r="D670" s="18"/>
      <c r="E670" s="18">
        <f t="shared" si="22"/>
        <v>301</v>
      </c>
      <c r="F670" s="18">
        <v>301</v>
      </c>
      <c r="G670" s="125">
        <f t="shared" si="23"/>
        <v>0</v>
      </c>
      <c r="H670" s="150"/>
      <c r="I670" s="151"/>
      <c r="J670" s="163"/>
      <c r="K670" s="164"/>
    </row>
    <row r="671" spans="1:11" hidden="1">
      <c r="A671" s="16" t="s">
        <v>778</v>
      </c>
      <c r="B671" s="4" t="s">
        <v>785</v>
      </c>
      <c r="C671" s="18">
        <v>417</v>
      </c>
      <c r="D671" s="18"/>
      <c r="E671" s="18">
        <f t="shared" si="22"/>
        <v>417</v>
      </c>
      <c r="F671" s="18">
        <v>417</v>
      </c>
      <c r="G671" s="125">
        <f t="shared" si="23"/>
        <v>0</v>
      </c>
      <c r="H671" s="150"/>
      <c r="I671" s="151"/>
      <c r="J671" s="163"/>
      <c r="K671" s="164"/>
    </row>
    <row r="672" spans="1:11" hidden="1">
      <c r="A672" s="16" t="s">
        <v>778</v>
      </c>
      <c r="B672" s="4" t="s">
        <v>786</v>
      </c>
      <c r="C672" s="18">
        <v>186</v>
      </c>
      <c r="D672" s="18"/>
      <c r="E672" s="18">
        <f t="shared" si="22"/>
        <v>186</v>
      </c>
      <c r="F672" s="18">
        <v>186</v>
      </c>
      <c r="G672" s="125">
        <f t="shared" si="23"/>
        <v>0</v>
      </c>
      <c r="H672" s="150"/>
      <c r="I672" s="151"/>
      <c r="J672" s="163"/>
      <c r="K672" s="164"/>
    </row>
    <row r="673" spans="1:11" hidden="1">
      <c r="A673" s="16" t="s">
        <v>778</v>
      </c>
      <c r="B673" s="4" t="s">
        <v>787</v>
      </c>
      <c r="C673" s="18"/>
      <c r="D673" s="18"/>
      <c r="E673" s="18">
        <f t="shared" si="22"/>
        <v>0</v>
      </c>
      <c r="F673" s="18"/>
      <c r="G673" s="125">
        <f t="shared" si="23"/>
        <v>0</v>
      </c>
      <c r="H673" s="150"/>
      <c r="I673" s="151"/>
      <c r="J673" s="163"/>
      <c r="K673" s="164"/>
    </row>
    <row r="674" spans="1:11" hidden="1">
      <c r="A674" s="16" t="s">
        <v>778</v>
      </c>
      <c r="B674" s="4" t="s">
        <v>788</v>
      </c>
      <c r="C674" s="18">
        <v>100</v>
      </c>
      <c r="D674" s="18"/>
      <c r="E674" s="18">
        <f t="shared" si="22"/>
        <v>100</v>
      </c>
      <c r="F674" s="18">
        <v>100</v>
      </c>
      <c r="G674" s="125">
        <f t="shared" si="23"/>
        <v>0</v>
      </c>
      <c r="H674" s="150"/>
      <c r="I674" s="151"/>
      <c r="J674" s="163"/>
      <c r="K674" s="164"/>
    </row>
    <row r="675" spans="1:11" hidden="1">
      <c r="A675" s="16" t="s">
        <v>778</v>
      </c>
      <c r="B675" s="4" t="s">
        <v>789</v>
      </c>
      <c r="C675" s="18"/>
      <c r="D675" s="18"/>
      <c r="E675" s="18">
        <f t="shared" si="22"/>
        <v>0</v>
      </c>
      <c r="F675" s="18"/>
      <c r="G675" s="125">
        <f t="shared" si="23"/>
        <v>0</v>
      </c>
      <c r="H675" s="150"/>
      <c r="I675" s="151"/>
      <c r="J675" s="163"/>
      <c r="K675" s="164"/>
    </row>
    <row r="676" spans="1:11" hidden="1">
      <c r="A676" s="16" t="s">
        <v>778</v>
      </c>
      <c r="B676" s="4" t="s">
        <v>790</v>
      </c>
      <c r="C676" s="18">
        <v>63</v>
      </c>
      <c r="D676" s="18"/>
      <c r="E676" s="18">
        <f t="shared" si="22"/>
        <v>63</v>
      </c>
      <c r="F676" s="18">
        <v>63</v>
      </c>
      <c r="G676" s="125">
        <f t="shared" si="23"/>
        <v>0</v>
      </c>
      <c r="H676" s="150"/>
      <c r="I676" s="151"/>
      <c r="J676" s="163"/>
      <c r="K676" s="164"/>
    </row>
    <row r="677" spans="1:11" hidden="1">
      <c r="A677" s="16" t="s">
        <v>778</v>
      </c>
      <c r="B677" s="4" t="s">
        <v>791</v>
      </c>
      <c r="C677" s="18">
        <v>132</v>
      </c>
      <c r="D677" s="18"/>
      <c r="E677" s="18">
        <f t="shared" si="22"/>
        <v>132</v>
      </c>
      <c r="F677" s="18">
        <v>132</v>
      </c>
      <c r="G677" s="125">
        <f t="shared" si="23"/>
        <v>0</v>
      </c>
      <c r="H677" s="150"/>
      <c r="I677" s="151"/>
      <c r="J677" s="163"/>
      <c r="K677" s="164"/>
    </row>
    <row r="678" spans="1:11" hidden="1">
      <c r="A678" s="16" t="s">
        <v>778</v>
      </c>
      <c r="B678" s="4" t="s">
        <v>792</v>
      </c>
      <c r="C678" s="18">
        <v>63</v>
      </c>
      <c r="D678" s="18"/>
      <c r="E678" s="18">
        <f t="shared" si="22"/>
        <v>63</v>
      </c>
      <c r="F678" s="18">
        <v>63</v>
      </c>
      <c r="G678" s="125">
        <f t="shared" si="23"/>
        <v>0</v>
      </c>
      <c r="H678" s="150"/>
      <c r="I678" s="151"/>
      <c r="J678" s="163"/>
      <c r="K678" s="164"/>
    </row>
    <row r="679" spans="1:11" hidden="1">
      <c r="A679" s="16" t="s">
        <v>778</v>
      </c>
      <c r="B679" s="4" t="s">
        <v>793</v>
      </c>
      <c r="C679" s="18">
        <v>149</v>
      </c>
      <c r="D679" s="18"/>
      <c r="E679" s="18">
        <f t="shared" si="22"/>
        <v>149</v>
      </c>
      <c r="F679" s="18">
        <v>149</v>
      </c>
      <c r="G679" s="125">
        <f t="shared" si="23"/>
        <v>0</v>
      </c>
      <c r="H679" s="150"/>
      <c r="I679" s="151"/>
      <c r="J679" s="163"/>
      <c r="K679" s="164"/>
    </row>
    <row r="680" spans="1:11" hidden="1">
      <c r="A680" s="16" t="s">
        <v>778</v>
      </c>
      <c r="B680" s="4" t="s">
        <v>794</v>
      </c>
      <c r="C680" s="18">
        <v>654</v>
      </c>
      <c r="D680" s="18"/>
      <c r="E680" s="18">
        <f t="shared" si="22"/>
        <v>654</v>
      </c>
      <c r="F680" s="18">
        <v>654</v>
      </c>
      <c r="G680" s="125">
        <f t="shared" si="23"/>
        <v>0</v>
      </c>
      <c r="H680" s="150"/>
      <c r="I680" s="151"/>
      <c r="J680" s="163"/>
      <c r="K680" s="164"/>
    </row>
    <row r="681" spans="1:11" hidden="1">
      <c r="A681" s="16" t="s">
        <v>676</v>
      </c>
      <c r="B681" s="4" t="s">
        <v>795</v>
      </c>
      <c r="C681" s="18">
        <v>4000</v>
      </c>
      <c r="D681" s="18"/>
      <c r="E681" s="18">
        <f t="shared" si="22"/>
        <v>4000</v>
      </c>
      <c r="F681" s="18">
        <v>807</v>
      </c>
      <c r="G681" s="125">
        <f t="shared" si="23"/>
        <v>3193</v>
      </c>
      <c r="H681" s="150"/>
      <c r="I681" s="151"/>
      <c r="J681" s="163"/>
      <c r="K681" s="164"/>
    </row>
    <row r="682" spans="1:11" hidden="1">
      <c r="A682" s="16" t="s">
        <v>676</v>
      </c>
      <c r="B682" s="4" t="s">
        <v>796</v>
      </c>
      <c r="C682" s="18"/>
      <c r="D682" s="18"/>
      <c r="E682" s="18">
        <f t="shared" si="22"/>
        <v>0</v>
      </c>
      <c r="F682" s="18"/>
      <c r="G682" s="125">
        <f t="shared" si="23"/>
        <v>0</v>
      </c>
      <c r="H682" s="150"/>
      <c r="I682" s="151"/>
      <c r="J682" s="163"/>
      <c r="K682" s="164"/>
    </row>
    <row r="683" spans="1:11" hidden="1">
      <c r="A683" s="16" t="s">
        <v>676</v>
      </c>
      <c r="B683" s="28" t="s">
        <v>797</v>
      </c>
      <c r="C683" s="18"/>
      <c r="D683" s="18"/>
      <c r="E683" s="18">
        <f t="shared" si="22"/>
        <v>0</v>
      </c>
      <c r="F683" s="18"/>
      <c r="G683" s="125">
        <f t="shared" si="23"/>
        <v>0</v>
      </c>
      <c r="H683" s="150"/>
      <c r="I683" s="151"/>
      <c r="J683" s="163"/>
      <c r="K683" s="164"/>
    </row>
    <row r="684" spans="1:11" hidden="1">
      <c r="A684" s="16" t="s">
        <v>798</v>
      </c>
      <c r="B684" s="28" t="s">
        <v>799</v>
      </c>
      <c r="C684" s="18"/>
      <c r="D684" s="18"/>
      <c r="E684" s="18">
        <f t="shared" si="22"/>
        <v>0</v>
      </c>
      <c r="F684" s="18"/>
      <c r="G684" s="125">
        <f t="shared" si="23"/>
        <v>0</v>
      </c>
      <c r="H684" s="150"/>
      <c r="I684" s="151"/>
      <c r="J684" s="163"/>
      <c r="K684" s="164"/>
    </row>
    <row r="685" spans="1:11" hidden="1">
      <c r="A685" s="16" t="s">
        <v>798</v>
      </c>
      <c r="B685" s="28" t="s">
        <v>800</v>
      </c>
      <c r="C685" s="18"/>
      <c r="D685" s="18"/>
      <c r="E685" s="18">
        <f t="shared" si="22"/>
        <v>0</v>
      </c>
      <c r="F685" s="18"/>
      <c r="G685" s="125">
        <f t="shared" si="23"/>
        <v>0</v>
      </c>
      <c r="H685" s="150"/>
      <c r="I685" s="151"/>
      <c r="J685" s="163"/>
      <c r="K685" s="164"/>
    </row>
    <row r="686" spans="1:11" hidden="1">
      <c r="A686" s="16" t="s">
        <v>798</v>
      </c>
      <c r="B686" s="28" t="s">
        <v>801</v>
      </c>
      <c r="C686" s="18"/>
      <c r="D686" s="18"/>
      <c r="E686" s="18">
        <f t="shared" si="22"/>
        <v>0</v>
      </c>
      <c r="F686" s="18"/>
      <c r="G686" s="125">
        <f t="shared" si="23"/>
        <v>0</v>
      </c>
      <c r="H686" s="150"/>
      <c r="I686" s="151"/>
      <c r="J686" s="163"/>
      <c r="K686" s="164"/>
    </row>
    <row r="687" spans="1:11" hidden="1">
      <c r="A687" s="16" t="s">
        <v>798</v>
      </c>
      <c r="B687" s="4" t="s">
        <v>802</v>
      </c>
      <c r="C687" s="18">
        <v>1400</v>
      </c>
      <c r="D687" s="18"/>
      <c r="E687" s="18">
        <f t="shared" si="22"/>
        <v>1400</v>
      </c>
      <c r="F687" s="18">
        <v>705</v>
      </c>
      <c r="G687" s="125">
        <f t="shared" si="23"/>
        <v>695</v>
      </c>
      <c r="H687" s="150"/>
      <c r="I687" s="151"/>
      <c r="J687" s="163"/>
      <c r="K687" s="164"/>
    </row>
    <row r="688" spans="1:11" hidden="1">
      <c r="A688" s="16" t="s">
        <v>798</v>
      </c>
      <c r="B688" s="4" t="s">
        <v>803</v>
      </c>
      <c r="C688" s="18">
        <v>1200</v>
      </c>
      <c r="D688" s="18"/>
      <c r="E688" s="18">
        <f t="shared" si="22"/>
        <v>1200</v>
      </c>
      <c r="F688" s="18">
        <v>1188</v>
      </c>
      <c r="G688" s="125">
        <f t="shared" si="23"/>
        <v>12</v>
      </c>
      <c r="H688" s="150"/>
      <c r="I688" s="151"/>
      <c r="J688" s="163"/>
      <c r="K688" s="164"/>
    </row>
    <row r="689" spans="1:11" hidden="1">
      <c r="A689" s="16" t="s">
        <v>798</v>
      </c>
      <c r="B689" s="28" t="s">
        <v>804</v>
      </c>
      <c r="C689" s="18"/>
      <c r="D689" s="18"/>
      <c r="E689" s="18">
        <f t="shared" si="22"/>
        <v>0</v>
      </c>
      <c r="F689" s="18"/>
      <c r="G689" s="125">
        <f t="shared" si="23"/>
        <v>0</v>
      </c>
      <c r="H689" s="150"/>
      <c r="I689" s="151"/>
      <c r="J689" s="163"/>
      <c r="K689" s="164"/>
    </row>
    <row r="690" spans="1:11" hidden="1">
      <c r="A690" s="16" t="s">
        <v>805</v>
      </c>
      <c r="B690" s="28" t="s">
        <v>806</v>
      </c>
      <c r="C690" s="18">
        <v>2000</v>
      </c>
      <c r="D690" s="18"/>
      <c r="E690" s="18">
        <f t="shared" si="22"/>
        <v>2000</v>
      </c>
      <c r="F690" s="18">
        <v>2000</v>
      </c>
      <c r="G690" s="125">
        <f t="shared" si="23"/>
        <v>0</v>
      </c>
      <c r="H690" s="150"/>
      <c r="I690" s="151"/>
      <c r="J690" s="163"/>
      <c r="K690" s="164"/>
    </row>
    <row r="691" spans="1:11" hidden="1">
      <c r="A691" s="16" t="s">
        <v>807</v>
      </c>
      <c r="B691" s="28" t="s">
        <v>808</v>
      </c>
      <c r="C691" s="18"/>
      <c r="D691" s="18"/>
      <c r="E691" s="18">
        <f t="shared" si="22"/>
        <v>0</v>
      </c>
      <c r="F691" s="18"/>
      <c r="G691" s="125">
        <f t="shared" si="23"/>
        <v>0</v>
      </c>
      <c r="H691" s="150"/>
      <c r="I691" s="151"/>
      <c r="J691" s="163"/>
      <c r="K691" s="164"/>
    </row>
    <row r="692" spans="1:11" hidden="1">
      <c r="A692" s="16" t="s">
        <v>807</v>
      </c>
      <c r="B692" s="28" t="s">
        <v>809</v>
      </c>
      <c r="C692" s="18"/>
      <c r="D692" s="18"/>
      <c r="E692" s="18">
        <f t="shared" si="22"/>
        <v>0</v>
      </c>
      <c r="F692" s="18"/>
      <c r="G692" s="125">
        <f t="shared" si="23"/>
        <v>0</v>
      </c>
      <c r="H692" s="150"/>
      <c r="I692" s="151"/>
      <c r="J692" s="163"/>
      <c r="K692" s="164"/>
    </row>
    <row r="693" spans="1:11" hidden="1">
      <c r="A693" s="16" t="s">
        <v>807</v>
      </c>
      <c r="B693" s="28" t="s">
        <v>810</v>
      </c>
      <c r="C693" s="18"/>
      <c r="D693" s="18"/>
      <c r="E693" s="18">
        <f t="shared" si="22"/>
        <v>0</v>
      </c>
      <c r="F693" s="18"/>
      <c r="G693" s="125">
        <f t="shared" si="23"/>
        <v>0</v>
      </c>
      <c r="H693" s="150"/>
      <c r="I693" s="151"/>
      <c r="J693" s="163"/>
      <c r="K693" s="164"/>
    </row>
    <row r="694" spans="1:11" hidden="1">
      <c r="A694" s="16" t="s">
        <v>807</v>
      </c>
      <c r="B694" s="28" t="s">
        <v>811</v>
      </c>
      <c r="C694" s="18"/>
      <c r="D694" s="18"/>
      <c r="E694" s="18">
        <f t="shared" si="22"/>
        <v>0</v>
      </c>
      <c r="F694" s="18"/>
      <c r="G694" s="125">
        <f t="shared" si="23"/>
        <v>0</v>
      </c>
      <c r="H694" s="150"/>
      <c r="I694" s="151"/>
      <c r="J694" s="163"/>
      <c r="K694" s="164"/>
    </row>
    <row r="695" spans="1:11" hidden="1">
      <c r="A695" s="16" t="s">
        <v>807</v>
      </c>
      <c r="B695" s="28" t="s">
        <v>812</v>
      </c>
      <c r="C695" s="18"/>
      <c r="D695" s="18"/>
      <c r="E695" s="18">
        <f t="shared" si="22"/>
        <v>0</v>
      </c>
      <c r="F695" s="18"/>
      <c r="G695" s="125">
        <f t="shared" si="23"/>
        <v>0</v>
      </c>
      <c r="H695" s="150"/>
      <c r="I695" s="151"/>
      <c r="J695" s="163"/>
      <c r="K695" s="164"/>
    </row>
    <row r="696" spans="1:11" hidden="1">
      <c r="A696" s="16" t="s">
        <v>807</v>
      </c>
      <c r="B696" s="28" t="s">
        <v>813</v>
      </c>
      <c r="C696" s="18"/>
      <c r="D696" s="18"/>
      <c r="E696" s="18">
        <f t="shared" si="22"/>
        <v>0</v>
      </c>
      <c r="F696" s="18"/>
      <c r="G696" s="125">
        <f t="shared" si="23"/>
        <v>0</v>
      </c>
      <c r="H696" s="150"/>
      <c r="I696" s="151"/>
      <c r="J696" s="163"/>
      <c r="K696" s="164"/>
    </row>
    <row r="697" spans="1:11" hidden="1">
      <c r="A697" s="16" t="s">
        <v>807</v>
      </c>
      <c r="B697" s="28" t="s">
        <v>814</v>
      </c>
      <c r="C697" s="18"/>
      <c r="D697" s="18"/>
      <c r="E697" s="18">
        <f t="shared" si="22"/>
        <v>0</v>
      </c>
      <c r="F697" s="18"/>
      <c r="G697" s="125">
        <f t="shared" si="23"/>
        <v>0</v>
      </c>
      <c r="H697" s="150"/>
      <c r="I697" s="151"/>
      <c r="J697" s="163"/>
      <c r="K697" s="164"/>
    </row>
    <row r="698" spans="1:11" hidden="1">
      <c r="A698" s="16" t="s">
        <v>903</v>
      </c>
      <c r="B698" s="4" t="s">
        <v>815</v>
      </c>
      <c r="C698" s="18"/>
      <c r="D698" s="18"/>
      <c r="E698" s="18">
        <f t="shared" si="22"/>
        <v>0</v>
      </c>
      <c r="F698" s="18"/>
      <c r="G698" s="125">
        <f t="shared" si="23"/>
        <v>0</v>
      </c>
      <c r="H698" s="150"/>
      <c r="I698" s="151"/>
      <c r="J698" s="163"/>
      <c r="K698" s="164"/>
    </row>
    <row r="699" spans="1:11" hidden="1">
      <c r="A699" s="16" t="s">
        <v>903</v>
      </c>
      <c r="B699" s="4" t="s">
        <v>816</v>
      </c>
      <c r="C699" s="18"/>
      <c r="D699" s="18"/>
      <c r="E699" s="18">
        <f t="shared" si="22"/>
        <v>0</v>
      </c>
      <c r="F699" s="18"/>
      <c r="G699" s="125">
        <f t="shared" si="23"/>
        <v>0</v>
      </c>
      <c r="H699" s="150"/>
      <c r="I699" s="151"/>
      <c r="J699" s="163"/>
      <c r="K699" s="164"/>
    </row>
    <row r="700" spans="1:11" hidden="1">
      <c r="A700" s="16" t="s">
        <v>903</v>
      </c>
      <c r="B700" s="4" t="s">
        <v>817</v>
      </c>
      <c r="C700" s="18">
        <v>1860</v>
      </c>
      <c r="D700" s="18"/>
      <c r="E700" s="18">
        <f t="shared" si="22"/>
        <v>1860</v>
      </c>
      <c r="F700" s="18">
        <v>1860</v>
      </c>
      <c r="G700" s="125">
        <f t="shared" si="23"/>
        <v>0</v>
      </c>
      <c r="H700" s="150"/>
      <c r="I700" s="151"/>
      <c r="J700" s="163"/>
      <c r="K700" s="164"/>
    </row>
    <row r="701" spans="1:11" hidden="1">
      <c r="A701" s="16" t="s">
        <v>903</v>
      </c>
      <c r="B701" s="4" t="s">
        <v>818</v>
      </c>
      <c r="C701" s="18"/>
      <c r="D701" s="18"/>
      <c r="E701" s="18">
        <f t="shared" si="22"/>
        <v>0</v>
      </c>
      <c r="F701" s="18"/>
      <c r="G701" s="125">
        <f t="shared" si="23"/>
        <v>0</v>
      </c>
      <c r="H701" s="150"/>
      <c r="I701" s="151"/>
      <c r="J701" s="163"/>
      <c r="K701" s="164"/>
    </row>
    <row r="702" spans="1:11" hidden="1">
      <c r="A702" s="16" t="s">
        <v>903</v>
      </c>
      <c r="B702" s="4" t="s">
        <v>819</v>
      </c>
      <c r="C702" s="18"/>
      <c r="D702" s="18"/>
      <c r="E702" s="18">
        <f t="shared" si="22"/>
        <v>0</v>
      </c>
      <c r="F702" s="18"/>
      <c r="G702" s="125">
        <f t="shared" si="23"/>
        <v>0</v>
      </c>
      <c r="H702" s="150"/>
      <c r="I702" s="151"/>
      <c r="J702" s="163"/>
      <c r="K702" s="164"/>
    </row>
    <row r="703" spans="1:11" hidden="1">
      <c r="A703" s="16" t="s">
        <v>903</v>
      </c>
      <c r="B703" s="4" t="s">
        <v>820</v>
      </c>
      <c r="C703" s="18"/>
      <c r="D703" s="18"/>
      <c r="E703" s="18">
        <f t="shared" si="22"/>
        <v>0</v>
      </c>
      <c r="F703" s="18"/>
      <c r="G703" s="125">
        <f t="shared" si="23"/>
        <v>0</v>
      </c>
      <c r="H703" s="150"/>
      <c r="I703" s="151"/>
      <c r="J703" s="163"/>
      <c r="K703" s="164"/>
    </row>
    <row r="704" spans="1:11" hidden="1">
      <c r="A704" s="16" t="s">
        <v>821</v>
      </c>
      <c r="B704" s="29" t="s">
        <v>548</v>
      </c>
      <c r="C704" s="18"/>
      <c r="D704" s="18"/>
      <c r="E704" s="18">
        <f t="shared" si="22"/>
        <v>0</v>
      </c>
      <c r="F704" s="18"/>
      <c r="G704" s="125">
        <f t="shared" si="23"/>
        <v>0</v>
      </c>
      <c r="H704" s="150"/>
      <c r="I704" s="151"/>
      <c r="J704" s="163"/>
      <c r="K704" s="164"/>
    </row>
    <row r="705" spans="1:11" hidden="1">
      <c r="A705" s="16" t="s">
        <v>822</v>
      </c>
      <c r="B705" s="30" t="s">
        <v>823</v>
      </c>
      <c r="C705" s="18"/>
      <c r="D705" s="18"/>
      <c r="E705" s="18">
        <f t="shared" si="22"/>
        <v>0</v>
      </c>
      <c r="F705" s="18"/>
      <c r="G705" s="125">
        <f t="shared" si="23"/>
        <v>0</v>
      </c>
      <c r="H705" s="150"/>
      <c r="I705" s="151"/>
      <c r="J705" s="163"/>
      <c r="K705" s="164"/>
    </row>
    <row r="706" spans="1:11" hidden="1">
      <c r="A706" s="16" t="s">
        <v>904</v>
      </c>
      <c r="B706" s="30" t="s">
        <v>824</v>
      </c>
      <c r="C706" s="18"/>
      <c r="D706" s="18"/>
      <c r="E706" s="18">
        <f t="shared" si="22"/>
        <v>0</v>
      </c>
      <c r="F706" s="18"/>
      <c r="G706" s="125">
        <f t="shared" si="23"/>
        <v>0</v>
      </c>
      <c r="H706" s="150"/>
      <c r="I706" s="151"/>
      <c r="J706" s="163"/>
      <c r="K706" s="164"/>
    </row>
    <row r="707" spans="1:11" hidden="1">
      <c r="A707" s="16" t="s">
        <v>904</v>
      </c>
      <c r="B707" s="30" t="s">
        <v>825</v>
      </c>
      <c r="C707" s="18">
        <v>580</v>
      </c>
      <c r="D707" s="18"/>
      <c r="E707" s="18">
        <f t="shared" si="22"/>
        <v>580</v>
      </c>
      <c r="F707" s="18">
        <v>580</v>
      </c>
      <c r="G707" s="125">
        <f t="shared" si="23"/>
        <v>0</v>
      </c>
      <c r="H707" s="150"/>
      <c r="I707" s="151"/>
      <c r="J707" s="163"/>
      <c r="K707" s="164"/>
    </row>
    <row r="708" spans="1:11" hidden="1">
      <c r="A708" s="16" t="s">
        <v>904</v>
      </c>
      <c r="B708" s="30" t="s">
        <v>826</v>
      </c>
      <c r="C708" s="18"/>
      <c r="D708" s="18"/>
      <c r="E708" s="18">
        <f t="shared" si="22"/>
        <v>0</v>
      </c>
      <c r="F708" s="18"/>
      <c r="G708" s="125">
        <f t="shared" si="23"/>
        <v>0</v>
      </c>
      <c r="H708" s="150"/>
      <c r="I708" s="151"/>
      <c r="J708" s="163"/>
      <c r="K708" s="164"/>
    </row>
    <row r="709" spans="1:11" hidden="1">
      <c r="A709" s="16" t="s">
        <v>904</v>
      </c>
      <c r="B709" s="30" t="s">
        <v>827</v>
      </c>
      <c r="C709" s="18"/>
      <c r="D709" s="18"/>
      <c r="E709" s="18">
        <f t="shared" si="22"/>
        <v>0</v>
      </c>
      <c r="F709" s="18"/>
      <c r="G709" s="125">
        <f t="shared" si="23"/>
        <v>0</v>
      </c>
      <c r="H709" s="150"/>
      <c r="I709" s="151"/>
      <c r="J709" s="163"/>
      <c r="K709" s="164"/>
    </row>
    <row r="710" spans="1:11" hidden="1">
      <c r="A710" s="16" t="s">
        <v>904</v>
      </c>
      <c r="B710" s="30" t="s">
        <v>828</v>
      </c>
      <c r="C710" s="18">
        <v>150</v>
      </c>
      <c r="D710" s="18"/>
      <c r="E710" s="18">
        <f t="shared" si="22"/>
        <v>150</v>
      </c>
      <c r="F710" s="18">
        <v>150</v>
      </c>
      <c r="G710" s="125">
        <f t="shared" si="23"/>
        <v>0</v>
      </c>
      <c r="H710" s="150"/>
      <c r="I710" s="151"/>
      <c r="J710" s="163"/>
      <c r="K710" s="164"/>
    </row>
    <row r="711" spans="1:11" hidden="1">
      <c r="A711" s="16" t="s">
        <v>904</v>
      </c>
      <c r="B711" s="30" t="s">
        <v>829</v>
      </c>
      <c r="C711" s="18">
        <v>250</v>
      </c>
      <c r="D711" s="18"/>
      <c r="E711" s="18">
        <f t="shared" si="22"/>
        <v>250</v>
      </c>
      <c r="F711" s="18">
        <v>250</v>
      </c>
      <c r="G711" s="125">
        <f t="shared" si="23"/>
        <v>0</v>
      </c>
      <c r="H711" s="150"/>
      <c r="I711" s="151"/>
      <c r="J711" s="163"/>
      <c r="K711" s="164"/>
    </row>
    <row r="712" spans="1:11" hidden="1">
      <c r="A712" s="16" t="s">
        <v>904</v>
      </c>
      <c r="B712" s="30" t="s">
        <v>830</v>
      </c>
      <c r="C712" s="18">
        <v>369</v>
      </c>
      <c r="D712" s="18"/>
      <c r="E712" s="18">
        <f t="shared" si="22"/>
        <v>369</v>
      </c>
      <c r="F712" s="18">
        <v>369</v>
      </c>
      <c r="G712" s="125">
        <f t="shared" si="23"/>
        <v>0</v>
      </c>
      <c r="H712" s="150"/>
      <c r="I712" s="151"/>
      <c r="J712" s="163"/>
      <c r="K712" s="164"/>
    </row>
    <row r="713" spans="1:11" hidden="1">
      <c r="A713" s="16" t="s">
        <v>904</v>
      </c>
      <c r="B713" s="30" t="s">
        <v>831</v>
      </c>
      <c r="C713" s="18">
        <v>300</v>
      </c>
      <c r="D713" s="18"/>
      <c r="E713" s="18">
        <f t="shared" si="22"/>
        <v>300</v>
      </c>
      <c r="F713" s="18">
        <v>300</v>
      </c>
      <c r="G713" s="125">
        <f t="shared" si="23"/>
        <v>0</v>
      </c>
      <c r="H713" s="150"/>
      <c r="I713" s="151"/>
      <c r="J713" s="163"/>
      <c r="K713" s="164"/>
    </row>
    <row r="714" spans="1:11" hidden="1">
      <c r="A714" s="16" t="s">
        <v>904</v>
      </c>
      <c r="B714" s="31" t="s">
        <v>832</v>
      </c>
      <c r="C714" s="18">
        <v>240</v>
      </c>
      <c r="D714" s="18"/>
      <c r="E714" s="18">
        <f t="shared" si="22"/>
        <v>240</v>
      </c>
      <c r="F714" s="18">
        <v>240</v>
      </c>
      <c r="G714" s="125">
        <f t="shared" si="23"/>
        <v>0</v>
      </c>
      <c r="H714" s="150"/>
      <c r="I714" s="151"/>
      <c r="J714" s="163"/>
      <c r="K714" s="164"/>
    </row>
    <row r="715" spans="1:11" hidden="1">
      <c r="A715" s="16" t="s">
        <v>904</v>
      </c>
      <c r="B715" s="31" t="s">
        <v>833</v>
      </c>
      <c r="C715" s="18"/>
      <c r="D715" s="18"/>
      <c r="E715" s="18">
        <f t="shared" ref="E715:E778" si="24">C715+D715</f>
        <v>0</v>
      </c>
      <c r="F715" s="18"/>
      <c r="G715" s="125">
        <f t="shared" si="23"/>
        <v>0</v>
      </c>
      <c r="H715" s="150"/>
      <c r="I715" s="151"/>
      <c r="J715" s="163"/>
      <c r="K715" s="164"/>
    </row>
    <row r="716" spans="1:11" hidden="1">
      <c r="A716" s="16" t="s">
        <v>904</v>
      </c>
      <c r="B716" s="31" t="s">
        <v>834</v>
      </c>
      <c r="C716" s="18">
        <v>33</v>
      </c>
      <c r="D716" s="18"/>
      <c r="E716" s="18">
        <f t="shared" si="24"/>
        <v>33</v>
      </c>
      <c r="F716" s="18">
        <v>33</v>
      </c>
      <c r="G716" s="125">
        <f t="shared" ref="G716:G779" si="25">(E716-F716)</f>
        <v>0</v>
      </c>
      <c r="H716" s="150"/>
      <c r="I716" s="151"/>
      <c r="J716" s="163"/>
      <c r="K716" s="164"/>
    </row>
    <row r="717" spans="1:11" hidden="1">
      <c r="A717" s="16" t="s">
        <v>835</v>
      </c>
      <c r="B717" s="30" t="s">
        <v>836</v>
      </c>
      <c r="C717" s="18"/>
      <c r="D717" s="18"/>
      <c r="E717" s="18">
        <f t="shared" si="24"/>
        <v>0</v>
      </c>
      <c r="F717" s="18"/>
      <c r="G717" s="125">
        <f t="shared" si="25"/>
        <v>0</v>
      </c>
      <c r="H717" s="150"/>
      <c r="I717" s="151"/>
      <c r="J717" s="163"/>
      <c r="K717" s="164"/>
    </row>
    <row r="718" spans="1:11" hidden="1">
      <c r="A718" s="16" t="s">
        <v>837</v>
      </c>
      <c r="B718" s="30" t="s">
        <v>838</v>
      </c>
      <c r="C718" s="18">
        <v>100</v>
      </c>
      <c r="D718" s="18"/>
      <c r="E718" s="18">
        <f t="shared" si="24"/>
        <v>100</v>
      </c>
      <c r="F718" s="18">
        <v>100</v>
      </c>
      <c r="G718" s="125">
        <f t="shared" si="25"/>
        <v>0</v>
      </c>
      <c r="H718" s="150"/>
      <c r="I718" s="151"/>
      <c r="J718" s="163"/>
      <c r="K718" s="164"/>
    </row>
    <row r="719" spans="1:11" hidden="1">
      <c r="A719" s="16" t="s">
        <v>837</v>
      </c>
      <c r="B719" s="30" t="s">
        <v>839</v>
      </c>
      <c r="C719" s="18">
        <v>600</v>
      </c>
      <c r="D719" s="18"/>
      <c r="E719" s="18">
        <f t="shared" si="24"/>
        <v>600</v>
      </c>
      <c r="F719" s="18">
        <v>600</v>
      </c>
      <c r="G719" s="125">
        <f t="shared" si="25"/>
        <v>0</v>
      </c>
      <c r="H719" s="150"/>
      <c r="I719" s="151"/>
      <c r="J719" s="163"/>
      <c r="K719" s="164"/>
    </row>
    <row r="720" spans="1:11" hidden="1">
      <c r="A720" s="16" t="s">
        <v>840</v>
      </c>
      <c r="B720" s="33" t="s">
        <v>841</v>
      </c>
      <c r="C720" s="34">
        <v>37000</v>
      </c>
      <c r="D720" s="34"/>
      <c r="E720" s="34">
        <f t="shared" si="24"/>
        <v>37000</v>
      </c>
      <c r="F720" s="34">
        <v>37000</v>
      </c>
      <c r="G720" s="125">
        <f t="shared" si="25"/>
        <v>0</v>
      </c>
      <c r="H720" s="150"/>
      <c r="I720" s="155"/>
      <c r="J720" s="171"/>
      <c r="K720" s="172"/>
    </row>
    <row r="721" spans="1:11" hidden="1">
      <c r="A721" s="16" t="s">
        <v>840</v>
      </c>
      <c r="B721" s="33" t="s">
        <v>842</v>
      </c>
      <c r="C721" s="34">
        <v>15000</v>
      </c>
      <c r="D721" s="34"/>
      <c r="E721" s="34">
        <f t="shared" si="24"/>
        <v>15000</v>
      </c>
      <c r="F721" s="34">
        <v>15000</v>
      </c>
      <c r="G721" s="126">
        <f t="shared" si="25"/>
        <v>0</v>
      </c>
      <c r="H721" s="156"/>
      <c r="I721" s="155"/>
      <c r="J721" s="171"/>
      <c r="K721" s="172"/>
    </row>
    <row r="722" spans="1:11" hidden="1">
      <c r="A722" s="16" t="s">
        <v>843</v>
      </c>
      <c r="B722" s="33" t="s">
        <v>844</v>
      </c>
      <c r="C722" s="34"/>
      <c r="D722" s="34"/>
      <c r="E722" s="34">
        <f t="shared" si="24"/>
        <v>0</v>
      </c>
      <c r="F722" s="34"/>
      <c r="G722" s="126">
        <f t="shared" si="25"/>
        <v>0</v>
      </c>
      <c r="H722" s="156"/>
      <c r="I722" s="155"/>
      <c r="J722" s="171"/>
      <c r="K722" s="172"/>
    </row>
    <row r="723" spans="1:11" hidden="1">
      <c r="A723" s="16" t="s">
        <v>843</v>
      </c>
      <c r="B723" s="33" t="s">
        <v>845</v>
      </c>
      <c r="C723" s="34"/>
      <c r="D723" s="34"/>
      <c r="E723" s="34">
        <f t="shared" si="24"/>
        <v>0</v>
      </c>
      <c r="F723" s="34"/>
      <c r="G723" s="126">
        <f t="shared" si="25"/>
        <v>0</v>
      </c>
      <c r="H723" s="156"/>
      <c r="I723" s="155"/>
      <c r="J723" s="171"/>
      <c r="K723" s="172"/>
    </row>
    <row r="724" spans="1:11" hidden="1">
      <c r="A724" s="16" t="s">
        <v>843</v>
      </c>
      <c r="B724" s="35" t="s">
        <v>846</v>
      </c>
      <c r="C724" s="34"/>
      <c r="D724" s="34"/>
      <c r="E724" s="34">
        <f t="shared" si="24"/>
        <v>0</v>
      </c>
      <c r="F724" s="34"/>
      <c r="G724" s="126">
        <f t="shared" si="25"/>
        <v>0</v>
      </c>
      <c r="H724" s="156"/>
      <c r="I724" s="155"/>
      <c r="J724" s="171"/>
      <c r="K724" s="172"/>
    </row>
    <row r="725" spans="1:11" hidden="1">
      <c r="A725" s="16" t="s">
        <v>843</v>
      </c>
      <c r="B725" s="35" t="s">
        <v>847</v>
      </c>
      <c r="C725" s="34"/>
      <c r="D725" s="34"/>
      <c r="E725" s="34">
        <f t="shared" si="24"/>
        <v>0</v>
      </c>
      <c r="F725" s="34"/>
      <c r="G725" s="126">
        <f t="shared" si="25"/>
        <v>0</v>
      </c>
      <c r="H725" s="156"/>
      <c r="I725" s="155"/>
      <c r="J725" s="171"/>
      <c r="K725" s="172"/>
    </row>
    <row r="726" spans="1:11" hidden="1">
      <c r="A726" s="16" t="s">
        <v>848</v>
      </c>
      <c r="B726" s="33" t="s">
        <v>587</v>
      </c>
      <c r="C726" s="34"/>
      <c r="D726" s="34"/>
      <c r="E726" s="34">
        <f t="shared" si="24"/>
        <v>0</v>
      </c>
      <c r="F726" s="34"/>
      <c r="G726" s="126">
        <f t="shared" si="25"/>
        <v>0</v>
      </c>
      <c r="H726" s="156"/>
      <c r="I726" s="155"/>
      <c r="J726" s="171"/>
      <c r="K726" s="172"/>
    </row>
    <row r="727" spans="1:11" hidden="1">
      <c r="A727" s="16" t="s">
        <v>905</v>
      </c>
      <c r="B727" s="33" t="s">
        <v>849</v>
      </c>
      <c r="C727" s="34"/>
      <c r="D727" s="34"/>
      <c r="E727" s="34">
        <f t="shared" si="24"/>
        <v>0</v>
      </c>
      <c r="F727" s="34"/>
      <c r="G727" s="126">
        <f t="shared" si="25"/>
        <v>0</v>
      </c>
      <c r="H727" s="156"/>
      <c r="I727" s="155"/>
      <c r="J727" s="171"/>
      <c r="K727" s="172"/>
    </row>
    <row r="728" spans="1:11" hidden="1">
      <c r="A728" s="16" t="s">
        <v>905</v>
      </c>
      <c r="B728" s="33" t="s">
        <v>850</v>
      </c>
      <c r="C728" s="34"/>
      <c r="D728" s="34"/>
      <c r="E728" s="34">
        <f t="shared" si="24"/>
        <v>0</v>
      </c>
      <c r="F728" s="34"/>
      <c r="G728" s="126">
        <f t="shared" si="25"/>
        <v>0</v>
      </c>
      <c r="H728" s="156"/>
      <c r="I728" s="155"/>
      <c r="J728" s="171"/>
      <c r="K728" s="172"/>
    </row>
    <row r="729" spans="1:11" hidden="1">
      <c r="A729" s="16" t="s">
        <v>905</v>
      </c>
      <c r="B729" s="33" t="s">
        <v>851</v>
      </c>
      <c r="C729" s="34"/>
      <c r="D729" s="34"/>
      <c r="E729" s="34">
        <f t="shared" si="24"/>
        <v>0</v>
      </c>
      <c r="F729" s="34"/>
      <c r="G729" s="126">
        <f t="shared" si="25"/>
        <v>0</v>
      </c>
      <c r="H729" s="156"/>
      <c r="I729" s="155"/>
      <c r="J729" s="171"/>
      <c r="K729" s="172"/>
    </row>
    <row r="730" spans="1:11" hidden="1">
      <c r="A730" s="16" t="s">
        <v>852</v>
      </c>
      <c r="B730" s="33" t="s">
        <v>853</v>
      </c>
      <c r="C730" s="34">
        <v>2000</v>
      </c>
      <c r="D730" s="34"/>
      <c r="E730" s="34">
        <f t="shared" si="24"/>
        <v>2000</v>
      </c>
      <c r="F730" s="34">
        <v>2000</v>
      </c>
      <c r="G730" s="126">
        <f t="shared" si="25"/>
        <v>0</v>
      </c>
      <c r="H730" s="156"/>
      <c r="I730" s="155"/>
      <c r="J730" s="171"/>
      <c r="K730" s="172"/>
    </row>
    <row r="731" spans="1:11" hidden="1">
      <c r="A731" s="16" t="s">
        <v>854</v>
      </c>
      <c r="B731" s="33" t="s">
        <v>855</v>
      </c>
      <c r="C731" s="34"/>
      <c r="D731" s="34"/>
      <c r="E731" s="34">
        <f t="shared" si="24"/>
        <v>0</v>
      </c>
      <c r="F731" s="34"/>
      <c r="G731" s="126">
        <f t="shared" si="25"/>
        <v>0</v>
      </c>
      <c r="H731" s="156"/>
      <c r="I731" s="155"/>
      <c r="J731" s="171"/>
      <c r="K731" s="172"/>
    </row>
    <row r="732" spans="1:11" hidden="1">
      <c r="A732" s="32" t="s">
        <v>854</v>
      </c>
      <c r="B732" s="33" t="s">
        <v>856</v>
      </c>
      <c r="C732" s="34"/>
      <c r="D732" s="34"/>
      <c r="E732" s="34">
        <f t="shared" si="24"/>
        <v>0</v>
      </c>
      <c r="F732" s="34"/>
      <c r="G732" s="126">
        <f t="shared" si="25"/>
        <v>0</v>
      </c>
      <c r="H732" s="156"/>
      <c r="I732" s="155"/>
      <c r="J732" s="171"/>
      <c r="K732" s="172"/>
    </row>
    <row r="733" spans="1:11" hidden="1">
      <c r="A733" s="32" t="s">
        <v>857</v>
      </c>
      <c r="B733" s="33" t="s">
        <v>858</v>
      </c>
      <c r="C733" s="34">
        <v>39434</v>
      </c>
      <c r="D733" s="34"/>
      <c r="E733" s="34">
        <f t="shared" si="24"/>
        <v>39434</v>
      </c>
      <c r="F733" s="34">
        <v>39434</v>
      </c>
      <c r="G733" s="126">
        <f t="shared" si="25"/>
        <v>0</v>
      </c>
      <c r="H733" s="156"/>
      <c r="I733" s="155"/>
      <c r="J733" s="171"/>
      <c r="K733" s="172"/>
    </row>
    <row r="734" spans="1:11" hidden="1">
      <c r="A734" s="32" t="s">
        <v>857</v>
      </c>
      <c r="B734" s="33" t="s">
        <v>859</v>
      </c>
      <c r="C734" s="34">
        <v>25090</v>
      </c>
      <c r="D734" s="34"/>
      <c r="E734" s="34">
        <f t="shared" si="24"/>
        <v>25090</v>
      </c>
      <c r="F734" s="34">
        <v>25090</v>
      </c>
      <c r="G734" s="126">
        <f t="shared" si="25"/>
        <v>0</v>
      </c>
      <c r="H734" s="156"/>
      <c r="I734" s="155"/>
      <c r="J734" s="171"/>
      <c r="K734" s="172"/>
    </row>
    <row r="735" spans="1:11" hidden="1">
      <c r="A735" s="32" t="s">
        <v>857</v>
      </c>
      <c r="B735" s="33" t="s">
        <v>860</v>
      </c>
      <c r="C735" s="34"/>
      <c r="D735" s="34"/>
      <c r="E735" s="34">
        <f t="shared" si="24"/>
        <v>0</v>
      </c>
      <c r="F735" s="34"/>
      <c r="G735" s="126">
        <f t="shared" si="25"/>
        <v>0</v>
      </c>
      <c r="H735" s="156"/>
      <c r="I735" s="155"/>
      <c r="J735" s="171"/>
      <c r="K735" s="172"/>
    </row>
    <row r="736" spans="1:11" hidden="1">
      <c r="A736" s="32" t="s">
        <v>857</v>
      </c>
      <c r="B736" s="33" t="s">
        <v>861</v>
      </c>
      <c r="C736" s="34"/>
      <c r="D736" s="34"/>
      <c r="E736" s="34">
        <f t="shared" si="24"/>
        <v>0</v>
      </c>
      <c r="F736" s="34"/>
      <c r="G736" s="126">
        <f t="shared" si="25"/>
        <v>0</v>
      </c>
      <c r="H736" s="156"/>
      <c r="I736" s="155"/>
      <c r="J736" s="171"/>
      <c r="K736" s="172"/>
    </row>
    <row r="737" spans="1:11" hidden="1">
      <c r="A737" s="32" t="s">
        <v>857</v>
      </c>
      <c r="B737" s="33" t="s">
        <v>862</v>
      </c>
      <c r="C737" s="34"/>
      <c r="D737" s="34"/>
      <c r="E737" s="34">
        <f t="shared" si="24"/>
        <v>0</v>
      </c>
      <c r="F737" s="34"/>
      <c r="G737" s="126">
        <f t="shared" si="25"/>
        <v>0</v>
      </c>
      <c r="H737" s="156"/>
      <c r="I737" s="155"/>
      <c r="J737" s="171"/>
      <c r="K737" s="172"/>
    </row>
    <row r="738" spans="1:11" hidden="1">
      <c r="A738" s="32" t="s">
        <v>857</v>
      </c>
      <c r="B738" s="33" t="s">
        <v>863</v>
      </c>
      <c r="C738" s="34">
        <v>22110</v>
      </c>
      <c r="D738" s="34"/>
      <c r="E738" s="34">
        <f t="shared" si="24"/>
        <v>22110</v>
      </c>
      <c r="F738" s="34">
        <v>22110</v>
      </c>
      <c r="G738" s="126">
        <f t="shared" si="25"/>
        <v>0</v>
      </c>
      <c r="H738" s="156"/>
      <c r="I738" s="155"/>
      <c r="J738" s="171"/>
      <c r="K738" s="172"/>
    </row>
    <row r="739" spans="1:11" hidden="1">
      <c r="A739" s="32" t="s">
        <v>857</v>
      </c>
      <c r="B739" s="33" t="s">
        <v>864</v>
      </c>
      <c r="C739" s="34"/>
      <c r="D739" s="34"/>
      <c r="E739" s="34">
        <f t="shared" si="24"/>
        <v>0</v>
      </c>
      <c r="F739" s="34"/>
      <c r="G739" s="126">
        <f t="shared" si="25"/>
        <v>0</v>
      </c>
      <c r="H739" s="156"/>
      <c r="I739" s="155"/>
      <c r="J739" s="171"/>
      <c r="K739" s="172"/>
    </row>
    <row r="740" spans="1:11" hidden="1">
      <c r="A740" s="32" t="s">
        <v>857</v>
      </c>
      <c r="B740" s="33" t="s">
        <v>865</v>
      </c>
      <c r="C740" s="34"/>
      <c r="D740" s="34"/>
      <c r="E740" s="34">
        <f t="shared" si="24"/>
        <v>0</v>
      </c>
      <c r="F740" s="34"/>
      <c r="G740" s="126">
        <f t="shared" si="25"/>
        <v>0</v>
      </c>
      <c r="H740" s="156"/>
      <c r="I740" s="155"/>
      <c r="J740" s="171"/>
      <c r="K740" s="172"/>
    </row>
    <row r="741" spans="1:11" hidden="1">
      <c r="A741" s="32" t="s">
        <v>857</v>
      </c>
      <c r="B741" s="33" t="s">
        <v>866</v>
      </c>
      <c r="C741" s="34">
        <v>1600</v>
      </c>
      <c r="D741" s="34"/>
      <c r="E741" s="34">
        <f t="shared" si="24"/>
        <v>1600</v>
      </c>
      <c r="F741" s="34">
        <v>1600</v>
      </c>
      <c r="G741" s="126">
        <f t="shared" si="25"/>
        <v>0</v>
      </c>
      <c r="H741" s="156"/>
      <c r="I741" s="155"/>
      <c r="J741" s="171"/>
      <c r="K741" s="172"/>
    </row>
    <row r="742" spans="1:11" hidden="1">
      <c r="A742" s="32" t="s">
        <v>857</v>
      </c>
      <c r="B742" s="33" t="s">
        <v>867</v>
      </c>
      <c r="C742" s="34"/>
      <c r="D742" s="34"/>
      <c r="E742" s="34">
        <f t="shared" si="24"/>
        <v>0</v>
      </c>
      <c r="F742" s="34"/>
      <c r="G742" s="126">
        <f t="shared" si="25"/>
        <v>0</v>
      </c>
      <c r="H742" s="156"/>
      <c r="I742" s="155"/>
      <c r="J742" s="171"/>
      <c r="K742" s="172"/>
    </row>
    <row r="743" spans="1:11" hidden="1">
      <c r="A743" s="32" t="s">
        <v>857</v>
      </c>
      <c r="B743" s="33" t="s">
        <v>868</v>
      </c>
      <c r="C743" s="34">
        <v>2958</v>
      </c>
      <c r="D743" s="34"/>
      <c r="E743" s="34">
        <f t="shared" si="24"/>
        <v>2958</v>
      </c>
      <c r="F743" s="34">
        <v>2958</v>
      </c>
      <c r="G743" s="126">
        <f t="shared" si="25"/>
        <v>0</v>
      </c>
      <c r="H743" s="156"/>
      <c r="I743" s="155"/>
      <c r="J743" s="171"/>
      <c r="K743" s="172"/>
    </row>
    <row r="744" spans="1:11" hidden="1">
      <c r="A744" s="32" t="s">
        <v>857</v>
      </c>
      <c r="B744" s="33" t="s">
        <v>869</v>
      </c>
      <c r="C744" s="34"/>
      <c r="D744" s="34"/>
      <c r="E744" s="34">
        <f t="shared" si="24"/>
        <v>0</v>
      </c>
      <c r="F744" s="34"/>
      <c r="G744" s="126">
        <f t="shared" si="25"/>
        <v>0</v>
      </c>
      <c r="H744" s="156"/>
      <c r="I744" s="155"/>
      <c r="J744" s="171"/>
      <c r="K744" s="172"/>
    </row>
    <row r="745" spans="1:11" hidden="1">
      <c r="A745" s="32" t="s">
        <v>870</v>
      </c>
      <c r="B745" s="33" t="s">
        <v>871</v>
      </c>
      <c r="C745" s="34"/>
      <c r="D745" s="34"/>
      <c r="E745" s="34">
        <f t="shared" si="24"/>
        <v>0</v>
      </c>
      <c r="F745" s="34"/>
      <c r="G745" s="126">
        <f t="shared" si="25"/>
        <v>0</v>
      </c>
      <c r="H745" s="156"/>
      <c r="I745" s="155"/>
      <c r="J745" s="171"/>
      <c r="K745" s="172"/>
    </row>
    <row r="746" spans="1:11" hidden="1">
      <c r="A746" s="32" t="s">
        <v>872</v>
      </c>
      <c r="B746" s="33" t="s">
        <v>873</v>
      </c>
      <c r="C746" s="34">
        <v>10000</v>
      </c>
      <c r="D746" s="34"/>
      <c r="E746" s="34">
        <f t="shared" si="24"/>
        <v>10000</v>
      </c>
      <c r="F746" s="34">
        <v>10000</v>
      </c>
      <c r="G746" s="126">
        <f t="shared" si="25"/>
        <v>0</v>
      </c>
      <c r="H746" s="156"/>
      <c r="I746" s="155"/>
      <c r="J746" s="171"/>
      <c r="K746" s="172"/>
    </row>
    <row r="747" spans="1:11" hidden="1">
      <c r="A747" s="32" t="s">
        <v>872</v>
      </c>
      <c r="B747" s="36" t="s">
        <v>425</v>
      </c>
      <c r="C747" s="34">
        <v>10000</v>
      </c>
      <c r="D747" s="34"/>
      <c r="E747" s="34">
        <f t="shared" si="24"/>
        <v>10000</v>
      </c>
      <c r="F747" s="34">
        <v>10000</v>
      </c>
      <c r="G747" s="126">
        <f t="shared" si="25"/>
        <v>0</v>
      </c>
      <c r="H747" s="156"/>
      <c r="I747" s="155"/>
      <c r="J747" s="171"/>
      <c r="K747" s="172"/>
    </row>
    <row r="748" spans="1:11" hidden="1">
      <c r="A748" s="32" t="s">
        <v>872</v>
      </c>
      <c r="B748" s="33" t="s">
        <v>874</v>
      </c>
      <c r="C748" s="34"/>
      <c r="D748" s="34"/>
      <c r="E748" s="34">
        <f t="shared" si="24"/>
        <v>0</v>
      </c>
      <c r="F748" s="34"/>
      <c r="G748" s="126">
        <f t="shared" si="25"/>
        <v>0</v>
      </c>
      <c r="H748" s="156"/>
      <c r="I748" s="155"/>
      <c r="J748" s="171"/>
      <c r="K748" s="172"/>
    </row>
    <row r="749" spans="1:11" hidden="1">
      <c r="A749" s="32" t="s">
        <v>872</v>
      </c>
      <c r="B749" s="36" t="s">
        <v>875</v>
      </c>
      <c r="C749" s="34"/>
      <c r="D749" s="34"/>
      <c r="E749" s="34">
        <f t="shared" si="24"/>
        <v>0</v>
      </c>
      <c r="F749" s="34"/>
      <c r="G749" s="126">
        <f t="shared" si="25"/>
        <v>0</v>
      </c>
      <c r="H749" s="156"/>
      <c r="I749" s="155"/>
      <c r="J749" s="171"/>
      <c r="K749" s="172"/>
    </row>
    <row r="750" spans="1:11" hidden="1">
      <c r="A750" s="32" t="s">
        <v>876</v>
      </c>
      <c r="B750" s="36" t="s">
        <v>877</v>
      </c>
      <c r="C750" s="34">
        <v>24000</v>
      </c>
      <c r="D750" s="34"/>
      <c r="E750" s="34">
        <f t="shared" si="24"/>
        <v>24000</v>
      </c>
      <c r="F750" s="34">
        <v>24000</v>
      </c>
      <c r="G750" s="126">
        <f t="shared" si="25"/>
        <v>0</v>
      </c>
      <c r="H750" s="156"/>
      <c r="I750" s="155"/>
      <c r="J750" s="171"/>
      <c r="K750" s="172"/>
    </row>
    <row r="751" spans="1:11" hidden="1">
      <c r="A751" s="32" t="s">
        <v>876</v>
      </c>
      <c r="B751" s="36" t="s">
        <v>878</v>
      </c>
      <c r="C751" s="34">
        <v>9236</v>
      </c>
      <c r="D751" s="34"/>
      <c r="E751" s="34">
        <f t="shared" si="24"/>
        <v>9236</v>
      </c>
      <c r="F751" s="34">
        <v>9236</v>
      </c>
      <c r="G751" s="126">
        <f t="shared" si="25"/>
        <v>0</v>
      </c>
      <c r="H751" s="157"/>
      <c r="I751" s="158"/>
      <c r="J751" s="173"/>
      <c r="K751" s="174"/>
    </row>
    <row r="752" spans="1:11" hidden="1">
      <c r="A752" s="32" t="s">
        <v>876</v>
      </c>
      <c r="B752" s="36" t="s">
        <v>879</v>
      </c>
      <c r="C752" s="34">
        <v>10000</v>
      </c>
      <c r="D752" s="34"/>
      <c r="E752" s="34">
        <f t="shared" si="24"/>
        <v>10000</v>
      </c>
      <c r="F752" s="34">
        <v>10000</v>
      </c>
      <c r="G752" s="126">
        <f t="shared" si="25"/>
        <v>0</v>
      </c>
      <c r="H752" s="157"/>
      <c r="I752" s="158"/>
      <c r="J752" s="173"/>
      <c r="K752" s="174"/>
    </row>
    <row r="753" spans="1:11" hidden="1">
      <c r="A753" s="32" t="s">
        <v>880</v>
      </c>
      <c r="B753" s="36" t="s">
        <v>881</v>
      </c>
      <c r="C753" s="34"/>
      <c r="D753" s="34"/>
      <c r="E753" s="34">
        <f t="shared" si="24"/>
        <v>0</v>
      </c>
      <c r="F753" s="34"/>
      <c r="G753" s="126">
        <f t="shared" si="25"/>
        <v>0</v>
      </c>
      <c r="H753" s="156"/>
      <c r="I753" s="159"/>
      <c r="J753" s="175"/>
      <c r="K753" s="176"/>
    </row>
    <row r="754" spans="1:11" hidden="1">
      <c r="A754" s="32" t="s">
        <v>880</v>
      </c>
      <c r="B754" s="36" t="s">
        <v>882</v>
      </c>
      <c r="C754" s="34"/>
      <c r="D754" s="34"/>
      <c r="E754" s="34">
        <f t="shared" si="24"/>
        <v>0</v>
      </c>
      <c r="F754" s="34"/>
      <c r="G754" s="126">
        <f t="shared" si="25"/>
        <v>0</v>
      </c>
      <c r="H754" s="156"/>
      <c r="I754" s="159"/>
      <c r="J754" s="175"/>
      <c r="K754" s="176"/>
    </row>
    <row r="755" spans="1:11" hidden="1">
      <c r="A755" s="32" t="s">
        <v>880</v>
      </c>
      <c r="B755" s="36" t="s">
        <v>883</v>
      </c>
      <c r="C755" s="34">
        <v>1000</v>
      </c>
      <c r="D755" s="34"/>
      <c r="E755" s="34">
        <f t="shared" si="24"/>
        <v>1000</v>
      </c>
      <c r="F755" s="34">
        <v>846</v>
      </c>
      <c r="G755" s="126">
        <f t="shared" si="25"/>
        <v>154</v>
      </c>
      <c r="H755" s="156"/>
      <c r="I755" s="159"/>
      <c r="J755" s="175"/>
      <c r="K755" s="176"/>
    </row>
    <row r="756" spans="1:11" hidden="1">
      <c r="A756" s="32" t="s">
        <v>880</v>
      </c>
      <c r="B756" s="36" t="s">
        <v>884</v>
      </c>
      <c r="C756" s="34"/>
      <c r="D756" s="34"/>
      <c r="E756" s="34">
        <f t="shared" si="24"/>
        <v>0</v>
      </c>
      <c r="F756" s="34"/>
      <c r="G756" s="126">
        <f t="shared" si="25"/>
        <v>0</v>
      </c>
      <c r="H756" s="156"/>
      <c r="I756" s="159"/>
      <c r="J756" s="175"/>
      <c r="K756" s="176"/>
    </row>
    <row r="757" spans="1:11" hidden="1">
      <c r="A757" s="32" t="s">
        <v>880</v>
      </c>
      <c r="B757" s="36" t="s">
        <v>885</v>
      </c>
      <c r="C757" s="34">
        <v>1000</v>
      </c>
      <c r="D757" s="34"/>
      <c r="E757" s="34">
        <f t="shared" si="24"/>
        <v>1000</v>
      </c>
      <c r="F757" s="34">
        <v>743</v>
      </c>
      <c r="G757" s="126">
        <f t="shared" si="25"/>
        <v>257</v>
      </c>
      <c r="H757" s="156"/>
      <c r="I757" s="159"/>
      <c r="J757" s="175"/>
      <c r="K757" s="176"/>
    </row>
    <row r="758" spans="1:11" hidden="1">
      <c r="A758" s="32" t="s">
        <v>886</v>
      </c>
      <c r="B758" s="36" t="s">
        <v>887</v>
      </c>
      <c r="C758" s="34"/>
      <c r="D758" s="34"/>
      <c r="E758" s="34">
        <f t="shared" si="24"/>
        <v>0</v>
      </c>
      <c r="F758" s="34"/>
      <c r="G758" s="126">
        <f t="shared" si="25"/>
        <v>0</v>
      </c>
      <c r="H758" s="156"/>
      <c r="I758" s="159"/>
      <c r="J758" s="175"/>
      <c r="K758" s="176"/>
    </row>
    <row r="759" spans="1:11" hidden="1">
      <c r="A759" s="32" t="s">
        <v>886</v>
      </c>
      <c r="B759" s="36" t="s">
        <v>888</v>
      </c>
      <c r="C759" s="34"/>
      <c r="D759" s="34"/>
      <c r="E759" s="34">
        <f t="shared" si="24"/>
        <v>0</v>
      </c>
      <c r="F759" s="34"/>
      <c r="G759" s="126">
        <f t="shared" si="25"/>
        <v>0</v>
      </c>
      <c r="H759" s="156"/>
      <c r="I759" s="159"/>
      <c r="J759" s="175"/>
      <c r="K759" s="176"/>
    </row>
    <row r="760" spans="1:11" hidden="1">
      <c r="A760" s="32" t="s">
        <v>886</v>
      </c>
      <c r="B760" s="36" t="s">
        <v>889</v>
      </c>
      <c r="C760" s="34"/>
      <c r="D760" s="34"/>
      <c r="E760" s="34">
        <f t="shared" si="24"/>
        <v>0</v>
      </c>
      <c r="F760" s="34"/>
      <c r="G760" s="126">
        <f t="shared" si="25"/>
        <v>0</v>
      </c>
      <c r="H760" s="156"/>
      <c r="I760" s="159"/>
      <c r="J760" s="175"/>
      <c r="K760" s="176"/>
    </row>
    <row r="761" spans="1:11" hidden="1">
      <c r="A761" s="32" t="s">
        <v>890</v>
      </c>
      <c r="B761" s="36" t="s">
        <v>891</v>
      </c>
      <c r="C761" s="34">
        <v>2000</v>
      </c>
      <c r="D761" s="34"/>
      <c r="E761" s="34">
        <f t="shared" si="24"/>
        <v>2000</v>
      </c>
      <c r="F761" s="34">
        <v>2000</v>
      </c>
      <c r="G761" s="126">
        <f t="shared" si="25"/>
        <v>0</v>
      </c>
      <c r="H761" s="156"/>
      <c r="I761" s="159"/>
      <c r="J761" s="175"/>
      <c r="K761" s="176"/>
    </row>
    <row r="762" spans="1:11" hidden="1">
      <c r="A762" s="32" t="s">
        <v>890</v>
      </c>
      <c r="B762" s="36" t="s">
        <v>892</v>
      </c>
      <c r="C762" s="34"/>
      <c r="D762" s="34"/>
      <c r="E762" s="34">
        <f t="shared" si="24"/>
        <v>0</v>
      </c>
      <c r="F762" s="34"/>
      <c r="G762" s="126">
        <f t="shared" si="25"/>
        <v>0</v>
      </c>
      <c r="H762" s="156"/>
      <c r="I762" s="159"/>
      <c r="J762" s="175"/>
      <c r="K762" s="176"/>
    </row>
    <row r="763" spans="1:11" hidden="1">
      <c r="A763" s="32" t="s">
        <v>890</v>
      </c>
      <c r="B763" s="36" t="s">
        <v>893</v>
      </c>
      <c r="C763" s="34">
        <v>8000</v>
      </c>
      <c r="D763" s="34"/>
      <c r="E763" s="34">
        <f t="shared" si="24"/>
        <v>8000</v>
      </c>
      <c r="F763" s="34">
        <v>8000</v>
      </c>
      <c r="G763" s="126">
        <f t="shared" si="25"/>
        <v>0</v>
      </c>
      <c r="H763" s="156"/>
      <c r="I763" s="159"/>
      <c r="J763" s="175"/>
      <c r="K763" s="176"/>
    </row>
    <row r="764" spans="1:11" hidden="1">
      <c r="A764" s="32" t="s">
        <v>890</v>
      </c>
      <c r="B764" s="36" t="s">
        <v>894</v>
      </c>
      <c r="C764" s="34">
        <v>8000</v>
      </c>
      <c r="D764" s="34"/>
      <c r="E764" s="34">
        <f t="shared" si="24"/>
        <v>8000</v>
      </c>
      <c r="F764" s="34">
        <v>8000</v>
      </c>
      <c r="G764" s="126">
        <f t="shared" si="25"/>
        <v>0</v>
      </c>
      <c r="H764" s="156"/>
      <c r="I764" s="159"/>
      <c r="J764" s="175"/>
      <c r="K764" s="176"/>
    </row>
    <row r="765" spans="1:11" hidden="1">
      <c r="A765" s="32" t="s">
        <v>890</v>
      </c>
      <c r="B765" s="36" t="s">
        <v>895</v>
      </c>
      <c r="C765" s="34">
        <v>560</v>
      </c>
      <c r="D765" s="34"/>
      <c r="E765" s="34">
        <f t="shared" si="24"/>
        <v>560</v>
      </c>
      <c r="F765" s="34">
        <v>560</v>
      </c>
      <c r="G765" s="126">
        <f t="shared" si="25"/>
        <v>0</v>
      </c>
      <c r="H765" s="156"/>
      <c r="I765" s="159"/>
      <c r="J765" s="175"/>
      <c r="K765" s="176"/>
    </row>
    <row r="766" spans="1:11" hidden="1">
      <c r="A766" s="32" t="s">
        <v>890</v>
      </c>
      <c r="B766" s="36" t="s">
        <v>896</v>
      </c>
      <c r="C766" s="34">
        <v>560</v>
      </c>
      <c r="D766" s="34"/>
      <c r="E766" s="34">
        <f t="shared" si="24"/>
        <v>560</v>
      </c>
      <c r="F766" s="34">
        <v>560</v>
      </c>
      <c r="G766" s="126">
        <f t="shared" si="25"/>
        <v>0</v>
      </c>
      <c r="H766" s="156"/>
      <c r="I766" s="159"/>
      <c r="J766" s="175"/>
      <c r="K766" s="176"/>
    </row>
    <row r="767" spans="1:11" hidden="1">
      <c r="A767" s="32" t="s">
        <v>897</v>
      </c>
      <c r="B767" s="36" t="s">
        <v>898</v>
      </c>
      <c r="C767" s="34"/>
      <c r="D767" s="34"/>
      <c r="E767" s="34">
        <f t="shared" si="24"/>
        <v>0</v>
      </c>
      <c r="F767" s="34"/>
      <c r="G767" s="126">
        <f t="shared" si="25"/>
        <v>0</v>
      </c>
      <c r="H767" s="156"/>
      <c r="I767" s="159"/>
      <c r="J767" s="175"/>
      <c r="K767" s="176"/>
    </row>
    <row r="768" spans="1:11" hidden="1">
      <c r="A768" s="32"/>
      <c r="B768" s="36"/>
      <c r="C768" s="34"/>
      <c r="D768" s="34"/>
      <c r="E768" s="34">
        <f t="shared" si="24"/>
        <v>0</v>
      </c>
      <c r="F768" s="34"/>
      <c r="G768" s="126">
        <f t="shared" si="25"/>
        <v>0</v>
      </c>
      <c r="H768" s="160"/>
      <c r="I768" s="159"/>
      <c r="J768" s="175"/>
      <c r="K768" s="176"/>
    </row>
    <row r="769" spans="1:11" hidden="1">
      <c r="A769" s="32"/>
      <c r="B769" s="36"/>
      <c r="C769" s="34"/>
      <c r="D769" s="34"/>
      <c r="E769" s="34">
        <f t="shared" si="24"/>
        <v>0</v>
      </c>
      <c r="F769" s="34"/>
      <c r="G769" s="126">
        <f t="shared" si="25"/>
        <v>0</v>
      </c>
      <c r="H769" s="160"/>
      <c r="I769" s="159"/>
      <c r="J769" s="175"/>
      <c r="K769" s="176"/>
    </row>
    <row r="770" spans="1:11">
      <c r="A770" s="32"/>
      <c r="B770" s="36"/>
      <c r="C770" s="34"/>
      <c r="D770" s="34"/>
      <c r="E770" s="34">
        <f t="shared" si="24"/>
        <v>0</v>
      </c>
      <c r="F770" s="34"/>
      <c r="G770" s="126">
        <f t="shared" si="25"/>
        <v>0</v>
      </c>
      <c r="H770" s="160"/>
      <c r="I770" s="159"/>
      <c r="J770" s="175"/>
      <c r="K770" s="176"/>
    </row>
    <row r="771" spans="1:11">
      <c r="A771" s="32"/>
      <c r="B771" s="36"/>
      <c r="C771" s="34"/>
      <c r="D771" s="34"/>
      <c r="E771" s="34">
        <f t="shared" si="24"/>
        <v>0</v>
      </c>
      <c r="F771" s="34"/>
      <c r="G771" s="126">
        <f t="shared" si="25"/>
        <v>0</v>
      </c>
      <c r="H771" s="160"/>
      <c r="I771" s="159"/>
      <c r="J771" s="175"/>
      <c r="K771" s="176"/>
    </row>
    <row r="772" spans="1:11">
      <c r="A772" s="32"/>
      <c r="B772" s="36"/>
      <c r="C772" s="34"/>
      <c r="D772" s="34"/>
      <c r="E772" s="34">
        <f t="shared" si="24"/>
        <v>0</v>
      </c>
      <c r="F772" s="34"/>
      <c r="G772" s="126">
        <f t="shared" si="25"/>
        <v>0</v>
      </c>
      <c r="H772" s="160"/>
      <c r="I772" s="159"/>
      <c r="J772" s="175"/>
      <c r="K772" s="176"/>
    </row>
    <row r="773" spans="1:11">
      <c r="A773" s="32"/>
      <c r="B773" s="36"/>
      <c r="C773" s="34"/>
      <c r="D773" s="34"/>
      <c r="E773" s="34">
        <f t="shared" si="24"/>
        <v>0</v>
      </c>
      <c r="F773" s="34"/>
      <c r="G773" s="126">
        <f t="shared" si="25"/>
        <v>0</v>
      </c>
      <c r="H773" s="160"/>
      <c r="I773" s="159"/>
      <c r="J773" s="175"/>
      <c r="K773" s="176"/>
    </row>
    <row r="774" spans="1:11">
      <c r="A774" s="32"/>
      <c r="B774" s="36"/>
      <c r="C774" s="34"/>
      <c r="D774" s="34"/>
      <c r="E774" s="34">
        <f t="shared" si="24"/>
        <v>0</v>
      </c>
      <c r="F774" s="34"/>
      <c r="G774" s="126">
        <f t="shared" si="25"/>
        <v>0</v>
      </c>
      <c r="H774" s="160"/>
      <c r="I774" s="159"/>
      <c r="J774" s="175"/>
      <c r="K774" s="176"/>
    </row>
    <row r="775" spans="1:11">
      <c r="A775" s="32"/>
      <c r="B775" s="36"/>
      <c r="C775" s="34"/>
      <c r="D775" s="34"/>
      <c r="E775" s="34">
        <f t="shared" si="24"/>
        <v>0</v>
      </c>
      <c r="F775" s="34"/>
      <c r="G775" s="126">
        <f t="shared" si="25"/>
        <v>0</v>
      </c>
      <c r="H775" s="160"/>
      <c r="I775" s="159"/>
      <c r="J775" s="175"/>
      <c r="K775" s="176"/>
    </row>
    <row r="776" spans="1:11">
      <c r="A776" s="32"/>
      <c r="B776" s="36"/>
      <c r="C776" s="34"/>
      <c r="D776" s="34"/>
      <c r="E776" s="34">
        <f t="shared" si="24"/>
        <v>0</v>
      </c>
      <c r="F776" s="34"/>
      <c r="G776" s="126">
        <f t="shared" si="25"/>
        <v>0</v>
      </c>
      <c r="H776" s="160"/>
      <c r="I776" s="159"/>
      <c r="J776" s="175"/>
      <c r="K776" s="176"/>
    </row>
    <row r="777" spans="1:11">
      <c r="A777" s="32"/>
      <c r="B777" s="36"/>
      <c r="C777" s="34"/>
      <c r="D777" s="34"/>
      <c r="E777" s="34">
        <f t="shared" si="24"/>
        <v>0</v>
      </c>
      <c r="F777" s="34"/>
      <c r="G777" s="126">
        <f t="shared" si="25"/>
        <v>0</v>
      </c>
      <c r="H777" s="160"/>
      <c r="I777" s="159"/>
      <c r="J777" s="175"/>
      <c r="K777" s="176"/>
    </row>
    <row r="778" spans="1:11">
      <c r="A778" s="32"/>
      <c r="B778" s="36"/>
      <c r="C778" s="34"/>
      <c r="D778" s="34"/>
      <c r="E778" s="34">
        <f t="shared" si="24"/>
        <v>0</v>
      </c>
      <c r="F778" s="34"/>
      <c r="G778" s="126">
        <f t="shared" si="25"/>
        <v>0</v>
      </c>
      <c r="H778" s="160"/>
      <c r="I778" s="159"/>
      <c r="J778" s="175"/>
      <c r="K778" s="176"/>
    </row>
    <row r="779" spans="1:11">
      <c r="A779" s="32"/>
      <c r="B779" s="36"/>
      <c r="C779" s="34"/>
      <c r="D779" s="34"/>
      <c r="E779" s="34">
        <f t="shared" ref="E779:E842" si="26">C779+D779</f>
        <v>0</v>
      </c>
      <c r="F779" s="34"/>
      <c r="G779" s="126">
        <f t="shared" si="25"/>
        <v>0</v>
      </c>
      <c r="H779" s="160"/>
      <c r="I779" s="159"/>
      <c r="J779" s="175"/>
      <c r="K779" s="176"/>
    </row>
    <row r="780" spans="1:11">
      <c r="A780" s="32"/>
      <c r="B780" s="36"/>
      <c r="C780" s="34"/>
      <c r="D780" s="34"/>
      <c r="E780" s="34">
        <f t="shared" si="26"/>
        <v>0</v>
      </c>
      <c r="F780" s="34"/>
      <c r="G780" s="126">
        <f t="shared" ref="G780:G843" si="27">(E780-F780)</f>
        <v>0</v>
      </c>
      <c r="H780" s="160"/>
      <c r="I780" s="159"/>
      <c r="J780" s="175"/>
      <c r="K780" s="176"/>
    </row>
    <row r="781" spans="1:11">
      <c r="A781" s="32"/>
      <c r="B781" s="36"/>
      <c r="C781" s="34"/>
      <c r="D781" s="34"/>
      <c r="E781" s="34">
        <f t="shared" si="26"/>
        <v>0</v>
      </c>
      <c r="F781" s="34"/>
      <c r="G781" s="126">
        <f t="shared" si="27"/>
        <v>0</v>
      </c>
      <c r="H781" s="160"/>
      <c r="I781" s="159"/>
      <c r="J781" s="175"/>
      <c r="K781" s="176"/>
    </row>
    <row r="782" spans="1:11">
      <c r="A782" s="32"/>
      <c r="B782" s="36"/>
      <c r="C782" s="34"/>
      <c r="D782" s="34"/>
      <c r="E782" s="34">
        <f t="shared" si="26"/>
        <v>0</v>
      </c>
      <c r="F782" s="34"/>
      <c r="G782" s="126">
        <f t="shared" si="27"/>
        <v>0</v>
      </c>
      <c r="H782" s="160"/>
      <c r="I782" s="159"/>
      <c r="J782" s="175"/>
      <c r="K782" s="176"/>
    </row>
    <row r="783" spans="1:11">
      <c r="A783" s="32"/>
      <c r="B783" s="36"/>
      <c r="C783" s="34"/>
      <c r="D783" s="34"/>
      <c r="E783" s="34">
        <f t="shared" si="26"/>
        <v>0</v>
      </c>
      <c r="F783" s="34"/>
      <c r="G783" s="126">
        <f t="shared" si="27"/>
        <v>0</v>
      </c>
      <c r="H783" s="160"/>
      <c r="I783" s="159"/>
      <c r="J783" s="175"/>
      <c r="K783" s="176"/>
    </row>
    <row r="784" spans="1:11">
      <c r="A784" s="32"/>
      <c r="B784" s="36"/>
      <c r="C784" s="34"/>
      <c r="D784" s="34"/>
      <c r="E784" s="34">
        <f t="shared" si="26"/>
        <v>0</v>
      </c>
      <c r="F784" s="34"/>
      <c r="G784" s="126">
        <f t="shared" si="27"/>
        <v>0</v>
      </c>
      <c r="H784" s="160"/>
      <c r="I784" s="159"/>
      <c r="J784" s="175"/>
      <c r="K784" s="176"/>
    </row>
    <row r="785" spans="1:11">
      <c r="A785" s="32"/>
      <c r="B785" s="36"/>
      <c r="C785" s="34"/>
      <c r="D785" s="34"/>
      <c r="E785" s="34">
        <f t="shared" si="26"/>
        <v>0</v>
      </c>
      <c r="F785" s="34"/>
      <c r="G785" s="126">
        <f t="shared" si="27"/>
        <v>0</v>
      </c>
      <c r="H785" s="160"/>
      <c r="I785" s="159"/>
      <c r="J785" s="175"/>
      <c r="K785" s="176"/>
    </row>
    <row r="786" spans="1:11">
      <c r="A786" s="32"/>
      <c r="B786" s="36"/>
      <c r="C786" s="34"/>
      <c r="D786" s="34"/>
      <c r="E786" s="34">
        <f t="shared" si="26"/>
        <v>0</v>
      </c>
      <c r="F786" s="34"/>
      <c r="G786" s="126">
        <f t="shared" si="27"/>
        <v>0</v>
      </c>
      <c r="H786" s="160"/>
      <c r="I786" s="159"/>
      <c r="J786" s="175"/>
      <c r="K786" s="176"/>
    </row>
    <row r="787" spans="1:11">
      <c r="A787" s="32"/>
      <c r="B787" s="36"/>
      <c r="C787" s="34"/>
      <c r="D787" s="34"/>
      <c r="E787" s="34">
        <f t="shared" si="26"/>
        <v>0</v>
      </c>
      <c r="F787" s="34"/>
      <c r="G787" s="126">
        <f t="shared" si="27"/>
        <v>0</v>
      </c>
      <c r="H787" s="160"/>
      <c r="I787" s="159"/>
      <c r="J787" s="175"/>
      <c r="K787" s="176"/>
    </row>
    <row r="788" spans="1:11">
      <c r="A788" s="32"/>
      <c r="B788" s="36"/>
      <c r="C788" s="34"/>
      <c r="D788" s="34"/>
      <c r="E788" s="34">
        <f t="shared" si="26"/>
        <v>0</v>
      </c>
      <c r="F788" s="34"/>
      <c r="G788" s="126">
        <f t="shared" si="27"/>
        <v>0</v>
      </c>
      <c r="H788" s="160"/>
      <c r="I788" s="159"/>
      <c r="J788" s="175"/>
      <c r="K788" s="176"/>
    </row>
    <row r="789" spans="1:11">
      <c r="A789" s="32"/>
      <c r="B789" s="36"/>
      <c r="C789" s="34"/>
      <c r="D789" s="34"/>
      <c r="E789" s="34">
        <f t="shared" si="26"/>
        <v>0</v>
      </c>
      <c r="F789" s="34"/>
      <c r="G789" s="126">
        <f t="shared" si="27"/>
        <v>0</v>
      </c>
      <c r="H789" s="160"/>
      <c r="I789" s="159"/>
      <c r="J789" s="175"/>
      <c r="K789" s="176"/>
    </row>
    <row r="790" spans="1:11">
      <c r="A790" s="32"/>
      <c r="B790" s="36"/>
      <c r="C790" s="34"/>
      <c r="D790" s="34"/>
      <c r="E790" s="34">
        <f t="shared" si="26"/>
        <v>0</v>
      </c>
      <c r="F790" s="34"/>
      <c r="G790" s="126">
        <f t="shared" si="27"/>
        <v>0</v>
      </c>
      <c r="H790" s="160"/>
      <c r="I790" s="159"/>
      <c r="J790" s="175"/>
      <c r="K790" s="176"/>
    </row>
    <row r="791" spans="1:11">
      <c r="A791" s="32"/>
      <c r="B791" s="36"/>
      <c r="C791" s="34"/>
      <c r="D791" s="34"/>
      <c r="E791" s="34">
        <f t="shared" si="26"/>
        <v>0</v>
      </c>
      <c r="F791" s="34"/>
      <c r="G791" s="126">
        <f t="shared" si="27"/>
        <v>0</v>
      </c>
      <c r="H791" s="160"/>
      <c r="I791" s="159"/>
      <c r="J791" s="175"/>
      <c r="K791" s="176"/>
    </row>
    <row r="792" spans="1:11">
      <c r="A792" s="32"/>
      <c r="B792" s="36"/>
      <c r="C792" s="34"/>
      <c r="D792" s="34"/>
      <c r="E792" s="34">
        <f t="shared" si="26"/>
        <v>0</v>
      </c>
      <c r="F792" s="34"/>
      <c r="G792" s="126">
        <f t="shared" si="27"/>
        <v>0</v>
      </c>
      <c r="H792" s="160"/>
      <c r="I792" s="159"/>
      <c r="J792" s="175"/>
      <c r="K792" s="176"/>
    </row>
    <row r="793" spans="1:11">
      <c r="A793" s="32"/>
      <c r="B793" s="36"/>
      <c r="C793" s="34"/>
      <c r="D793" s="34"/>
      <c r="E793" s="34">
        <f t="shared" si="26"/>
        <v>0</v>
      </c>
      <c r="F793" s="34"/>
      <c r="G793" s="126">
        <f t="shared" si="27"/>
        <v>0</v>
      </c>
      <c r="H793" s="160"/>
      <c r="I793" s="159"/>
      <c r="J793" s="175"/>
      <c r="K793" s="176"/>
    </row>
    <row r="794" spans="1:11">
      <c r="A794" s="32"/>
      <c r="B794" s="36"/>
      <c r="C794" s="34"/>
      <c r="D794" s="34"/>
      <c r="E794" s="34">
        <f t="shared" si="26"/>
        <v>0</v>
      </c>
      <c r="F794" s="34"/>
      <c r="G794" s="126">
        <f t="shared" si="27"/>
        <v>0</v>
      </c>
      <c r="H794" s="160"/>
      <c r="I794" s="159"/>
      <c r="J794" s="175"/>
      <c r="K794" s="176"/>
    </row>
    <row r="795" spans="1:11">
      <c r="A795" s="32"/>
      <c r="B795" s="36"/>
      <c r="C795" s="34"/>
      <c r="D795" s="34"/>
      <c r="E795" s="34">
        <f t="shared" si="26"/>
        <v>0</v>
      </c>
      <c r="F795" s="34"/>
      <c r="G795" s="126">
        <f t="shared" si="27"/>
        <v>0</v>
      </c>
      <c r="H795" s="160"/>
      <c r="I795" s="159"/>
      <c r="J795" s="175"/>
      <c r="K795" s="176"/>
    </row>
    <row r="796" spans="1:11">
      <c r="A796" s="32"/>
      <c r="B796" s="36"/>
      <c r="C796" s="34"/>
      <c r="D796" s="34"/>
      <c r="E796" s="34">
        <f t="shared" si="26"/>
        <v>0</v>
      </c>
      <c r="F796" s="34"/>
      <c r="G796" s="126">
        <f t="shared" si="27"/>
        <v>0</v>
      </c>
      <c r="H796" s="160"/>
      <c r="I796" s="159"/>
      <c r="J796" s="175"/>
      <c r="K796" s="176"/>
    </row>
    <row r="797" spans="1:11">
      <c r="A797" s="32"/>
      <c r="B797" s="36"/>
      <c r="C797" s="34"/>
      <c r="D797" s="34"/>
      <c r="E797" s="34">
        <f t="shared" si="26"/>
        <v>0</v>
      </c>
      <c r="F797" s="34"/>
      <c r="G797" s="126">
        <f t="shared" si="27"/>
        <v>0</v>
      </c>
      <c r="H797" s="160"/>
      <c r="I797" s="159"/>
      <c r="J797" s="175"/>
      <c r="K797" s="176"/>
    </row>
    <row r="798" spans="1:11">
      <c r="A798" s="32"/>
      <c r="B798" s="36"/>
      <c r="C798" s="34"/>
      <c r="D798" s="34"/>
      <c r="E798" s="34">
        <f t="shared" si="26"/>
        <v>0</v>
      </c>
      <c r="F798" s="34"/>
      <c r="G798" s="126">
        <f t="shared" si="27"/>
        <v>0</v>
      </c>
      <c r="H798" s="160"/>
      <c r="I798" s="159"/>
      <c r="J798" s="175"/>
      <c r="K798" s="176"/>
    </row>
    <row r="799" spans="1:11">
      <c r="A799" s="32"/>
      <c r="B799" s="36"/>
      <c r="C799" s="34"/>
      <c r="D799" s="34"/>
      <c r="E799" s="34">
        <f t="shared" si="26"/>
        <v>0</v>
      </c>
      <c r="F799" s="34"/>
      <c r="G799" s="126">
        <f t="shared" si="27"/>
        <v>0</v>
      </c>
      <c r="H799" s="160"/>
      <c r="I799" s="159"/>
      <c r="J799" s="175"/>
      <c r="K799" s="176"/>
    </row>
    <row r="800" spans="1:11">
      <c r="A800" s="32"/>
      <c r="B800" s="36"/>
      <c r="C800" s="34"/>
      <c r="D800" s="34"/>
      <c r="E800" s="34">
        <f t="shared" si="26"/>
        <v>0</v>
      </c>
      <c r="F800" s="34"/>
      <c r="G800" s="126">
        <f t="shared" si="27"/>
        <v>0</v>
      </c>
      <c r="H800" s="160"/>
      <c r="I800" s="159"/>
      <c r="J800" s="175"/>
      <c r="K800" s="176"/>
    </row>
    <row r="801" spans="1:11">
      <c r="A801" s="32"/>
      <c r="B801" s="36"/>
      <c r="C801" s="34"/>
      <c r="D801" s="34"/>
      <c r="E801" s="34">
        <f t="shared" si="26"/>
        <v>0</v>
      </c>
      <c r="F801" s="34"/>
      <c r="G801" s="126">
        <f t="shared" si="27"/>
        <v>0</v>
      </c>
      <c r="H801" s="160"/>
      <c r="I801" s="159"/>
      <c r="J801" s="175"/>
      <c r="K801" s="176"/>
    </row>
    <row r="802" spans="1:11">
      <c r="A802" s="32"/>
      <c r="B802" s="36"/>
      <c r="C802" s="34"/>
      <c r="D802" s="34"/>
      <c r="E802" s="34">
        <f t="shared" si="26"/>
        <v>0</v>
      </c>
      <c r="F802" s="34"/>
      <c r="G802" s="126">
        <f t="shared" si="27"/>
        <v>0</v>
      </c>
      <c r="H802" s="160"/>
      <c r="I802" s="159"/>
      <c r="J802" s="175"/>
      <c r="K802" s="176"/>
    </row>
    <row r="803" spans="1:11">
      <c r="A803" s="32"/>
      <c r="B803" s="36"/>
      <c r="C803" s="34"/>
      <c r="D803" s="34"/>
      <c r="E803" s="34">
        <f t="shared" si="26"/>
        <v>0</v>
      </c>
      <c r="F803" s="34"/>
      <c r="G803" s="126">
        <f t="shared" si="27"/>
        <v>0</v>
      </c>
      <c r="H803" s="160"/>
      <c r="I803" s="159"/>
      <c r="J803" s="175"/>
      <c r="K803" s="176"/>
    </row>
    <row r="804" spans="1:11">
      <c r="A804" s="32"/>
      <c r="B804" s="36"/>
      <c r="C804" s="34"/>
      <c r="D804" s="34"/>
      <c r="E804" s="34">
        <f t="shared" si="26"/>
        <v>0</v>
      </c>
      <c r="F804" s="34"/>
      <c r="G804" s="126">
        <f t="shared" si="27"/>
        <v>0</v>
      </c>
      <c r="H804" s="160"/>
      <c r="I804" s="159"/>
      <c r="J804" s="175"/>
      <c r="K804" s="176"/>
    </row>
    <row r="805" spans="1:11">
      <c r="A805" s="32"/>
      <c r="B805" s="36"/>
      <c r="C805" s="34"/>
      <c r="D805" s="34"/>
      <c r="E805" s="34">
        <f t="shared" si="26"/>
        <v>0</v>
      </c>
      <c r="F805" s="34"/>
      <c r="G805" s="126">
        <f t="shared" si="27"/>
        <v>0</v>
      </c>
      <c r="H805" s="160"/>
      <c r="I805" s="159"/>
      <c r="J805" s="175"/>
      <c r="K805" s="176"/>
    </row>
    <row r="806" spans="1:11">
      <c r="A806" s="32"/>
      <c r="B806" s="36"/>
      <c r="C806" s="34"/>
      <c r="D806" s="34"/>
      <c r="E806" s="34">
        <f t="shared" si="26"/>
        <v>0</v>
      </c>
      <c r="F806" s="34"/>
      <c r="G806" s="126">
        <f t="shared" si="27"/>
        <v>0</v>
      </c>
      <c r="H806" s="160"/>
      <c r="I806" s="159"/>
      <c r="J806" s="175"/>
      <c r="K806" s="176"/>
    </row>
    <row r="807" spans="1:11">
      <c r="A807" s="32"/>
      <c r="B807" s="36"/>
      <c r="C807" s="34"/>
      <c r="D807" s="34"/>
      <c r="E807" s="34">
        <f t="shared" si="26"/>
        <v>0</v>
      </c>
      <c r="F807" s="34"/>
      <c r="G807" s="126">
        <f t="shared" si="27"/>
        <v>0</v>
      </c>
      <c r="H807" s="160"/>
      <c r="I807" s="159"/>
      <c r="J807" s="175"/>
      <c r="K807" s="176"/>
    </row>
    <row r="808" spans="1:11">
      <c r="A808" s="32"/>
      <c r="B808" s="36"/>
      <c r="C808" s="34"/>
      <c r="D808" s="34"/>
      <c r="E808" s="34">
        <f t="shared" si="26"/>
        <v>0</v>
      </c>
      <c r="F808" s="34"/>
      <c r="G808" s="126">
        <f t="shared" si="27"/>
        <v>0</v>
      </c>
      <c r="H808" s="160"/>
      <c r="I808" s="159"/>
      <c r="J808" s="175"/>
      <c r="K808" s="176"/>
    </row>
    <row r="809" spans="1:11">
      <c r="A809" s="32"/>
      <c r="B809" s="36"/>
      <c r="C809" s="34"/>
      <c r="D809" s="34"/>
      <c r="E809" s="34">
        <f t="shared" si="26"/>
        <v>0</v>
      </c>
      <c r="F809" s="34"/>
      <c r="G809" s="126">
        <f t="shared" si="27"/>
        <v>0</v>
      </c>
      <c r="H809" s="160"/>
      <c r="I809" s="159"/>
      <c r="J809" s="175"/>
      <c r="K809" s="176"/>
    </row>
    <row r="810" spans="1:11">
      <c r="A810" s="32"/>
      <c r="B810" s="36"/>
      <c r="C810" s="34"/>
      <c r="D810" s="34"/>
      <c r="E810" s="34">
        <f t="shared" si="26"/>
        <v>0</v>
      </c>
      <c r="F810" s="34"/>
      <c r="G810" s="126">
        <f t="shared" si="27"/>
        <v>0</v>
      </c>
      <c r="H810" s="160"/>
      <c r="I810" s="159"/>
      <c r="J810" s="175"/>
      <c r="K810" s="176"/>
    </row>
    <row r="811" spans="1:11">
      <c r="A811" s="32"/>
      <c r="B811" s="36"/>
      <c r="C811" s="34"/>
      <c r="D811" s="34"/>
      <c r="E811" s="34">
        <f t="shared" si="26"/>
        <v>0</v>
      </c>
      <c r="F811" s="34"/>
      <c r="G811" s="126">
        <f t="shared" si="27"/>
        <v>0</v>
      </c>
      <c r="H811" s="160"/>
      <c r="I811" s="159"/>
      <c r="J811" s="175"/>
      <c r="K811" s="176"/>
    </row>
    <row r="812" spans="1:11">
      <c r="A812" s="32"/>
      <c r="B812" s="36"/>
      <c r="C812" s="34"/>
      <c r="D812" s="34"/>
      <c r="E812" s="34">
        <f t="shared" si="26"/>
        <v>0</v>
      </c>
      <c r="F812" s="34"/>
      <c r="G812" s="126">
        <f t="shared" si="27"/>
        <v>0</v>
      </c>
      <c r="H812" s="160"/>
      <c r="I812" s="159"/>
      <c r="J812" s="175"/>
      <c r="K812" s="176"/>
    </row>
    <row r="813" spans="1:11">
      <c r="A813" s="32"/>
      <c r="B813" s="36"/>
      <c r="C813" s="34"/>
      <c r="D813" s="34"/>
      <c r="E813" s="34">
        <f t="shared" si="26"/>
        <v>0</v>
      </c>
      <c r="F813" s="34"/>
      <c r="G813" s="126">
        <f t="shared" si="27"/>
        <v>0</v>
      </c>
      <c r="H813" s="160"/>
      <c r="I813" s="159"/>
      <c r="J813" s="175"/>
      <c r="K813" s="176"/>
    </row>
    <row r="814" spans="1:11">
      <c r="A814" s="32"/>
      <c r="B814" s="36"/>
      <c r="C814" s="34"/>
      <c r="D814" s="34"/>
      <c r="E814" s="34">
        <f t="shared" si="26"/>
        <v>0</v>
      </c>
      <c r="F814" s="34"/>
      <c r="G814" s="126">
        <f t="shared" si="27"/>
        <v>0</v>
      </c>
      <c r="H814" s="160"/>
      <c r="I814" s="159"/>
      <c r="J814" s="175"/>
      <c r="K814" s="176"/>
    </row>
    <row r="815" spans="1:11">
      <c r="A815" s="32"/>
      <c r="B815" s="36"/>
      <c r="C815" s="34"/>
      <c r="D815" s="34"/>
      <c r="E815" s="34">
        <f t="shared" si="26"/>
        <v>0</v>
      </c>
      <c r="F815" s="34"/>
      <c r="G815" s="126">
        <f t="shared" si="27"/>
        <v>0</v>
      </c>
      <c r="H815" s="160"/>
      <c r="I815" s="159"/>
      <c r="J815" s="175"/>
      <c r="K815" s="176"/>
    </row>
    <row r="816" spans="1:11">
      <c r="A816" s="32"/>
      <c r="B816" s="36"/>
      <c r="C816" s="34"/>
      <c r="D816" s="34"/>
      <c r="E816" s="34">
        <f t="shared" si="26"/>
        <v>0</v>
      </c>
      <c r="F816" s="34"/>
      <c r="G816" s="126">
        <f t="shared" si="27"/>
        <v>0</v>
      </c>
      <c r="H816" s="160"/>
      <c r="I816" s="159"/>
      <c r="J816" s="175"/>
      <c r="K816" s="176"/>
    </row>
    <row r="817" spans="1:11">
      <c r="A817" s="32"/>
      <c r="B817" s="36"/>
      <c r="C817" s="34"/>
      <c r="D817" s="34"/>
      <c r="E817" s="34">
        <f t="shared" si="26"/>
        <v>0</v>
      </c>
      <c r="F817" s="34"/>
      <c r="G817" s="126">
        <f t="shared" si="27"/>
        <v>0</v>
      </c>
      <c r="H817" s="160"/>
      <c r="I817" s="159"/>
      <c r="J817" s="175"/>
      <c r="K817" s="176"/>
    </row>
    <row r="818" spans="1:11">
      <c r="A818" s="32"/>
      <c r="B818" s="36"/>
      <c r="C818" s="34"/>
      <c r="D818" s="34"/>
      <c r="E818" s="34">
        <f t="shared" si="26"/>
        <v>0</v>
      </c>
      <c r="F818" s="34"/>
      <c r="G818" s="126">
        <f t="shared" si="27"/>
        <v>0</v>
      </c>
      <c r="H818" s="160"/>
      <c r="I818" s="159"/>
      <c r="J818" s="175"/>
      <c r="K818" s="176"/>
    </row>
    <row r="819" spans="1:11">
      <c r="A819" s="32"/>
      <c r="B819" s="36"/>
      <c r="C819" s="34"/>
      <c r="D819" s="34"/>
      <c r="E819" s="34">
        <f t="shared" si="26"/>
        <v>0</v>
      </c>
      <c r="F819" s="34"/>
      <c r="G819" s="126">
        <f t="shared" si="27"/>
        <v>0</v>
      </c>
      <c r="H819" s="160"/>
      <c r="I819" s="159"/>
      <c r="J819" s="175"/>
      <c r="K819" s="176"/>
    </row>
    <row r="820" spans="1:11">
      <c r="A820" s="32"/>
      <c r="B820" s="36"/>
      <c r="C820" s="34"/>
      <c r="D820" s="34"/>
      <c r="E820" s="34">
        <f t="shared" si="26"/>
        <v>0</v>
      </c>
      <c r="F820" s="34"/>
      <c r="G820" s="126">
        <f t="shared" si="27"/>
        <v>0</v>
      </c>
      <c r="H820" s="160"/>
      <c r="I820" s="159"/>
      <c r="J820" s="175"/>
      <c r="K820" s="176"/>
    </row>
    <row r="821" spans="1:11">
      <c r="A821" s="32"/>
      <c r="B821" s="36"/>
      <c r="C821" s="34"/>
      <c r="D821" s="34"/>
      <c r="E821" s="34">
        <f t="shared" si="26"/>
        <v>0</v>
      </c>
      <c r="F821" s="34"/>
      <c r="G821" s="126">
        <f t="shared" si="27"/>
        <v>0</v>
      </c>
      <c r="H821" s="160"/>
      <c r="I821" s="159"/>
      <c r="J821" s="175"/>
      <c r="K821" s="176"/>
    </row>
    <row r="822" spans="1:11">
      <c r="A822" s="32"/>
      <c r="B822" s="36"/>
      <c r="C822" s="34"/>
      <c r="D822" s="34"/>
      <c r="E822" s="34">
        <f t="shared" si="26"/>
        <v>0</v>
      </c>
      <c r="F822" s="34"/>
      <c r="G822" s="126">
        <f t="shared" si="27"/>
        <v>0</v>
      </c>
      <c r="H822" s="160"/>
      <c r="I822" s="159"/>
      <c r="J822" s="175"/>
      <c r="K822" s="176"/>
    </row>
    <row r="823" spans="1:11">
      <c r="A823" s="32"/>
      <c r="B823" s="36"/>
      <c r="C823" s="34"/>
      <c r="D823" s="34"/>
      <c r="E823" s="34">
        <f t="shared" si="26"/>
        <v>0</v>
      </c>
      <c r="F823" s="34"/>
      <c r="G823" s="126">
        <f t="shared" si="27"/>
        <v>0</v>
      </c>
      <c r="H823" s="160"/>
      <c r="I823" s="159"/>
      <c r="J823" s="175"/>
      <c r="K823" s="176"/>
    </row>
    <row r="824" spans="1:11">
      <c r="A824" s="32"/>
      <c r="B824" s="36"/>
      <c r="C824" s="34"/>
      <c r="D824" s="34"/>
      <c r="E824" s="34">
        <f t="shared" si="26"/>
        <v>0</v>
      </c>
      <c r="F824" s="34"/>
      <c r="G824" s="126">
        <f t="shared" si="27"/>
        <v>0</v>
      </c>
      <c r="H824" s="160"/>
      <c r="I824" s="159"/>
      <c r="J824" s="175"/>
      <c r="K824" s="176"/>
    </row>
    <row r="825" spans="1:11">
      <c r="A825" s="32"/>
      <c r="B825" s="36"/>
      <c r="C825" s="34"/>
      <c r="D825" s="34"/>
      <c r="E825" s="34">
        <f t="shared" si="26"/>
        <v>0</v>
      </c>
      <c r="F825" s="34"/>
      <c r="G825" s="126">
        <f t="shared" si="27"/>
        <v>0</v>
      </c>
      <c r="H825" s="160"/>
      <c r="I825" s="159"/>
      <c r="J825" s="175"/>
      <c r="K825" s="176"/>
    </row>
    <row r="826" spans="1:11">
      <c r="A826" s="32"/>
      <c r="B826" s="36"/>
      <c r="C826" s="34"/>
      <c r="D826" s="34"/>
      <c r="E826" s="34">
        <f t="shared" si="26"/>
        <v>0</v>
      </c>
      <c r="F826" s="34"/>
      <c r="G826" s="126">
        <f t="shared" si="27"/>
        <v>0</v>
      </c>
      <c r="H826" s="160"/>
      <c r="I826" s="159"/>
      <c r="J826" s="175"/>
      <c r="K826" s="176"/>
    </row>
    <row r="827" spans="1:11">
      <c r="A827" s="32"/>
      <c r="B827" s="36"/>
      <c r="C827" s="34"/>
      <c r="D827" s="34"/>
      <c r="E827" s="34">
        <f t="shared" si="26"/>
        <v>0</v>
      </c>
      <c r="F827" s="34"/>
      <c r="G827" s="126">
        <f t="shared" si="27"/>
        <v>0</v>
      </c>
      <c r="H827" s="160"/>
      <c r="I827" s="159"/>
      <c r="J827" s="175"/>
      <c r="K827" s="176"/>
    </row>
    <row r="828" spans="1:11">
      <c r="A828" s="32"/>
      <c r="B828" s="36"/>
      <c r="C828" s="34"/>
      <c r="D828" s="34"/>
      <c r="E828" s="34">
        <f t="shared" si="26"/>
        <v>0</v>
      </c>
      <c r="F828" s="34"/>
      <c r="G828" s="126">
        <f t="shared" si="27"/>
        <v>0</v>
      </c>
      <c r="H828" s="160"/>
      <c r="I828" s="159"/>
      <c r="J828" s="175"/>
      <c r="K828" s="176"/>
    </row>
    <row r="829" spans="1:11">
      <c r="A829" s="32"/>
      <c r="B829" s="36"/>
      <c r="C829" s="34"/>
      <c r="D829" s="34"/>
      <c r="E829" s="34">
        <f t="shared" si="26"/>
        <v>0</v>
      </c>
      <c r="F829" s="34"/>
      <c r="G829" s="126">
        <f t="shared" si="27"/>
        <v>0</v>
      </c>
      <c r="H829" s="160"/>
      <c r="I829" s="159"/>
      <c r="J829" s="175"/>
      <c r="K829" s="176"/>
    </row>
    <row r="830" spans="1:11">
      <c r="A830" s="32"/>
      <c r="B830" s="36"/>
      <c r="C830" s="34"/>
      <c r="D830" s="34"/>
      <c r="E830" s="34">
        <f t="shared" si="26"/>
        <v>0</v>
      </c>
      <c r="F830" s="34"/>
      <c r="G830" s="126">
        <f t="shared" si="27"/>
        <v>0</v>
      </c>
      <c r="H830" s="160"/>
      <c r="I830" s="159"/>
      <c r="J830" s="175"/>
      <c r="K830" s="176"/>
    </row>
    <row r="831" spans="1:11">
      <c r="A831" s="32"/>
      <c r="B831" s="36"/>
      <c r="C831" s="34"/>
      <c r="D831" s="34"/>
      <c r="E831" s="34">
        <f t="shared" si="26"/>
        <v>0</v>
      </c>
      <c r="F831" s="34"/>
      <c r="G831" s="126">
        <f t="shared" si="27"/>
        <v>0</v>
      </c>
      <c r="H831" s="160"/>
      <c r="I831" s="159"/>
      <c r="J831" s="175"/>
      <c r="K831" s="176"/>
    </row>
    <row r="832" spans="1:11">
      <c r="A832" s="32"/>
      <c r="B832" s="36"/>
      <c r="C832" s="34"/>
      <c r="D832" s="34"/>
      <c r="E832" s="34">
        <f t="shared" si="26"/>
        <v>0</v>
      </c>
      <c r="F832" s="34"/>
      <c r="G832" s="126">
        <f t="shared" si="27"/>
        <v>0</v>
      </c>
      <c r="H832" s="160"/>
      <c r="I832" s="159"/>
      <c r="J832" s="175"/>
      <c r="K832" s="176"/>
    </row>
    <row r="833" spans="1:11">
      <c r="A833" s="32"/>
      <c r="B833" s="36"/>
      <c r="C833" s="34"/>
      <c r="D833" s="34"/>
      <c r="E833" s="34">
        <f t="shared" si="26"/>
        <v>0</v>
      </c>
      <c r="F833" s="34"/>
      <c r="G833" s="126">
        <f t="shared" si="27"/>
        <v>0</v>
      </c>
      <c r="H833" s="160"/>
      <c r="I833" s="159"/>
      <c r="J833" s="175"/>
      <c r="K833" s="176"/>
    </row>
    <row r="834" spans="1:11">
      <c r="A834" s="32"/>
      <c r="B834" s="36"/>
      <c r="C834" s="34"/>
      <c r="D834" s="34"/>
      <c r="E834" s="34">
        <f t="shared" si="26"/>
        <v>0</v>
      </c>
      <c r="F834" s="34"/>
      <c r="G834" s="126">
        <f t="shared" si="27"/>
        <v>0</v>
      </c>
      <c r="H834" s="160"/>
      <c r="I834" s="159"/>
      <c r="J834" s="175"/>
      <c r="K834" s="176"/>
    </row>
    <row r="835" spans="1:11">
      <c r="A835" s="32"/>
      <c r="B835" s="36"/>
      <c r="C835" s="34"/>
      <c r="D835" s="34"/>
      <c r="E835" s="34">
        <f t="shared" si="26"/>
        <v>0</v>
      </c>
      <c r="F835" s="34"/>
      <c r="G835" s="126">
        <f t="shared" si="27"/>
        <v>0</v>
      </c>
      <c r="H835" s="160"/>
      <c r="I835" s="159"/>
      <c r="J835" s="175"/>
      <c r="K835" s="176"/>
    </row>
    <row r="836" spans="1:11">
      <c r="A836" s="32"/>
      <c r="B836" s="36"/>
      <c r="C836" s="34"/>
      <c r="D836" s="34"/>
      <c r="E836" s="34">
        <f t="shared" si="26"/>
        <v>0</v>
      </c>
      <c r="F836" s="34"/>
      <c r="G836" s="126">
        <f t="shared" si="27"/>
        <v>0</v>
      </c>
      <c r="H836" s="160"/>
      <c r="I836" s="159"/>
      <c r="J836" s="175"/>
      <c r="K836" s="176"/>
    </row>
    <row r="837" spans="1:11">
      <c r="A837" s="32"/>
      <c r="B837" s="36"/>
      <c r="C837" s="34"/>
      <c r="D837" s="34"/>
      <c r="E837" s="34">
        <f t="shared" si="26"/>
        <v>0</v>
      </c>
      <c r="F837" s="34"/>
      <c r="G837" s="126">
        <f t="shared" si="27"/>
        <v>0</v>
      </c>
      <c r="H837" s="160"/>
      <c r="I837" s="159"/>
      <c r="J837" s="175"/>
      <c r="K837" s="176"/>
    </row>
    <row r="838" spans="1:11">
      <c r="A838" s="32"/>
      <c r="B838" s="36"/>
      <c r="C838" s="34"/>
      <c r="D838" s="34"/>
      <c r="E838" s="34">
        <f t="shared" si="26"/>
        <v>0</v>
      </c>
      <c r="F838" s="34"/>
      <c r="G838" s="126">
        <f t="shared" si="27"/>
        <v>0</v>
      </c>
      <c r="H838" s="160"/>
      <c r="I838" s="159"/>
      <c r="J838" s="175"/>
      <c r="K838" s="176"/>
    </row>
    <row r="839" spans="1:11">
      <c r="A839" s="32"/>
      <c r="B839" s="36"/>
      <c r="C839" s="34"/>
      <c r="D839" s="34"/>
      <c r="E839" s="34">
        <f t="shared" si="26"/>
        <v>0</v>
      </c>
      <c r="F839" s="34"/>
      <c r="G839" s="126">
        <f t="shared" si="27"/>
        <v>0</v>
      </c>
      <c r="H839" s="160"/>
      <c r="I839" s="159"/>
      <c r="J839" s="175"/>
      <c r="K839" s="176"/>
    </row>
    <row r="840" spans="1:11">
      <c r="A840" s="32"/>
      <c r="B840" s="36"/>
      <c r="C840" s="34"/>
      <c r="D840" s="34"/>
      <c r="E840" s="34">
        <f t="shared" si="26"/>
        <v>0</v>
      </c>
      <c r="F840" s="34"/>
      <c r="G840" s="126">
        <f t="shared" si="27"/>
        <v>0</v>
      </c>
      <c r="H840" s="160"/>
      <c r="I840" s="159"/>
      <c r="J840" s="175"/>
      <c r="K840" s="176"/>
    </row>
    <row r="841" spans="1:11">
      <c r="A841" s="32"/>
      <c r="B841" s="36"/>
      <c r="C841" s="34"/>
      <c r="D841" s="34"/>
      <c r="E841" s="34">
        <f t="shared" si="26"/>
        <v>0</v>
      </c>
      <c r="F841" s="34"/>
      <c r="G841" s="126">
        <f t="shared" si="27"/>
        <v>0</v>
      </c>
      <c r="H841" s="160"/>
      <c r="I841" s="159"/>
      <c r="J841" s="175"/>
      <c r="K841" s="176"/>
    </row>
    <row r="842" spans="1:11">
      <c r="A842" s="32"/>
      <c r="B842" s="36"/>
      <c r="C842" s="34"/>
      <c r="D842" s="34"/>
      <c r="E842" s="34">
        <f t="shared" si="26"/>
        <v>0</v>
      </c>
      <c r="F842" s="34"/>
      <c r="G842" s="126">
        <f t="shared" si="27"/>
        <v>0</v>
      </c>
      <c r="H842" s="160"/>
      <c r="I842" s="159"/>
      <c r="J842" s="175"/>
      <c r="K842" s="176"/>
    </row>
    <row r="843" spans="1:11">
      <c r="A843" s="32"/>
      <c r="B843" s="36"/>
      <c r="C843" s="34"/>
      <c r="D843" s="34"/>
      <c r="E843" s="34">
        <f t="shared" ref="E843:E906" si="28">C843+D843</f>
        <v>0</v>
      </c>
      <c r="F843" s="34"/>
      <c r="G843" s="126">
        <f t="shared" si="27"/>
        <v>0</v>
      </c>
      <c r="H843" s="160"/>
      <c r="I843" s="159"/>
      <c r="J843" s="175"/>
      <c r="K843" s="176"/>
    </row>
    <row r="844" spans="1:11">
      <c r="A844" s="32"/>
      <c r="B844" s="36"/>
      <c r="C844" s="34"/>
      <c r="D844" s="34"/>
      <c r="E844" s="34">
        <f t="shared" si="28"/>
        <v>0</v>
      </c>
      <c r="F844" s="34"/>
      <c r="G844" s="126">
        <f t="shared" ref="G844:G907" si="29">(E844-F844)</f>
        <v>0</v>
      </c>
      <c r="H844" s="160"/>
      <c r="I844" s="159"/>
      <c r="J844" s="175"/>
      <c r="K844" s="176"/>
    </row>
    <row r="845" spans="1:11">
      <c r="A845" s="32"/>
      <c r="B845" s="36"/>
      <c r="C845" s="34"/>
      <c r="D845" s="34"/>
      <c r="E845" s="34">
        <f t="shared" si="28"/>
        <v>0</v>
      </c>
      <c r="F845" s="34"/>
      <c r="G845" s="126">
        <f t="shared" si="29"/>
        <v>0</v>
      </c>
      <c r="H845" s="160"/>
      <c r="I845" s="159"/>
      <c r="J845" s="175"/>
      <c r="K845" s="176"/>
    </row>
    <row r="846" spans="1:11">
      <c r="A846" s="32"/>
      <c r="B846" s="36"/>
      <c r="C846" s="34"/>
      <c r="D846" s="34"/>
      <c r="E846" s="34">
        <f t="shared" si="28"/>
        <v>0</v>
      </c>
      <c r="F846" s="34"/>
      <c r="G846" s="126">
        <f t="shared" si="29"/>
        <v>0</v>
      </c>
      <c r="H846" s="160"/>
      <c r="I846" s="159"/>
      <c r="J846" s="175"/>
      <c r="K846" s="176"/>
    </row>
    <row r="847" spans="1:11">
      <c r="A847" s="32"/>
      <c r="B847" s="36"/>
      <c r="C847" s="34"/>
      <c r="D847" s="34"/>
      <c r="E847" s="34">
        <f t="shared" si="28"/>
        <v>0</v>
      </c>
      <c r="F847" s="34"/>
      <c r="G847" s="126">
        <f t="shared" si="29"/>
        <v>0</v>
      </c>
      <c r="H847" s="160"/>
      <c r="I847" s="159"/>
      <c r="J847" s="175"/>
      <c r="K847" s="176"/>
    </row>
    <row r="848" spans="1:11">
      <c r="A848" s="32"/>
      <c r="B848" s="36"/>
      <c r="C848" s="34"/>
      <c r="D848" s="34"/>
      <c r="E848" s="34">
        <f t="shared" si="28"/>
        <v>0</v>
      </c>
      <c r="F848" s="34"/>
      <c r="G848" s="126">
        <f t="shared" si="29"/>
        <v>0</v>
      </c>
      <c r="H848" s="160"/>
      <c r="I848" s="159"/>
      <c r="J848" s="175"/>
      <c r="K848" s="176"/>
    </row>
    <row r="849" spans="1:11">
      <c r="A849" s="32"/>
      <c r="B849" s="36"/>
      <c r="C849" s="34"/>
      <c r="D849" s="34"/>
      <c r="E849" s="34">
        <f t="shared" si="28"/>
        <v>0</v>
      </c>
      <c r="F849" s="34"/>
      <c r="G849" s="126">
        <f t="shared" si="29"/>
        <v>0</v>
      </c>
      <c r="H849" s="160"/>
      <c r="I849" s="159"/>
      <c r="J849" s="175"/>
      <c r="K849" s="176"/>
    </row>
    <row r="850" spans="1:11">
      <c r="A850" s="32"/>
      <c r="B850" s="36"/>
      <c r="C850" s="34"/>
      <c r="D850" s="34"/>
      <c r="E850" s="34">
        <f t="shared" si="28"/>
        <v>0</v>
      </c>
      <c r="F850" s="34"/>
      <c r="G850" s="126">
        <f t="shared" si="29"/>
        <v>0</v>
      </c>
      <c r="H850" s="160"/>
      <c r="I850" s="159"/>
      <c r="J850" s="175"/>
      <c r="K850" s="176"/>
    </row>
    <row r="851" spans="1:11">
      <c r="A851" s="32"/>
      <c r="B851" s="36"/>
      <c r="C851" s="34"/>
      <c r="D851" s="34"/>
      <c r="E851" s="34">
        <f t="shared" si="28"/>
        <v>0</v>
      </c>
      <c r="F851" s="34"/>
      <c r="G851" s="126">
        <f t="shared" si="29"/>
        <v>0</v>
      </c>
      <c r="H851" s="160"/>
      <c r="I851" s="159"/>
      <c r="J851" s="175"/>
      <c r="K851" s="176"/>
    </row>
    <row r="852" spans="1:11">
      <c r="A852" s="32"/>
      <c r="B852" s="36"/>
      <c r="C852" s="34"/>
      <c r="D852" s="34"/>
      <c r="E852" s="34">
        <f t="shared" si="28"/>
        <v>0</v>
      </c>
      <c r="F852" s="34"/>
      <c r="G852" s="126">
        <f t="shared" si="29"/>
        <v>0</v>
      </c>
      <c r="H852" s="160"/>
      <c r="I852" s="159"/>
      <c r="J852" s="175"/>
      <c r="K852" s="176"/>
    </row>
    <row r="853" spans="1:11">
      <c r="A853" s="32"/>
      <c r="B853" s="36"/>
      <c r="C853" s="34"/>
      <c r="D853" s="34"/>
      <c r="E853" s="34">
        <f t="shared" si="28"/>
        <v>0</v>
      </c>
      <c r="F853" s="34"/>
      <c r="G853" s="126">
        <f t="shared" si="29"/>
        <v>0</v>
      </c>
      <c r="H853" s="160"/>
      <c r="I853" s="159"/>
      <c r="J853" s="175"/>
      <c r="K853" s="176"/>
    </row>
    <row r="854" spans="1:11">
      <c r="A854" s="32"/>
      <c r="B854" s="36"/>
      <c r="C854" s="34"/>
      <c r="D854" s="34"/>
      <c r="E854" s="34">
        <f t="shared" si="28"/>
        <v>0</v>
      </c>
      <c r="F854" s="34"/>
      <c r="G854" s="126">
        <f t="shared" si="29"/>
        <v>0</v>
      </c>
      <c r="H854" s="160"/>
      <c r="I854" s="159"/>
      <c r="J854" s="175"/>
      <c r="K854" s="176"/>
    </row>
    <row r="855" spans="1:11">
      <c r="A855" s="32"/>
      <c r="B855" s="36"/>
      <c r="C855" s="34"/>
      <c r="D855" s="34"/>
      <c r="E855" s="34">
        <f t="shared" si="28"/>
        <v>0</v>
      </c>
      <c r="F855" s="34"/>
      <c r="G855" s="126">
        <f t="shared" si="29"/>
        <v>0</v>
      </c>
      <c r="H855" s="160"/>
      <c r="I855" s="159"/>
      <c r="J855" s="175"/>
      <c r="K855" s="176"/>
    </row>
    <row r="856" spans="1:11">
      <c r="A856" s="32"/>
      <c r="B856" s="36"/>
      <c r="C856" s="34"/>
      <c r="D856" s="34"/>
      <c r="E856" s="34">
        <f t="shared" si="28"/>
        <v>0</v>
      </c>
      <c r="F856" s="34"/>
      <c r="G856" s="126">
        <f t="shared" si="29"/>
        <v>0</v>
      </c>
      <c r="H856" s="160"/>
      <c r="I856" s="159"/>
      <c r="J856" s="175"/>
      <c r="K856" s="176"/>
    </row>
    <row r="857" spans="1:11">
      <c r="A857" s="32"/>
      <c r="B857" s="36"/>
      <c r="C857" s="34"/>
      <c r="D857" s="34"/>
      <c r="E857" s="34">
        <f t="shared" si="28"/>
        <v>0</v>
      </c>
      <c r="F857" s="34"/>
      <c r="G857" s="126">
        <f t="shared" si="29"/>
        <v>0</v>
      </c>
      <c r="H857" s="160"/>
      <c r="I857" s="159"/>
      <c r="J857" s="175"/>
      <c r="K857" s="176"/>
    </row>
    <row r="858" spans="1:11">
      <c r="A858" s="32"/>
      <c r="B858" s="36"/>
      <c r="C858" s="34"/>
      <c r="D858" s="34"/>
      <c r="E858" s="34">
        <f t="shared" si="28"/>
        <v>0</v>
      </c>
      <c r="F858" s="34"/>
      <c r="G858" s="126">
        <f t="shared" si="29"/>
        <v>0</v>
      </c>
      <c r="H858" s="160"/>
      <c r="I858" s="159"/>
      <c r="J858" s="175"/>
      <c r="K858" s="176"/>
    </row>
    <row r="859" spans="1:11">
      <c r="A859" s="32"/>
      <c r="B859" s="36"/>
      <c r="C859" s="34"/>
      <c r="D859" s="34"/>
      <c r="E859" s="34">
        <f t="shared" si="28"/>
        <v>0</v>
      </c>
      <c r="F859" s="34"/>
      <c r="G859" s="126">
        <f t="shared" si="29"/>
        <v>0</v>
      </c>
      <c r="H859" s="160"/>
      <c r="I859" s="159"/>
      <c r="J859" s="175"/>
      <c r="K859" s="176"/>
    </row>
    <row r="860" spans="1:11">
      <c r="A860" s="32"/>
      <c r="B860" s="36"/>
      <c r="C860" s="34"/>
      <c r="D860" s="34"/>
      <c r="E860" s="34">
        <f t="shared" si="28"/>
        <v>0</v>
      </c>
      <c r="F860" s="34"/>
      <c r="G860" s="126">
        <f t="shared" si="29"/>
        <v>0</v>
      </c>
      <c r="H860" s="160"/>
      <c r="I860" s="159"/>
      <c r="J860" s="175"/>
      <c r="K860" s="176"/>
    </row>
    <row r="861" spans="1:11">
      <c r="A861" s="32"/>
      <c r="B861" s="36"/>
      <c r="C861" s="34"/>
      <c r="D861" s="34"/>
      <c r="E861" s="34">
        <f t="shared" si="28"/>
        <v>0</v>
      </c>
      <c r="F861" s="34"/>
      <c r="G861" s="126">
        <f t="shared" si="29"/>
        <v>0</v>
      </c>
      <c r="H861" s="160"/>
      <c r="I861" s="159"/>
      <c r="J861" s="175"/>
      <c r="K861" s="176"/>
    </row>
    <row r="862" spans="1:11">
      <c r="A862" s="32"/>
      <c r="B862" s="36"/>
      <c r="C862" s="34"/>
      <c r="D862" s="34"/>
      <c r="E862" s="34">
        <f t="shared" si="28"/>
        <v>0</v>
      </c>
      <c r="F862" s="34"/>
      <c r="G862" s="126">
        <f t="shared" si="29"/>
        <v>0</v>
      </c>
      <c r="H862" s="160"/>
      <c r="I862" s="159"/>
      <c r="J862" s="175"/>
      <c r="K862" s="176"/>
    </row>
    <row r="863" spans="1:11">
      <c r="A863" s="32"/>
      <c r="B863" s="36"/>
      <c r="C863" s="34"/>
      <c r="D863" s="34"/>
      <c r="E863" s="34">
        <f t="shared" si="28"/>
        <v>0</v>
      </c>
      <c r="F863" s="34"/>
      <c r="G863" s="126">
        <f t="shared" si="29"/>
        <v>0</v>
      </c>
      <c r="H863" s="160"/>
      <c r="I863" s="159"/>
      <c r="J863" s="175"/>
      <c r="K863" s="176"/>
    </row>
    <row r="864" spans="1:11">
      <c r="A864" s="32"/>
      <c r="B864" s="36"/>
      <c r="C864" s="34"/>
      <c r="D864" s="34"/>
      <c r="E864" s="34">
        <f t="shared" si="28"/>
        <v>0</v>
      </c>
      <c r="F864" s="34"/>
      <c r="G864" s="126">
        <f t="shared" si="29"/>
        <v>0</v>
      </c>
      <c r="H864" s="160"/>
      <c r="I864" s="159"/>
      <c r="J864" s="175"/>
      <c r="K864" s="176"/>
    </row>
    <row r="865" spans="1:11">
      <c r="A865" s="32"/>
      <c r="B865" s="36"/>
      <c r="C865" s="34"/>
      <c r="D865" s="34"/>
      <c r="E865" s="34">
        <f t="shared" si="28"/>
        <v>0</v>
      </c>
      <c r="F865" s="34"/>
      <c r="G865" s="126">
        <f t="shared" si="29"/>
        <v>0</v>
      </c>
      <c r="H865" s="160"/>
      <c r="I865" s="159"/>
      <c r="J865" s="175"/>
      <c r="K865" s="176"/>
    </row>
    <row r="866" spans="1:11">
      <c r="A866" s="32"/>
      <c r="B866" s="36"/>
      <c r="C866" s="34"/>
      <c r="D866" s="34"/>
      <c r="E866" s="34">
        <f t="shared" si="28"/>
        <v>0</v>
      </c>
      <c r="F866" s="34"/>
      <c r="G866" s="126">
        <f t="shared" si="29"/>
        <v>0</v>
      </c>
      <c r="H866" s="160"/>
      <c r="I866" s="159"/>
      <c r="J866" s="175"/>
      <c r="K866" s="176"/>
    </row>
    <row r="867" spans="1:11">
      <c r="A867" s="32"/>
      <c r="B867" s="36"/>
      <c r="C867" s="34"/>
      <c r="D867" s="34"/>
      <c r="E867" s="34">
        <f t="shared" si="28"/>
        <v>0</v>
      </c>
      <c r="F867" s="34"/>
      <c r="G867" s="126">
        <f t="shared" si="29"/>
        <v>0</v>
      </c>
      <c r="H867" s="160"/>
      <c r="I867" s="159"/>
      <c r="J867" s="175"/>
      <c r="K867" s="176"/>
    </row>
    <row r="868" spans="1:11">
      <c r="A868" s="32"/>
      <c r="B868" s="36"/>
      <c r="C868" s="34"/>
      <c r="D868" s="34"/>
      <c r="E868" s="34">
        <f t="shared" si="28"/>
        <v>0</v>
      </c>
      <c r="F868" s="34"/>
      <c r="G868" s="126">
        <f t="shared" si="29"/>
        <v>0</v>
      </c>
      <c r="H868" s="160"/>
      <c r="I868" s="159"/>
      <c r="J868" s="175"/>
      <c r="K868" s="176"/>
    </row>
    <row r="869" spans="1:11">
      <c r="A869" s="32"/>
      <c r="B869" s="36"/>
      <c r="C869" s="34"/>
      <c r="D869" s="34"/>
      <c r="E869" s="34">
        <f t="shared" si="28"/>
        <v>0</v>
      </c>
      <c r="F869" s="34"/>
      <c r="G869" s="126">
        <f t="shared" si="29"/>
        <v>0</v>
      </c>
      <c r="H869" s="160"/>
      <c r="I869" s="159"/>
      <c r="J869" s="175"/>
      <c r="K869" s="176"/>
    </row>
    <row r="870" spans="1:11">
      <c r="A870" s="32"/>
      <c r="B870" s="36"/>
      <c r="C870" s="34"/>
      <c r="D870" s="34"/>
      <c r="E870" s="34">
        <f t="shared" si="28"/>
        <v>0</v>
      </c>
      <c r="F870" s="34"/>
      <c r="G870" s="126">
        <f t="shared" si="29"/>
        <v>0</v>
      </c>
      <c r="H870" s="160"/>
      <c r="I870" s="159"/>
      <c r="J870" s="175"/>
      <c r="K870" s="176"/>
    </row>
    <row r="871" spans="1:11">
      <c r="A871" s="32"/>
      <c r="B871" s="36"/>
      <c r="C871" s="34"/>
      <c r="D871" s="34"/>
      <c r="E871" s="34">
        <f t="shared" si="28"/>
        <v>0</v>
      </c>
      <c r="F871" s="34"/>
      <c r="G871" s="126">
        <f t="shared" si="29"/>
        <v>0</v>
      </c>
      <c r="H871" s="160"/>
      <c r="I871" s="159"/>
      <c r="J871" s="175"/>
      <c r="K871" s="176"/>
    </row>
    <row r="872" spans="1:11">
      <c r="A872" s="32"/>
      <c r="B872" s="36"/>
      <c r="C872" s="34"/>
      <c r="D872" s="34"/>
      <c r="E872" s="34">
        <f t="shared" si="28"/>
        <v>0</v>
      </c>
      <c r="F872" s="34"/>
      <c r="G872" s="126">
        <f t="shared" si="29"/>
        <v>0</v>
      </c>
      <c r="H872" s="160"/>
      <c r="I872" s="159"/>
      <c r="J872" s="175"/>
      <c r="K872" s="176"/>
    </row>
    <row r="873" spans="1:11">
      <c r="A873" s="32"/>
      <c r="B873" s="36"/>
      <c r="C873" s="34"/>
      <c r="D873" s="34"/>
      <c r="E873" s="34">
        <f t="shared" si="28"/>
        <v>0</v>
      </c>
      <c r="F873" s="34"/>
      <c r="G873" s="126">
        <f t="shared" si="29"/>
        <v>0</v>
      </c>
      <c r="H873" s="160"/>
      <c r="I873" s="159"/>
      <c r="J873" s="175"/>
      <c r="K873" s="176"/>
    </row>
    <row r="874" spans="1:11">
      <c r="A874" s="32"/>
      <c r="B874" s="36"/>
      <c r="C874" s="34"/>
      <c r="D874" s="34"/>
      <c r="E874" s="34">
        <f t="shared" si="28"/>
        <v>0</v>
      </c>
      <c r="F874" s="34"/>
      <c r="G874" s="126">
        <f t="shared" si="29"/>
        <v>0</v>
      </c>
      <c r="H874" s="160"/>
      <c r="I874" s="159"/>
      <c r="J874" s="175"/>
      <c r="K874" s="176"/>
    </row>
    <row r="875" spans="1:11">
      <c r="A875" s="32"/>
      <c r="B875" s="36"/>
      <c r="C875" s="34"/>
      <c r="D875" s="34"/>
      <c r="E875" s="34">
        <f t="shared" si="28"/>
        <v>0</v>
      </c>
      <c r="F875" s="34"/>
      <c r="G875" s="126">
        <f t="shared" si="29"/>
        <v>0</v>
      </c>
      <c r="H875" s="160"/>
      <c r="I875" s="159"/>
      <c r="J875" s="175"/>
      <c r="K875" s="176"/>
    </row>
    <row r="876" spans="1:11">
      <c r="A876" s="32"/>
      <c r="B876" s="36"/>
      <c r="C876" s="34"/>
      <c r="D876" s="34"/>
      <c r="E876" s="34">
        <f t="shared" si="28"/>
        <v>0</v>
      </c>
      <c r="F876" s="34"/>
      <c r="G876" s="126">
        <f t="shared" si="29"/>
        <v>0</v>
      </c>
      <c r="H876" s="160"/>
      <c r="I876" s="159"/>
      <c r="J876" s="175"/>
      <c r="K876" s="176"/>
    </row>
    <row r="877" spans="1:11">
      <c r="A877" s="32"/>
      <c r="B877" s="36"/>
      <c r="C877" s="34"/>
      <c r="D877" s="34"/>
      <c r="E877" s="34">
        <f t="shared" si="28"/>
        <v>0</v>
      </c>
      <c r="F877" s="34"/>
      <c r="G877" s="126">
        <f t="shared" si="29"/>
        <v>0</v>
      </c>
      <c r="H877" s="160"/>
      <c r="I877" s="159"/>
      <c r="J877" s="175"/>
      <c r="K877" s="176"/>
    </row>
    <row r="878" spans="1:11">
      <c r="A878" s="32"/>
      <c r="B878" s="36"/>
      <c r="C878" s="34"/>
      <c r="D878" s="34"/>
      <c r="E878" s="34">
        <f t="shared" si="28"/>
        <v>0</v>
      </c>
      <c r="F878" s="34"/>
      <c r="G878" s="126">
        <f t="shared" si="29"/>
        <v>0</v>
      </c>
      <c r="H878" s="160"/>
      <c r="I878" s="159"/>
      <c r="J878" s="175"/>
      <c r="K878" s="176"/>
    </row>
    <row r="879" spans="1:11">
      <c r="A879" s="32"/>
      <c r="B879" s="36"/>
      <c r="C879" s="34"/>
      <c r="D879" s="34"/>
      <c r="E879" s="34">
        <f t="shared" si="28"/>
        <v>0</v>
      </c>
      <c r="F879" s="34"/>
      <c r="G879" s="126">
        <f t="shared" si="29"/>
        <v>0</v>
      </c>
      <c r="H879" s="160"/>
      <c r="I879" s="159"/>
      <c r="J879" s="175"/>
      <c r="K879" s="176"/>
    </row>
    <row r="880" spans="1:11">
      <c r="A880" s="32"/>
      <c r="B880" s="36"/>
      <c r="C880" s="34"/>
      <c r="D880" s="34"/>
      <c r="E880" s="34">
        <f t="shared" si="28"/>
        <v>0</v>
      </c>
      <c r="F880" s="34"/>
      <c r="G880" s="126">
        <f t="shared" si="29"/>
        <v>0</v>
      </c>
      <c r="H880" s="160"/>
      <c r="I880" s="159"/>
      <c r="J880" s="175"/>
      <c r="K880" s="176"/>
    </row>
    <row r="881" spans="1:11">
      <c r="A881" s="32"/>
      <c r="B881" s="36"/>
      <c r="C881" s="34"/>
      <c r="D881" s="34"/>
      <c r="E881" s="34">
        <f t="shared" si="28"/>
        <v>0</v>
      </c>
      <c r="F881" s="34"/>
      <c r="G881" s="126">
        <f t="shared" si="29"/>
        <v>0</v>
      </c>
      <c r="H881" s="160"/>
      <c r="I881" s="159"/>
      <c r="J881" s="175"/>
      <c r="K881" s="176"/>
    </row>
    <row r="882" spans="1:11">
      <c r="A882" s="32"/>
      <c r="B882" s="36"/>
      <c r="C882" s="34"/>
      <c r="D882" s="34"/>
      <c r="E882" s="34">
        <f t="shared" si="28"/>
        <v>0</v>
      </c>
      <c r="F882" s="34"/>
      <c r="G882" s="126">
        <f t="shared" si="29"/>
        <v>0</v>
      </c>
      <c r="H882" s="160"/>
      <c r="I882" s="159"/>
      <c r="J882" s="175"/>
      <c r="K882" s="176"/>
    </row>
    <row r="883" spans="1:11">
      <c r="A883" s="32"/>
      <c r="B883" s="36"/>
      <c r="C883" s="34"/>
      <c r="D883" s="34"/>
      <c r="E883" s="34">
        <f t="shared" si="28"/>
        <v>0</v>
      </c>
      <c r="F883" s="34"/>
      <c r="G883" s="126">
        <f t="shared" si="29"/>
        <v>0</v>
      </c>
      <c r="H883" s="160"/>
      <c r="I883" s="159"/>
      <c r="J883" s="175"/>
      <c r="K883" s="176"/>
    </row>
    <row r="884" spans="1:11">
      <c r="A884" s="32"/>
      <c r="B884" s="36"/>
      <c r="C884" s="34"/>
      <c r="D884" s="34"/>
      <c r="E884" s="34">
        <f t="shared" si="28"/>
        <v>0</v>
      </c>
      <c r="F884" s="34"/>
      <c r="G884" s="126">
        <f t="shared" si="29"/>
        <v>0</v>
      </c>
      <c r="H884" s="160"/>
      <c r="I884" s="159"/>
      <c r="J884" s="175"/>
      <c r="K884" s="176"/>
    </row>
    <row r="885" spans="1:11">
      <c r="A885" s="32"/>
      <c r="B885" s="36"/>
      <c r="C885" s="34"/>
      <c r="D885" s="34"/>
      <c r="E885" s="34">
        <f t="shared" si="28"/>
        <v>0</v>
      </c>
      <c r="F885" s="34"/>
      <c r="G885" s="126">
        <f t="shared" si="29"/>
        <v>0</v>
      </c>
      <c r="H885" s="160"/>
      <c r="I885" s="159"/>
      <c r="J885" s="175"/>
      <c r="K885" s="176"/>
    </row>
    <row r="886" spans="1:11">
      <c r="A886" s="32"/>
      <c r="B886" s="36"/>
      <c r="C886" s="34"/>
      <c r="D886" s="34"/>
      <c r="E886" s="34">
        <f t="shared" si="28"/>
        <v>0</v>
      </c>
      <c r="F886" s="34"/>
      <c r="G886" s="126">
        <f t="shared" si="29"/>
        <v>0</v>
      </c>
      <c r="H886" s="160"/>
      <c r="I886" s="159"/>
      <c r="J886" s="175"/>
      <c r="K886" s="176"/>
    </row>
    <row r="887" spans="1:11">
      <c r="A887" s="32"/>
      <c r="B887" s="36"/>
      <c r="C887" s="34"/>
      <c r="D887" s="34"/>
      <c r="E887" s="34">
        <f t="shared" si="28"/>
        <v>0</v>
      </c>
      <c r="F887" s="34"/>
      <c r="G887" s="126">
        <f t="shared" si="29"/>
        <v>0</v>
      </c>
      <c r="H887" s="160"/>
      <c r="I887" s="159"/>
      <c r="J887" s="175"/>
      <c r="K887" s="176"/>
    </row>
    <row r="888" spans="1:11">
      <c r="A888" s="32"/>
      <c r="B888" s="36"/>
      <c r="C888" s="34"/>
      <c r="D888" s="34"/>
      <c r="E888" s="34">
        <f t="shared" si="28"/>
        <v>0</v>
      </c>
      <c r="F888" s="34"/>
      <c r="G888" s="126">
        <f t="shared" si="29"/>
        <v>0</v>
      </c>
      <c r="H888" s="160"/>
      <c r="I888" s="159"/>
      <c r="J888" s="175"/>
      <c r="K888" s="176"/>
    </row>
    <row r="889" spans="1:11">
      <c r="A889" s="32"/>
      <c r="B889" s="36"/>
      <c r="C889" s="34"/>
      <c r="D889" s="34"/>
      <c r="E889" s="34">
        <f t="shared" si="28"/>
        <v>0</v>
      </c>
      <c r="F889" s="34"/>
      <c r="G889" s="126">
        <f t="shared" si="29"/>
        <v>0</v>
      </c>
      <c r="H889" s="160"/>
      <c r="I889" s="159"/>
      <c r="J889" s="175"/>
      <c r="K889" s="176"/>
    </row>
    <row r="890" spans="1:11">
      <c r="A890" s="32"/>
      <c r="B890" s="36"/>
      <c r="C890" s="34"/>
      <c r="D890" s="34"/>
      <c r="E890" s="34">
        <f t="shared" si="28"/>
        <v>0</v>
      </c>
      <c r="F890" s="34"/>
      <c r="G890" s="126">
        <f t="shared" si="29"/>
        <v>0</v>
      </c>
      <c r="H890" s="160"/>
      <c r="I890" s="159"/>
      <c r="J890" s="175"/>
      <c r="K890" s="176"/>
    </row>
    <row r="891" spans="1:11">
      <c r="A891" s="32"/>
      <c r="B891" s="36"/>
      <c r="C891" s="34"/>
      <c r="D891" s="34"/>
      <c r="E891" s="34">
        <f t="shared" si="28"/>
        <v>0</v>
      </c>
      <c r="F891" s="34"/>
      <c r="G891" s="126">
        <f t="shared" si="29"/>
        <v>0</v>
      </c>
      <c r="H891" s="160"/>
      <c r="I891" s="159"/>
      <c r="J891" s="175"/>
      <c r="K891" s="176"/>
    </row>
    <row r="892" spans="1:11">
      <c r="A892" s="32"/>
      <c r="B892" s="36"/>
      <c r="C892" s="34"/>
      <c r="D892" s="34"/>
      <c r="E892" s="34">
        <f t="shared" si="28"/>
        <v>0</v>
      </c>
      <c r="F892" s="34"/>
      <c r="G892" s="126">
        <f t="shared" si="29"/>
        <v>0</v>
      </c>
      <c r="H892" s="160"/>
      <c r="I892" s="159"/>
      <c r="J892" s="175"/>
      <c r="K892" s="176"/>
    </row>
    <row r="893" spans="1:11">
      <c r="A893" s="32"/>
      <c r="B893" s="36"/>
      <c r="C893" s="34"/>
      <c r="D893" s="34"/>
      <c r="E893" s="34">
        <f t="shared" si="28"/>
        <v>0</v>
      </c>
      <c r="F893" s="34"/>
      <c r="G893" s="126">
        <f t="shared" si="29"/>
        <v>0</v>
      </c>
      <c r="H893" s="160"/>
      <c r="I893" s="159"/>
      <c r="J893" s="175"/>
      <c r="K893" s="176"/>
    </row>
    <row r="894" spans="1:11">
      <c r="A894" s="32"/>
      <c r="B894" s="36"/>
      <c r="C894" s="34"/>
      <c r="D894" s="34"/>
      <c r="E894" s="34">
        <f t="shared" si="28"/>
        <v>0</v>
      </c>
      <c r="F894" s="34"/>
      <c r="G894" s="126">
        <f t="shared" si="29"/>
        <v>0</v>
      </c>
      <c r="H894" s="160"/>
      <c r="I894" s="159"/>
      <c r="J894" s="175"/>
      <c r="K894" s="176"/>
    </row>
    <row r="895" spans="1:11">
      <c r="A895" s="32"/>
      <c r="B895" s="36"/>
      <c r="C895" s="34"/>
      <c r="D895" s="34"/>
      <c r="E895" s="34">
        <f t="shared" si="28"/>
        <v>0</v>
      </c>
      <c r="F895" s="34"/>
      <c r="G895" s="126">
        <f t="shared" si="29"/>
        <v>0</v>
      </c>
      <c r="H895" s="160"/>
      <c r="I895" s="159"/>
      <c r="J895" s="175"/>
      <c r="K895" s="176"/>
    </row>
    <row r="896" spans="1:11">
      <c r="A896" s="32"/>
      <c r="B896" s="36"/>
      <c r="C896" s="34"/>
      <c r="D896" s="34"/>
      <c r="E896" s="34">
        <f t="shared" si="28"/>
        <v>0</v>
      </c>
      <c r="F896" s="34"/>
      <c r="G896" s="126">
        <f t="shared" si="29"/>
        <v>0</v>
      </c>
      <c r="H896" s="160"/>
      <c r="I896" s="159"/>
      <c r="J896" s="175"/>
      <c r="K896" s="176"/>
    </row>
    <row r="897" spans="1:11">
      <c r="A897" s="32"/>
      <c r="B897" s="36"/>
      <c r="C897" s="34"/>
      <c r="D897" s="34"/>
      <c r="E897" s="34">
        <f t="shared" si="28"/>
        <v>0</v>
      </c>
      <c r="F897" s="34"/>
      <c r="G897" s="126">
        <f t="shared" si="29"/>
        <v>0</v>
      </c>
      <c r="H897" s="160"/>
      <c r="I897" s="159"/>
      <c r="J897" s="175"/>
      <c r="K897" s="176"/>
    </row>
    <row r="898" spans="1:11">
      <c r="A898" s="32"/>
      <c r="B898" s="36"/>
      <c r="C898" s="34"/>
      <c r="D898" s="34"/>
      <c r="E898" s="34">
        <f t="shared" si="28"/>
        <v>0</v>
      </c>
      <c r="F898" s="34"/>
      <c r="G898" s="126">
        <f t="shared" si="29"/>
        <v>0</v>
      </c>
      <c r="H898" s="160"/>
      <c r="I898" s="159"/>
      <c r="J898" s="175"/>
      <c r="K898" s="176"/>
    </row>
    <row r="899" spans="1:11">
      <c r="A899" s="32"/>
      <c r="B899" s="36"/>
      <c r="C899" s="34"/>
      <c r="D899" s="34"/>
      <c r="E899" s="34">
        <f t="shared" si="28"/>
        <v>0</v>
      </c>
      <c r="F899" s="34"/>
      <c r="G899" s="126">
        <f t="shared" si="29"/>
        <v>0</v>
      </c>
      <c r="H899" s="160"/>
      <c r="I899" s="159"/>
      <c r="J899" s="175"/>
      <c r="K899" s="176"/>
    </row>
    <row r="900" spans="1:11">
      <c r="A900" s="32"/>
      <c r="B900" s="36"/>
      <c r="C900" s="34"/>
      <c r="D900" s="34"/>
      <c r="E900" s="34">
        <f t="shared" si="28"/>
        <v>0</v>
      </c>
      <c r="F900" s="34"/>
      <c r="G900" s="126">
        <f t="shared" si="29"/>
        <v>0</v>
      </c>
      <c r="H900" s="160"/>
      <c r="I900" s="159"/>
      <c r="J900" s="175"/>
      <c r="K900" s="176"/>
    </row>
    <row r="901" spans="1:11">
      <c r="A901" s="32"/>
      <c r="B901" s="36"/>
      <c r="C901" s="34"/>
      <c r="D901" s="34"/>
      <c r="E901" s="34">
        <f t="shared" si="28"/>
        <v>0</v>
      </c>
      <c r="F901" s="34"/>
      <c r="G901" s="126">
        <f t="shared" si="29"/>
        <v>0</v>
      </c>
      <c r="H901" s="160"/>
      <c r="I901" s="159"/>
      <c r="J901" s="175"/>
      <c r="K901" s="176"/>
    </row>
    <row r="902" spans="1:11">
      <c r="A902" s="32"/>
      <c r="B902" s="36"/>
      <c r="C902" s="34"/>
      <c r="D902" s="34"/>
      <c r="E902" s="34">
        <f t="shared" si="28"/>
        <v>0</v>
      </c>
      <c r="F902" s="34"/>
      <c r="G902" s="126">
        <f t="shared" si="29"/>
        <v>0</v>
      </c>
      <c r="H902" s="160"/>
      <c r="I902" s="159"/>
      <c r="J902" s="175"/>
      <c r="K902" s="176"/>
    </row>
    <row r="903" spans="1:11">
      <c r="A903" s="32"/>
      <c r="B903" s="36"/>
      <c r="C903" s="34"/>
      <c r="D903" s="34"/>
      <c r="E903" s="34">
        <f t="shared" si="28"/>
        <v>0</v>
      </c>
      <c r="F903" s="34"/>
      <c r="G903" s="126">
        <f t="shared" si="29"/>
        <v>0</v>
      </c>
      <c r="H903" s="160"/>
      <c r="I903" s="159"/>
      <c r="J903" s="175"/>
      <c r="K903" s="176"/>
    </row>
    <row r="904" spans="1:11">
      <c r="A904" s="32"/>
      <c r="B904" s="36"/>
      <c r="C904" s="34"/>
      <c r="D904" s="34"/>
      <c r="E904" s="34">
        <f t="shared" si="28"/>
        <v>0</v>
      </c>
      <c r="F904" s="34"/>
      <c r="G904" s="126">
        <f t="shared" si="29"/>
        <v>0</v>
      </c>
      <c r="H904" s="160"/>
      <c r="I904" s="159"/>
      <c r="J904" s="175"/>
      <c r="K904" s="176"/>
    </row>
    <row r="905" spans="1:11">
      <c r="A905" s="32"/>
      <c r="B905" s="36"/>
      <c r="C905" s="34"/>
      <c r="D905" s="34"/>
      <c r="E905" s="34">
        <f t="shared" si="28"/>
        <v>0</v>
      </c>
      <c r="F905" s="34"/>
      <c r="G905" s="126">
        <f t="shared" si="29"/>
        <v>0</v>
      </c>
      <c r="H905" s="160"/>
      <c r="I905" s="159"/>
      <c r="J905" s="175"/>
      <c r="K905" s="176"/>
    </row>
    <row r="906" spans="1:11">
      <c r="A906" s="32"/>
      <c r="B906" s="36"/>
      <c r="C906" s="34"/>
      <c r="D906" s="34"/>
      <c r="E906" s="34">
        <f t="shared" si="28"/>
        <v>0</v>
      </c>
      <c r="F906" s="34"/>
      <c r="G906" s="126">
        <f t="shared" si="29"/>
        <v>0</v>
      </c>
      <c r="H906" s="160"/>
      <c r="I906" s="159"/>
      <c r="J906" s="175"/>
      <c r="K906" s="176"/>
    </row>
    <row r="907" spans="1:11">
      <c r="A907" s="32"/>
      <c r="B907" s="36"/>
      <c r="C907" s="34"/>
      <c r="D907" s="34"/>
      <c r="E907" s="34">
        <f t="shared" ref="E907:E970" si="30">C907+D907</f>
        <v>0</v>
      </c>
      <c r="F907" s="34"/>
      <c r="G907" s="126">
        <f t="shared" si="29"/>
        <v>0</v>
      </c>
      <c r="H907" s="160"/>
      <c r="I907" s="159"/>
      <c r="J907" s="175"/>
      <c r="K907" s="176"/>
    </row>
    <row r="908" spans="1:11">
      <c r="A908" s="32"/>
      <c r="B908" s="36"/>
      <c r="C908" s="34"/>
      <c r="D908" s="34"/>
      <c r="E908" s="34">
        <f t="shared" si="30"/>
        <v>0</v>
      </c>
      <c r="F908" s="34"/>
      <c r="G908" s="126">
        <f t="shared" ref="G908:G971" si="31">(E908-F908)</f>
        <v>0</v>
      </c>
      <c r="H908" s="160"/>
      <c r="I908" s="159"/>
      <c r="J908" s="175"/>
      <c r="K908" s="176"/>
    </row>
    <row r="909" spans="1:11">
      <c r="A909" s="32"/>
      <c r="B909" s="36"/>
      <c r="C909" s="34"/>
      <c r="D909" s="34"/>
      <c r="E909" s="34">
        <f t="shared" si="30"/>
        <v>0</v>
      </c>
      <c r="F909" s="34"/>
      <c r="G909" s="126">
        <f t="shared" si="31"/>
        <v>0</v>
      </c>
      <c r="H909" s="160"/>
      <c r="I909" s="159"/>
      <c r="J909" s="175"/>
      <c r="K909" s="176"/>
    </row>
    <row r="910" spans="1:11">
      <c r="A910" s="32"/>
      <c r="B910" s="36"/>
      <c r="C910" s="34"/>
      <c r="D910" s="34"/>
      <c r="E910" s="34">
        <f t="shared" si="30"/>
        <v>0</v>
      </c>
      <c r="F910" s="34"/>
      <c r="G910" s="126">
        <f t="shared" si="31"/>
        <v>0</v>
      </c>
      <c r="H910" s="160"/>
      <c r="I910" s="159"/>
      <c r="J910" s="175"/>
      <c r="K910" s="176"/>
    </row>
    <row r="911" spans="1:11">
      <c r="A911" s="32"/>
      <c r="B911" s="36"/>
      <c r="C911" s="34"/>
      <c r="D911" s="34"/>
      <c r="E911" s="34">
        <f t="shared" si="30"/>
        <v>0</v>
      </c>
      <c r="F911" s="34"/>
      <c r="G911" s="126">
        <f t="shared" si="31"/>
        <v>0</v>
      </c>
      <c r="H911" s="160"/>
      <c r="I911" s="159"/>
      <c r="J911" s="175"/>
      <c r="K911" s="176"/>
    </row>
    <row r="912" spans="1:11">
      <c r="A912" s="32"/>
      <c r="B912" s="36"/>
      <c r="C912" s="34"/>
      <c r="D912" s="34"/>
      <c r="E912" s="34">
        <f t="shared" si="30"/>
        <v>0</v>
      </c>
      <c r="F912" s="34"/>
      <c r="G912" s="126">
        <f t="shared" si="31"/>
        <v>0</v>
      </c>
      <c r="H912" s="160"/>
      <c r="I912" s="159"/>
      <c r="J912" s="175"/>
      <c r="K912" s="176"/>
    </row>
    <row r="913" spans="1:11">
      <c r="A913" s="32"/>
      <c r="B913" s="36"/>
      <c r="C913" s="34"/>
      <c r="D913" s="34"/>
      <c r="E913" s="34">
        <f t="shared" si="30"/>
        <v>0</v>
      </c>
      <c r="F913" s="34"/>
      <c r="G913" s="126">
        <f t="shared" si="31"/>
        <v>0</v>
      </c>
      <c r="H913" s="160"/>
      <c r="I913" s="159"/>
      <c r="J913" s="175"/>
      <c r="K913" s="176"/>
    </row>
    <row r="914" spans="1:11">
      <c r="A914" s="32"/>
      <c r="B914" s="36"/>
      <c r="C914" s="34"/>
      <c r="D914" s="34"/>
      <c r="E914" s="34">
        <f t="shared" si="30"/>
        <v>0</v>
      </c>
      <c r="F914" s="34"/>
      <c r="G914" s="126">
        <f t="shared" si="31"/>
        <v>0</v>
      </c>
      <c r="H914" s="160"/>
      <c r="I914" s="159"/>
      <c r="J914" s="175"/>
      <c r="K914" s="176"/>
    </row>
    <row r="915" spans="1:11">
      <c r="A915" s="32"/>
      <c r="B915" s="36"/>
      <c r="C915" s="34"/>
      <c r="D915" s="34"/>
      <c r="E915" s="34">
        <f t="shared" si="30"/>
        <v>0</v>
      </c>
      <c r="F915" s="34"/>
      <c r="G915" s="126">
        <f t="shared" si="31"/>
        <v>0</v>
      </c>
      <c r="H915" s="160"/>
      <c r="I915" s="159"/>
      <c r="J915" s="175"/>
      <c r="K915" s="176"/>
    </row>
    <row r="916" spans="1:11">
      <c r="A916" s="32"/>
      <c r="B916" s="36"/>
      <c r="C916" s="34"/>
      <c r="D916" s="34"/>
      <c r="E916" s="34">
        <f t="shared" si="30"/>
        <v>0</v>
      </c>
      <c r="F916" s="34"/>
      <c r="G916" s="126">
        <f t="shared" si="31"/>
        <v>0</v>
      </c>
      <c r="H916" s="160"/>
      <c r="I916" s="159"/>
      <c r="J916" s="175"/>
      <c r="K916" s="176"/>
    </row>
    <row r="917" spans="1:11">
      <c r="A917" s="32"/>
      <c r="B917" s="36"/>
      <c r="C917" s="34"/>
      <c r="D917" s="34"/>
      <c r="E917" s="34">
        <f t="shared" si="30"/>
        <v>0</v>
      </c>
      <c r="F917" s="34"/>
      <c r="G917" s="126">
        <f t="shared" si="31"/>
        <v>0</v>
      </c>
      <c r="H917" s="160"/>
      <c r="I917" s="159"/>
      <c r="J917" s="175"/>
      <c r="K917" s="176"/>
    </row>
    <row r="918" spans="1:11">
      <c r="A918" s="32"/>
      <c r="B918" s="36"/>
      <c r="C918" s="34"/>
      <c r="D918" s="34"/>
      <c r="E918" s="34">
        <f t="shared" si="30"/>
        <v>0</v>
      </c>
      <c r="F918" s="34"/>
      <c r="G918" s="126">
        <f t="shared" si="31"/>
        <v>0</v>
      </c>
      <c r="H918" s="160"/>
      <c r="I918" s="159"/>
      <c r="J918" s="175"/>
      <c r="K918" s="176"/>
    </row>
    <row r="919" spans="1:11">
      <c r="A919" s="32"/>
      <c r="B919" s="36"/>
      <c r="C919" s="34"/>
      <c r="D919" s="34"/>
      <c r="E919" s="34">
        <f t="shared" si="30"/>
        <v>0</v>
      </c>
      <c r="F919" s="34"/>
      <c r="G919" s="126">
        <f t="shared" si="31"/>
        <v>0</v>
      </c>
      <c r="H919" s="160"/>
      <c r="I919" s="159"/>
      <c r="J919" s="175"/>
      <c r="K919" s="176"/>
    </row>
    <row r="920" spans="1:11">
      <c r="A920" s="32"/>
      <c r="B920" s="36"/>
      <c r="C920" s="34"/>
      <c r="D920" s="34"/>
      <c r="E920" s="34">
        <f t="shared" si="30"/>
        <v>0</v>
      </c>
      <c r="F920" s="34"/>
      <c r="G920" s="126">
        <f t="shared" si="31"/>
        <v>0</v>
      </c>
      <c r="H920" s="160"/>
      <c r="I920" s="159"/>
      <c r="J920" s="175"/>
      <c r="K920" s="176"/>
    </row>
    <row r="921" spans="1:11">
      <c r="A921" s="32"/>
      <c r="B921" s="36"/>
      <c r="C921" s="34"/>
      <c r="D921" s="34"/>
      <c r="E921" s="34">
        <f t="shared" si="30"/>
        <v>0</v>
      </c>
      <c r="F921" s="34"/>
      <c r="G921" s="126">
        <f t="shared" si="31"/>
        <v>0</v>
      </c>
      <c r="H921" s="160"/>
      <c r="I921" s="159"/>
      <c r="J921" s="175"/>
      <c r="K921" s="176"/>
    </row>
    <row r="922" spans="1:11">
      <c r="A922" s="32"/>
      <c r="B922" s="36"/>
      <c r="C922" s="34"/>
      <c r="D922" s="34"/>
      <c r="E922" s="34">
        <f t="shared" si="30"/>
        <v>0</v>
      </c>
      <c r="F922" s="34"/>
      <c r="G922" s="126">
        <f t="shared" si="31"/>
        <v>0</v>
      </c>
      <c r="H922" s="160"/>
      <c r="I922" s="159"/>
      <c r="J922" s="175"/>
      <c r="K922" s="176"/>
    </row>
    <row r="923" spans="1:11">
      <c r="A923" s="32"/>
      <c r="B923" s="36"/>
      <c r="C923" s="34"/>
      <c r="D923" s="34"/>
      <c r="E923" s="34">
        <f t="shared" si="30"/>
        <v>0</v>
      </c>
      <c r="F923" s="34"/>
      <c r="G923" s="126">
        <f t="shared" si="31"/>
        <v>0</v>
      </c>
      <c r="H923" s="160"/>
      <c r="I923" s="159"/>
      <c r="J923" s="175"/>
      <c r="K923" s="176"/>
    </row>
    <row r="924" spans="1:11">
      <c r="A924" s="32"/>
      <c r="B924" s="36"/>
      <c r="C924" s="34"/>
      <c r="D924" s="34"/>
      <c r="E924" s="34">
        <f t="shared" si="30"/>
        <v>0</v>
      </c>
      <c r="F924" s="34"/>
      <c r="G924" s="126">
        <f t="shared" si="31"/>
        <v>0</v>
      </c>
      <c r="H924" s="160"/>
      <c r="I924" s="159"/>
      <c r="J924" s="175"/>
      <c r="K924" s="176"/>
    </row>
    <row r="925" spans="1:11">
      <c r="A925" s="32"/>
      <c r="B925" s="36"/>
      <c r="C925" s="34"/>
      <c r="D925" s="34"/>
      <c r="E925" s="34">
        <f t="shared" si="30"/>
        <v>0</v>
      </c>
      <c r="F925" s="34"/>
      <c r="G925" s="126">
        <f t="shared" si="31"/>
        <v>0</v>
      </c>
      <c r="H925" s="160"/>
      <c r="I925" s="159"/>
      <c r="J925" s="175"/>
      <c r="K925" s="176"/>
    </row>
    <row r="926" spans="1:11">
      <c r="A926" s="32"/>
      <c r="B926" s="36"/>
      <c r="C926" s="34"/>
      <c r="D926" s="34"/>
      <c r="E926" s="34">
        <f t="shared" si="30"/>
        <v>0</v>
      </c>
      <c r="F926" s="34"/>
      <c r="G926" s="126">
        <f t="shared" si="31"/>
        <v>0</v>
      </c>
      <c r="H926" s="160"/>
      <c r="I926" s="159"/>
      <c r="J926" s="175"/>
      <c r="K926" s="176"/>
    </row>
    <row r="927" spans="1:11">
      <c r="A927" s="32"/>
      <c r="B927" s="36"/>
      <c r="C927" s="34"/>
      <c r="D927" s="34"/>
      <c r="E927" s="34">
        <f t="shared" si="30"/>
        <v>0</v>
      </c>
      <c r="F927" s="34"/>
      <c r="G927" s="126">
        <f t="shared" si="31"/>
        <v>0</v>
      </c>
      <c r="H927" s="160"/>
      <c r="I927" s="159"/>
      <c r="J927" s="175"/>
      <c r="K927" s="176"/>
    </row>
    <row r="928" spans="1:11">
      <c r="A928" s="32"/>
      <c r="B928" s="36"/>
      <c r="C928" s="34"/>
      <c r="D928" s="34"/>
      <c r="E928" s="34">
        <f t="shared" si="30"/>
        <v>0</v>
      </c>
      <c r="F928" s="34"/>
      <c r="G928" s="126">
        <f t="shared" si="31"/>
        <v>0</v>
      </c>
      <c r="H928" s="160"/>
      <c r="I928" s="159"/>
      <c r="J928" s="175"/>
      <c r="K928" s="176"/>
    </row>
    <row r="929" spans="1:11">
      <c r="A929" s="32"/>
      <c r="B929" s="36"/>
      <c r="C929" s="34"/>
      <c r="D929" s="34"/>
      <c r="E929" s="34">
        <f t="shared" si="30"/>
        <v>0</v>
      </c>
      <c r="F929" s="34"/>
      <c r="G929" s="126">
        <f t="shared" si="31"/>
        <v>0</v>
      </c>
      <c r="H929" s="160"/>
      <c r="I929" s="159"/>
      <c r="J929" s="175"/>
      <c r="K929" s="176"/>
    </row>
    <row r="930" spans="1:11">
      <c r="A930" s="32"/>
      <c r="B930" s="36"/>
      <c r="C930" s="34"/>
      <c r="D930" s="34"/>
      <c r="E930" s="34">
        <f t="shared" si="30"/>
        <v>0</v>
      </c>
      <c r="F930" s="34"/>
      <c r="G930" s="126">
        <f t="shared" si="31"/>
        <v>0</v>
      </c>
      <c r="H930" s="160"/>
      <c r="I930" s="159"/>
      <c r="J930" s="175"/>
      <c r="K930" s="176"/>
    </row>
    <row r="931" spans="1:11">
      <c r="A931" s="32"/>
      <c r="B931" s="36"/>
      <c r="C931" s="34"/>
      <c r="D931" s="34"/>
      <c r="E931" s="34">
        <f t="shared" si="30"/>
        <v>0</v>
      </c>
      <c r="F931" s="34"/>
      <c r="G931" s="126">
        <f t="shared" si="31"/>
        <v>0</v>
      </c>
      <c r="H931" s="160"/>
      <c r="I931" s="159"/>
      <c r="J931" s="175"/>
      <c r="K931" s="176"/>
    </row>
    <row r="932" spans="1:11">
      <c r="A932" s="32"/>
      <c r="B932" s="36"/>
      <c r="C932" s="34"/>
      <c r="D932" s="34"/>
      <c r="E932" s="34">
        <f t="shared" si="30"/>
        <v>0</v>
      </c>
      <c r="F932" s="34"/>
      <c r="G932" s="126">
        <f t="shared" si="31"/>
        <v>0</v>
      </c>
      <c r="H932" s="160"/>
      <c r="I932" s="159"/>
      <c r="J932" s="175"/>
      <c r="K932" s="176"/>
    </row>
    <row r="933" spans="1:11">
      <c r="A933" s="32"/>
      <c r="B933" s="36"/>
      <c r="C933" s="34"/>
      <c r="D933" s="34"/>
      <c r="E933" s="34">
        <f t="shared" si="30"/>
        <v>0</v>
      </c>
      <c r="F933" s="34"/>
      <c r="G933" s="126">
        <f t="shared" si="31"/>
        <v>0</v>
      </c>
      <c r="H933" s="160"/>
      <c r="I933" s="159"/>
      <c r="J933" s="175"/>
      <c r="K933" s="176"/>
    </row>
    <row r="934" spans="1:11">
      <c r="A934" s="32"/>
      <c r="B934" s="36"/>
      <c r="C934" s="34"/>
      <c r="D934" s="34"/>
      <c r="E934" s="34">
        <f t="shared" si="30"/>
        <v>0</v>
      </c>
      <c r="F934" s="34"/>
      <c r="G934" s="126">
        <f t="shared" si="31"/>
        <v>0</v>
      </c>
      <c r="H934" s="160"/>
      <c r="I934" s="159"/>
      <c r="J934" s="175"/>
      <c r="K934" s="176"/>
    </row>
    <row r="935" spans="1:11">
      <c r="A935" s="32"/>
      <c r="B935" s="36"/>
      <c r="C935" s="34"/>
      <c r="D935" s="34"/>
      <c r="E935" s="34">
        <f t="shared" si="30"/>
        <v>0</v>
      </c>
      <c r="F935" s="34"/>
      <c r="G935" s="126">
        <f t="shared" si="31"/>
        <v>0</v>
      </c>
      <c r="H935" s="160"/>
      <c r="I935" s="159"/>
      <c r="J935" s="175"/>
      <c r="K935" s="176"/>
    </row>
    <row r="936" spans="1:11">
      <c r="A936" s="32"/>
      <c r="B936" s="36"/>
      <c r="C936" s="34"/>
      <c r="D936" s="34"/>
      <c r="E936" s="34">
        <f t="shared" si="30"/>
        <v>0</v>
      </c>
      <c r="F936" s="34"/>
      <c r="G936" s="126">
        <f t="shared" si="31"/>
        <v>0</v>
      </c>
      <c r="H936" s="160"/>
      <c r="I936" s="159"/>
      <c r="J936" s="175"/>
      <c r="K936" s="176"/>
    </row>
    <row r="937" spans="1:11">
      <c r="A937" s="32"/>
      <c r="B937" s="36"/>
      <c r="C937" s="34"/>
      <c r="D937" s="34"/>
      <c r="E937" s="34">
        <f t="shared" si="30"/>
        <v>0</v>
      </c>
      <c r="F937" s="34"/>
      <c r="G937" s="126">
        <f t="shared" si="31"/>
        <v>0</v>
      </c>
      <c r="H937" s="160"/>
      <c r="I937" s="159"/>
      <c r="J937" s="175"/>
      <c r="K937" s="176"/>
    </row>
    <row r="938" spans="1:11">
      <c r="A938" s="32"/>
      <c r="B938" s="36"/>
      <c r="C938" s="34"/>
      <c r="D938" s="34"/>
      <c r="E938" s="34">
        <f t="shared" si="30"/>
        <v>0</v>
      </c>
      <c r="F938" s="34"/>
      <c r="G938" s="126">
        <f t="shared" si="31"/>
        <v>0</v>
      </c>
      <c r="H938" s="160"/>
      <c r="I938" s="159"/>
      <c r="J938" s="175"/>
      <c r="K938" s="176"/>
    </row>
    <row r="939" spans="1:11">
      <c r="A939" s="32"/>
      <c r="B939" s="36"/>
      <c r="C939" s="34"/>
      <c r="D939" s="34"/>
      <c r="E939" s="34">
        <f t="shared" si="30"/>
        <v>0</v>
      </c>
      <c r="F939" s="34"/>
      <c r="G939" s="126">
        <f t="shared" si="31"/>
        <v>0</v>
      </c>
      <c r="H939" s="160"/>
      <c r="I939" s="159"/>
      <c r="J939" s="175"/>
      <c r="K939" s="176"/>
    </row>
    <row r="940" spans="1:11">
      <c r="A940" s="32"/>
      <c r="B940" s="36"/>
      <c r="C940" s="34"/>
      <c r="D940" s="34"/>
      <c r="E940" s="34">
        <f t="shared" si="30"/>
        <v>0</v>
      </c>
      <c r="F940" s="34"/>
      <c r="G940" s="126">
        <f t="shared" si="31"/>
        <v>0</v>
      </c>
      <c r="H940" s="160"/>
      <c r="I940" s="159"/>
      <c r="J940" s="175"/>
      <c r="K940" s="176"/>
    </row>
    <row r="941" spans="1:11">
      <c r="A941" s="32"/>
      <c r="B941" s="36"/>
      <c r="C941" s="34"/>
      <c r="D941" s="34"/>
      <c r="E941" s="34">
        <f t="shared" si="30"/>
        <v>0</v>
      </c>
      <c r="F941" s="34"/>
      <c r="G941" s="126">
        <f t="shared" si="31"/>
        <v>0</v>
      </c>
      <c r="H941" s="160"/>
      <c r="I941" s="159"/>
      <c r="J941" s="175"/>
      <c r="K941" s="176"/>
    </row>
    <row r="942" spans="1:11">
      <c r="A942" s="32"/>
      <c r="B942" s="36"/>
      <c r="C942" s="34"/>
      <c r="D942" s="34"/>
      <c r="E942" s="34">
        <f t="shared" si="30"/>
        <v>0</v>
      </c>
      <c r="F942" s="34"/>
      <c r="G942" s="126">
        <f t="shared" si="31"/>
        <v>0</v>
      </c>
      <c r="H942" s="160"/>
      <c r="I942" s="159"/>
      <c r="J942" s="175"/>
      <c r="K942" s="176"/>
    </row>
    <row r="943" spans="1:11">
      <c r="A943" s="32"/>
      <c r="B943" s="36"/>
      <c r="C943" s="34"/>
      <c r="D943" s="34"/>
      <c r="E943" s="34">
        <f t="shared" si="30"/>
        <v>0</v>
      </c>
      <c r="F943" s="34"/>
      <c r="G943" s="126">
        <f t="shared" si="31"/>
        <v>0</v>
      </c>
      <c r="H943" s="160"/>
      <c r="I943" s="159"/>
      <c r="J943" s="175"/>
      <c r="K943" s="176"/>
    </row>
    <row r="944" spans="1:11">
      <c r="A944" s="32"/>
      <c r="B944" s="36"/>
      <c r="C944" s="34"/>
      <c r="D944" s="34"/>
      <c r="E944" s="34">
        <f t="shared" si="30"/>
        <v>0</v>
      </c>
      <c r="F944" s="34"/>
      <c r="G944" s="126">
        <f t="shared" si="31"/>
        <v>0</v>
      </c>
      <c r="H944" s="160"/>
      <c r="I944" s="159"/>
      <c r="J944" s="175"/>
      <c r="K944" s="176"/>
    </row>
    <row r="945" spans="1:11">
      <c r="A945" s="32"/>
      <c r="B945" s="36"/>
      <c r="C945" s="34"/>
      <c r="D945" s="34"/>
      <c r="E945" s="34">
        <f t="shared" si="30"/>
        <v>0</v>
      </c>
      <c r="F945" s="34"/>
      <c r="G945" s="126">
        <f t="shared" si="31"/>
        <v>0</v>
      </c>
      <c r="H945" s="160"/>
      <c r="I945" s="159"/>
      <c r="J945" s="175"/>
      <c r="K945" s="176"/>
    </row>
    <row r="946" spans="1:11">
      <c r="A946" s="32"/>
      <c r="B946" s="36"/>
      <c r="C946" s="34"/>
      <c r="D946" s="34"/>
      <c r="E946" s="34">
        <f t="shared" si="30"/>
        <v>0</v>
      </c>
      <c r="F946" s="34"/>
      <c r="G946" s="126">
        <f t="shared" si="31"/>
        <v>0</v>
      </c>
      <c r="H946" s="160"/>
      <c r="I946" s="159"/>
      <c r="J946" s="175"/>
      <c r="K946" s="176"/>
    </row>
    <row r="947" spans="1:11">
      <c r="A947" s="32"/>
      <c r="B947" s="36"/>
      <c r="C947" s="34"/>
      <c r="D947" s="34"/>
      <c r="E947" s="34">
        <f t="shared" si="30"/>
        <v>0</v>
      </c>
      <c r="F947" s="34"/>
      <c r="G947" s="126">
        <f t="shared" si="31"/>
        <v>0</v>
      </c>
      <c r="H947" s="160"/>
      <c r="I947" s="159"/>
      <c r="J947" s="175"/>
      <c r="K947" s="176"/>
    </row>
    <row r="948" spans="1:11">
      <c r="A948" s="32"/>
      <c r="B948" s="36"/>
      <c r="C948" s="34"/>
      <c r="D948" s="34"/>
      <c r="E948" s="34">
        <f t="shared" si="30"/>
        <v>0</v>
      </c>
      <c r="F948" s="34"/>
      <c r="G948" s="126">
        <f t="shared" si="31"/>
        <v>0</v>
      </c>
      <c r="H948" s="160"/>
      <c r="I948" s="159"/>
      <c r="J948" s="175"/>
      <c r="K948" s="176"/>
    </row>
    <row r="949" spans="1:11">
      <c r="A949" s="32"/>
      <c r="B949" s="36"/>
      <c r="C949" s="34"/>
      <c r="D949" s="34"/>
      <c r="E949" s="34">
        <f t="shared" si="30"/>
        <v>0</v>
      </c>
      <c r="F949" s="34"/>
      <c r="G949" s="126">
        <f t="shared" si="31"/>
        <v>0</v>
      </c>
      <c r="H949" s="160"/>
      <c r="I949" s="159"/>
      <c r="J949" s="175"/>
      <c r="K949" s="176"/>
    </row>
    <row r="950" spans="1:11">
      <c r="A950" s="32"/>
      <c r="B950" s="36"/>
      <c r="C950" s="34"/>
      <c r="D950" s="34"/>
      <c r="E950" s="34">
        <f t="shared" si="30"/>
        <v>0</v>
      </c>
      <c r="F950" s="34"/>
      <c r="G950" s="126">
        <f t="shared" si="31"/>
        <v>0</v>
      </c>
      <c r="H950" s="160"/>
      <c r="I950" s="159"/>
      <c r="J950" s="175"/>
      <c r="K950" s="176"/>
    </row>
    <row r="951" spans="1:11">
      <c r="A951" s="32"/>
      <c r="B951" s="36"/>
      <c r="C951" s="34"/>
      <c r="D951" s="34"/>
      <c r="E951" s="34">
        <f t="shared" si="30"/>
        <v>0</v>
      </c>
      <c r="F951" s="34"/>
      <c r="G951" s="126">
        <f t="shared" si="31"/>
        <v>0</v>
      </c>
      <c r="H951" s="160"/>
      <c r="I951" s="159"/>
      <c r="J951" s="175"/>
      <c r="K951" s="176"/>
    </row>
    <row r="952" spans="1:11">
      <c r="A952" s="32"/>
      <c r="B952" s="36"/>
      <c r="C952" s="34"/>
      <c r="D952" s="34"/>
      <c r="E952" s="34">
        <f t="shared" si="30"/>
        <v>0</v>
      </c>
      <c r="F952" s="34"/>
      <c r="G952" s="126">
        <f t="shared" si="31"/>
        <v>0</v>
      </c>
      <c r="H952" s="160"/>
      <c r="I952" s="159"/>
      <c r="J952" s="175"/>
      <c r="K952" s="176"/>
    </row>
    <row r="953" spans="1:11">
      <c r="A953" s="32"/>
      <c r="B953" s="36"/>
      <c r="C953" s="34"/>
      <c r="D953" s="34"/>
      <c r="E953" s="34">
        <f t="shared" si="30"/>
        <v>0</v>
      </c>
      <c r="F953" s="34"/>
      <c r="G953" s="126">
        <f t="shared" si="31"/>
        <v>0</v>
      </c>
      <c r="H953" s="160"/>
      <c r="I953" s="159"/>
      <c r="J953" s="175"/>
      <c r="K953" s="176"/>
    </row>
    <row r="954" spans="1:11">
      <c r="A954" s="32"/>
      <c r="B954" s="36"/>
      <c r="C954" s="34"/>
      <c r="D954" s="34"/>
      <c r="E954" s="34">
        <f t="shared" si="30"/>
        <v>0</v>
      </c>
      <c r="F954" s="34"/>
      <c r="G954" s="126">
        <f t="shared" si="31"/>
        <v>0</v>
      </c>
      <c r="H954" s="160"/>
      <c r="I954" s="159"/>
      <c r="J954" s="175"/>
      <c r="K954" s="176"/>
    </row>
    <row r="955" spans="1:11">
      <c r="A955" s="32"/>
      <c r="B955" s="36"/>
      <c r="C955" s="34"/>
      <c r="D955" s="34"/>
      <c r="E955" s="34">
        <f t="shared" si="30"/>
        <v>0</v>
      </c>
      <c r="F955" s="34"/>
      <c r="G955" s="126">
        <f t="shared" si="31"/>
        <v>0</v>
      </c>
      <c r="H955" s="160"/>
      <c r="I955" s="159"/>
      <c r="J955" s="175"/>
      <c r="K955" s="176"/>
    </row>
    <row r="956" spans="1:11">
      <c r="A956" s="32"/>
      <c r="B956" s="36"/>
      <c r="C956" s="34"/>
      <c r="D956" s="34"/>
      <c r="E956" s="34">
        <f t="shared" si="30"/>
        <v>0</v>
      </c>
      <c r="F956" s="34"/>
      <c r="G956" s="126">
        <f t="shared" si="31"/>
        <v>0</v>
      </c>
      <c r="H956" s="160"/>
      <c r="I956" s="159"/>
      <c r="J956" s="175"/>
      <c r="K956" s="176"/>
    </row>
    <row r="957" spans="1:11">
      <c r="A957" s="32"/>
      <c r="B957" s="36"/>
      <c r="C957" s="34"/>
      <c r="D957" s="34"/>
      <c r="E957" s="34">
        <f t="shared" si="30"/>
        <v>0</v>
      </c>
      <c r="F957" s="34"/>
      <c r="G957" s="126">
        <f t="shared" si="31"/>
        <v>0</v>
      </c>
      <c r="H957" s="160"/>
      <c r="I957" s="159"/>
      <c r="J957" s="175"/>
      <c r="K957" s="176"/>
    </row>
    <row r="958" spans="1:11">
      <c r="A958" s="32"/>
      <c r="B958" s="36"/>
      <c r="C958" s="34"/>
      <c r="D958" s="34"/>
      <c r="E958" s="34">
        <f t="shared" si="30"/>
        <v>0</v>
      </c>
      <c r="F958" s="34"/>
      <c r="G958" s="126">
        <f t="shared" si="31"/>
        <v>0</v>
      </c>
      <c r="H958" s="160"/>
      <c r="I958" s="159"/>
      <c r="J958" s="175"/>
      <c r="K958" s="176"/>
    </row>
    <row r="959" spans="1:11">
      <c r="A959" s="32"/>
      <c r="B959" s="36"/>
      <c r="C959" s="34"/>
      <c r="D959" s="34"/>
      <c r="E959" s="34">
        <f t="shared" si="30"/>
        <v>0</v>
      </c>
      <c r="F959" s="34"/>
      <c r="G959" s="126">
        <f t="shared" si="31"/>
        <v>0</v>
      </c>
      <c r="H959" s="160"/>
      <c r="I959" s="159"/>
      <c r="J959" s="175"/>
      <c r="K959" s="176"/>
    </row>
    <row r="960" spans="1:11">
      <c r="A960" s="32"/>
      <c r="B960" s="36"/>
      <c r="C960" s="34"/>
      <c r="D960" s="34"/>
      <c r="E960" s="34">
        <f t="shared" si="30"/>
        <v>0</v>
      </c>
      <c r="F960" s="34"/>
      <c r="G960" s="126">
        <f t="shared" si="31"/>
        <v>0</v>
      </c>
      <c r="H960" s="160"/>
      <c r="I960" s="159"/>
      <c r="J960" s="175"/>
      <c r="K960" s="176"/>
    </row>
    <row r="961" spans="1:11">
      <c r="A961" s="32"/>
      <c r="B961" s="36"/>
      <c r="C961" s="34"/>
      <c r="D961" s="34"/>
      <c r="E961" s="34">
        <f t="shared" si="30"/>
        <v>0</v>
      </c>
      <c r="F961" s="34"/>
      <c r="G961" s="126">
        <f t="shared" si="31"/>
        <v>0</v>
      </c>
      <c r="H961" s="160"/>
      <c r="I961" s="159"/>
      <c r="J961" s="175"/>
      <c r="K961" s="176"/>
    </row>
    <row r="962" spans="1:11">
      <c r="A962" s="32"/>
      <c r="B962" s="36"/>
      <c r="C962" s="34"/>
      <c r="D962" s="34"/>
      <c r="E962" s="34">
        <f t="shared" si="30"/>
        <v>0</v>
      </c>
      <c r="F962" s="34"/>
      <c r="G962" s="126">
        <f t="shared" si="31"/>
        <v>0</v>
      </c>
      <c r="H962" s="160"/>
      <c r="I962" s="159"/>
      <c r="J962" s="175"/>
      <c r="K962" s="176"/>
    </row>
    <row r="963" spans="1:11">
      <c r="A963" s="32"/>
      <c r="B963" s="36"/>
      <c r="C963" s="34"/>
      <c r="D963" s="34"/>
      <c r="E963" s="34">
        <f t="shared" si="30"/>
        <v>0</v>
      </c>
      <c r="F963" s="34"/>
      <c r="G963" s="126">
        <f t="shared" si="31"/>
        <v>0</v>
      </c>
      <c r="H963" s="160"/>
      <c r="I963" s="159"/>
      <c r="J963" s="175"/>
      <c r="K963" s="176"/>
    </row>
    <row r="964" spans="1:11">
      <c r="A964" s="32"/>
      <c r="B964" s="36"/>
      <c r="C964" s="34"/>
      <c r="D964" s="34"/>
      <c r="E964" s="34">
        <f t="shared" si="30"/>
        <v>0</v>
      </c>
      <c r="F964" s="34"/>
      <c r="G964" s="126">
        <f t="shared" si="31"/>
        <v>0</v>
      </c>
      <c r="H964" s="160"/>
      <c r="I964" s="159"/>
      <c r="J964" s="175"/>
      <c r="K964" s="176"/>
    </row>
    <row r="965" spans="1:11">
      <c r="A965" s="32"/>
      <c r="B965" s="36"/>
      <c r="C965" s="34"/>
      <c r="D965" s="34"/>
      <c r="E965" s="34">
        <f t="shared" si="30"/>
        <v>0</v>
      </c>
      <c r="F965" s="34"/>
      <c r="G965" s="126">
        <f t="shared" si="31"/>
        <v>0</v>
      </c>
      <c r="H965" s="160"/>
      <c r="I965" s="159"/>
      <c r="J965" s="175"/>
      <c r="K965" s="176"/>
    </row>
    <row r="966" spans="1:11">
      <c r="A966" s="32"/>
      <c r="B966" s="36"/>
      <c r="C966" s="34"/>
      <c r="D966" s="34"/>
      <c r="E966" s="34">
        <f t="shared" si="30"/>
        <v>0</v>
      </c>
      <c r="F966" s="34"/>
      <c r="G966" s="126">
        <f t="shared" si="31"/>
        <v>0</v>
      </c>
      <c r="H966" s="160"/>
      <c r="I966" s="159"/>
      <c r="J966" s="175"/>
      <c r="K966" s="176"/>
    </row>
    <row r="967" spans="1:11">
      <c r="A967" s="32"/>
      <c r="B967" s="36"/>
      <c r="C967" s="34"/>
      <c r="D967" s="34"/>
      <c r="E967" s="34">
        <f t="shared" si="30"/>
        <v>0</v>
      </c>
      <c r="F967" s="34"/>
      <c r="G967" s="126">
        <f t="shared" si="31"/>
        <v>0</v>
      </c>
      <c r="H967" s="160"/>
      <c r="I967" s="159"/>
      <c r="J967" s="175"/>
      <c r="K967" s="176"/>
    </row>
    <row r="968" spans="1:11">
      <c r="A968" s="32"/>
      <c r="B968" s="36"/>
      <c r="C968" s="34"/>
      <c r="D968" s="34"/>
      <c r="E968" s="34">
        <f t="shared" si="30"/>
        <v>0</v>
      </c>
      <c r="F968" s="34"/>
      <c r="G968" s="126">
        <f t="shared" si="31"/>
        <v>0</v>
      </c>
      <c r="H968" s="160"/>
      <c r="I968" s="159"/>
      <c r="J968" s="175"/>
      <c r="K968" s="176"/>
    </row>
    <row r="969" spans="1:11">
      <c r="A969" s="32"/>
      <c r="B969" s="36"/>
      <c r="C969" s="34"/>
      <c r="D969" s="34"/>
      <c r="E969" s="34">
        <f t="shared" si="30"/>
        <v>0</v>
      </c>
      <c r="F969" s="34"/>
      <c r="G969" s="126">
        <f t="shared" si="31"/>
        <v>0</v>
      </c>
      <c r="H969" s="160"/>
      <c r="I969" s="159"/>
      <c r="J969" s="175"/>
      <c r="K969" s="176"/>
    </row>
    <row r="970" spans="1:11">
      <c r="A970" s="32"/>
      <c r="B970" s="36"/>
      <c r="C970" s="34"/>
      <c r="D970" s="34"/>
      <c r="E970" s="34">
        <f t="shared" si="30"/>
        <v>0</v>
      </c>
      <c r="F970" s="34"/>
      <c r="G970" s="126">
        <f t="shared" si="31"/>
        <v>0</v>
      </c>
      <c r="H970" s="160"/>
      <c r="I970" s="159"/>
      <c r="J970" s="175"/>
      <c r="K970" s="176"/>
    </row>
    <row r="971" spans="1:11">
      <c r="A971" s="32"/>
      <c r="B971" s="36"/>
      <c r="C971" s="34"/>
      <c r="D971" s="34"/>
      <c r="E971" s="34">
        <f t="shared" ref="E971:E1010" si="32">C971+D971</f>
        <v>0</v>
      </c>
      <c r="F971" s="34"/>
      <c r="G971" s="126">
        <f t="shared" si="31"/>
        <v>0</v>
      </c>
      <c r="H971" s="160"/>
      <c r="I971" s="159"/>
      <c r="J971" s="175"/>
      <c r="K971" s="176"/>
    </row>
    <row r="972" spans="1:11">
      <c r="A972" s="32"/>
      <c r="B972" s="36"/>
      <c r="C972" s="34"/>
      <c r="D972" s="34"/>
      <c r="E972" s="34">
        <f t="shared" si="32"/>
        <v>0</v>
      </c>
      <c r="F972" s="34"/>
      <c r="G972" s="126">
        <f t="shared" ref="G972:G1010" si="33">(E972-F972)</f>
        <v>0</v>
      </c>
      <c r="H972" s="160"/>
      <c r="I972" s="159"/>
      <c r="J972" s="175"/>
      <c r="K972" s="176"/>
    </row>
    <row r="973" spans="1:11">
      <c r="A973" s="32"/>
      <c r="B973" s="36"/>
      <c r="C973" s="34"/>
      <c r="D973" s="34"/>
      <c r="E973" s="34">
        <f t="shared" si="32"/>
        <v>0</v>
      </c>
      <c r="F973" s="34"/>
      <c r="G973" s="126">
        <f t="shared" si="33"/>
        <v>0</v>
      </c>
      <c r="H973" s="160"/>
      <c r="I973" s="159"/>
      <c r="J973" s="175"/>
      <c r="K973" s="176"/>
    </row>
    <row r="974" spans="1:11">
      <c r="A974" s="32"/>
      <c r="B974" s="36"/>
      <c r="C974" s="34"/>
      <c r="D974" s="34"/>
      <c r="E974" s="34">
        <f t="shared" si="32"/>
        <v>0</v>
      </c>
      <c r="F974" s="34"/>
      <c r="G974" s="126">
        <f t="shared" si="33"/>
        <v>0</v>
      </c>
      <c r="H974" s="160"/>
      <c r="I974" s="159"/>
      <c r="J974" s="175"/>
      <c r="K974" s="176"/>
    </row>
    <row r="975" spans="1:11">
      <c r="A975" s="32"/>
      <c r="B975" s="36"/>
      <c r="C975" s="34"/>
      <c r="D975" s="34"/>
      <c r="E975" s="34">
        <f t="shared" si="32"/>
        <v>0</v>
      </c>
      <c r="F975" s="34"/>
      <c r="G975" s="126">
        <f t="shared" si="33"/>
        <v>0</v>
      </c>
      <c r="H975" s="160"/>
      <c r="I975" s="159"/>
      <c r="J975" s="175"/>
      <c r="K975" s="176"/>
    </row>
    <row r="976" spans="1:11">
      <c r="A976" s="32"/>
      <c r="B976" s="36"/>
      <c r="C976" s="34"/>
      <c r="D976" s="34"/>
      <c r="E976" s="34">
        <f t="shared" si="32"/>
        <v>0</v>
      </c>
      <c r="F976" s="34"/>
      <c r="G976" s="126">
        <f t="shared" si="33"/>
        <v>0</v>
      </c>
      <c r="H976" s="160"/>
      <c r="I976" s="159"/>
      <c r="J976" s="175"/>
      <c r="K976" s="176"/>
    </row>
    <row r="977" spans="1:11">
      <c r="A977" s="32"/>
      <c r="B977" s="36"/>
      <c r="C977" s="34"/>
      <c r="D977" s="34"/>
      <c r="E977" s="34">
        <f t="shared" si="32"/>
        <v>0</v>
      </c>
      <c r="F977" s="34"/>
      <c r="G977" s="126">
        <f t="shared" si="33"/>
        <v>0</v>
      </c>
      <c r="H977" s="160"/>
      <c r="I977" s="159"/>
      <c r="J977" s="175"/>
      <c r="K977" s="176"/>
    </row>
    <row r="978" spans="1:11">
      <c r="A978" s="32"/>
      <c r="B978" s="36"/>
      <c r="C978" s="34"/>
      <c r="D978" s="34"/>
      <c r="E978" s="34">
        <f t="shared" si="32"/>
        <v>0</v>
      </c>
      <c r="F978" s="34"/>
      <c r="G978" s="126">
        <f t="shared" si="33"/>
        <v>0</v>
      </c>
      <c r="H978" s="160"/>
      <c r="I978" s="159"/>
      <c r="J978" s="175"/>
      <c r="K978" s="176"/>
    </row>
    <row r="979" spans="1:11">
      <c r="A979" s="32"/>
      <c r="B979" s="36"/>
      <c r="C979" s="34"/>
      <c r="D979" s="34"/>
      <c r="E979" s="34">
        <f t="shared" si="32"/>
        <v>0</v>
      </c>
      <c r="F979" s="34"/>
      <c r="G979" s="126">
        <f t="shared" si="33"/>
        <v>0</v>
      </c>
      <c r="H979" s="160"/>
      <c r="I979" s="159"/>
      <c r="J979" s="175"/>
      <c r="K979" s="176"/>
    </row>
    <row r="980" spans="1:11">
      <c r="A980" s="32"/>
      <c r="B980" s="36"/>
      <c r="C980" s="34"/>
      <c r="D980" s="34"/>
      <c r="E980" s="34">
        <f t="shared" si="32"/>
        <v>0</v>
      </c>
      <c r="F980" s="34"/>
      <c r="G980" s="126">
        <f t="shared" si="33"/>
        <v>0</v>
      </c>
      <c r="H980" s="160"/>
      <c r="I980" s="159"/>
      <c r="J980" s="175"/>
      <c r="K980" s="176"/>
    </row>
    <row r="981" spans="1:11">
      <c r="A981" s="32"/>
      <c r="B981" s="36"/>
      <c r="C981" s="34"/>
      <c r="D981" s="34"/>
      <c r="E981" s="34">
        <f t="shared" si="32"/>
        <v>0</v>
      </c>
      <c r="F981" s="34"/>
      <c r="G981" s="126">
        <f t="shared" si="33"/>
        <v>0</v>
      </c>
      <c r="H981" s="160"/>
      <c r="I981" s="159"/>
      <c r="J981" s="175"/>
      <c r="K981" s="176"/>
    </row>
    <row r="982" spans="1:11">
      <c r="A982" s="32"/>
      <c r="B982" s="36"/>
      <c r="C982" s="34"/>
      <c r="D982" s="34"/>
      <c r="E982" s="34">
        <f t="shared" si="32"/>
        <v>0</v>
      </c>
      <c r="F982" s="34"/>
      <c r="G982" s="126">
        <f t="shared" si="33"/>
        <v>0</v>
      </c>
      <c r="H982" s="160"/>
      <c r="I982" s="159"/>
      <c r="J982" s="175"/>
      <c r="K982" s="176"/>
    </row>
    <row r="983" spans="1:11">
      <c r="A983" s="32"/>
      <c r="B983" s="36"/>
      <c r="C983" s="34"/>
      <c r="D983" s="34"/>
      <c r="E983" s="34">
        <f t="shared" si="32"/>
        <v>0</v>
      </c>
      <c r="F983" s="34"/>
      <c r="G983" s="126">
        <f t="shared" si="33"/>
        <v>0</v>
      </c>
      <c r="H983" s="160"/>
      <c r="I983" s="159"/>
      <c r="J983" s="175"/>
      <c r="K983" s="176"/>
    </row>
    <row r="984" spans="1:11">
      <c r="A984" s="32"/>
      <c r="B984" s="36"/>
      <c r="C984" s="34"/>
      <c r="D984" s="34"/>
      <c r="E984" s="34">
        <f t="shared" si="32"/>
        <v>0</v>
      </c>
      <c r="F984" s="34"/>
      <c r="G984" s="126">
        <f t="shared" si="33"/>
        <v>0</v>
      </c>
      <c r="H984" s="160"/>
      <c r="I984" s="159"/>
      <c r="J984" s="175"/>
      <c r="K984" s="176"/>
    </row>
    <row r="985" spans="1:11">
      <c r="A985" s="32"/>
      <c r="B985" s="36"/>
      <c r="C985" s="34"/>
      <c r="D985" s="34"/>
      <c r="E985" s="34">
        <f t="shared" si="32"/>
        <v>0</v>
      </c>
      <c r="F985" s="34"/>
      <c r="G985" s="126">
        <f t="shared" si="33"/>
        <v>0</v>
      </c>
      <c r="H985" s="160"/>
      <c r="I985" s="159"/>
      <c r="J985" s="175"/>
      <c r="K985" s="176"/>
    </row>
    <row r="986" spans="1:11">
      <c r="A986" s="32"/>
      <c r="B986" s="36"/>
      <c r="C986" s="34"/>
      <c r="D986" s="34"/>
      <c r="E986" s="34">
        <f t="shared" si="32"/>
        <v>0</v>
      </c>
      <c r="F986" s="34"/>
      <c r="G986" s="126">
        <f t="shared" si="33"/>
        <v>0</v>
      </c>
      <c r="H986" s="160"/>
      <c r="I986" s="159"/>
      <c r="J986" s="175"/>
      <c r="K986" s="176"/>
    </row>
    <row r="987" spans="1:11">
      <c r="A987" s="32"/>
      <c r="B987" s="36"/>
      <c r="C987" s="34"/>
      <c r="D987" s="34"/>
      <c r="E987" s="34">
        <f t="shared" si="32"/>
        <v>0</v>
      </c>
      <c r="F987" s="34"/>
      <c r="G987" s="126">
        <f t="shared" si="33"/>
        <v>0</v>
      </c>
      <c r="H987" s="160"/>
      <c r="I987" s="159"/>
      <c r="J987" s="175"/>
      <c r="K987" s="176"/>
    </row>
    <row r="988" spans="1:11">
      <c r="A988" s="32"/>
      <c r="B988" s="36"/>
      <c r="C988" s="34"/>
      <c r="D988" s="34"/>
      <c r="E988" s="34">
        <f t="shared" si="32"/>
        <v>0</v>
      </c>
      <c r="F988" s="34"/>
      <c r="G988" s="126">
        <f t="shared" si="33"/>
        <v>0</v>
      </c>
      <c r="H988" s="160"/>
      <c r="I988" s="159"/>
      <c r="J988" s="175"/>
      <c r="K988" s="176"/>
    </row>
    <row r="989" spans="1:11">
      <c r="A989" s="32"/>
      <c r="B989" s="36"/>
      <c r="C989" s="34"/>
      <c r="D989" s="34"/>
      <c r="E989" s="34">
        <f t="shared" si="32"/>
        <v>0</v>
      </c>
      <c r="F989" s="34"/>
      <c r="G989" s="126">
        <f t="shared" si="33"/>
        <v>0</v>
      </c>
      <c r="H989" s="160"/>
      <c r="I989" s="159"/>
      <c r="J989" s="175"/>
      <c r="K989" s="176"/>
    </row>
    <row r="990" spans="1:11">
      <c r="A990" s="32"/>
      <c r="B990" s="36"/>
      <c r="C990" s="34"/>
      <c r="D990" s="34"/>
      <c r="E990" s="34">
        <f t="shared" si="32"/>
        <v>0</v>
      </c>
      <c r="F990" s="34"/>
      <c r="G990" s="126">
        <f t="shared" si="33"/>
        <v>0</v>
      </c>
      <c r="H990" s="160"/>
      <c r="I990" s="159"/>
      <c r="J990" s="175"/>
      <c r="K990" s="176"/>
    </row>
    <row r="991" spans="1:11">
      <c r="A991" s="32"/>
      <c r="B991" s="36"/>
      <c r="C991" s="34"/>
      <c r="D991" s="34"/>
      <c r="E991" s="34">
        <f t="shared" si="32"/>
        <v>0</v>
      </c>
      <c r="F991" s="34"/>
      <c r="G991" s="126">
        <f t="shared" si="33"/>
        <v>0</v>
      </c>
      <c r="H991" s="160"/>
      <c r="I991" s="159"/>
      <c r="J991" s="175"/>
      <c r="K991" s="176"/>
    </row>
    <row r="992" spans="1:11">
      <c r="A992" s="32"/>
      <c r="B992" s="36"/>
      <c r="C992" s="34"/>
      <c r="D992" s="34"/>
      <c r="E992" s="34">
        <f t="shared" si="32"/>
        <v>0</v>
      </c>
      <c r="F992" s="34"/>
      <c r="G992" s="126">
        <f t="shared" si="33"/>
        <v>0</v>
      </c>
      <c r="H992" s="160"/>
      <c r="I992" s="159"/>
      <c r="J992" s="175"/>
      <c r="K992" s="176"/>
    </row>
    <row r="993" spans="1:11">
      <c r="A993" s="32"/>
      <c r="B993" s="36"/>
      <c r="C993" s="34"/>
      <c r="D993" s="34"/>
      <c r="E993" s="34">
        <f t="shared" si="32"/>
        <v>0</v>
      </c>
      <c r="F993" s="34"/>
      <c r="G993" s="126">
        <f t="shared" si="33"/>
        <v>0</v>
      </c>
      <c r="H993" s="160"/>
      <c r="I993" s="159"/>
      <c r="J993" s="175"/>
      <c r="K993" s="176"/>
    </row>
    <row r="994" spans="1:11">
      <c r="A994" s="32"/>
      <c r="B994" s="36"/>
      <c r="C994" s="34"/>
      <c r="D994" s="34"/>
      <c r="E994" s="34">
        <f t="shared" si="32"/>
        <v>0</v>
      </c>
      <c r="F994" s="34"/>
      <c r="G994" s="126">
        <f t="shared" si="33"/>
        <v>0</v>
      </c>
      <c r="H994" s="160"/>
      <c r="I994" s="159"/>
      <c r="J994" s="175"/>
      <c r="K994" s="176"/>
    </row>
    <row r="995" spans="1:11">
      <c r="A995" s="32"/>
      <c r="B995" s="36"/>
      <c r="C995" s="34"/>
      <c r="D995" s="34"/>
      <c r="E995" s="34">
        <f t="shared" si="32"/>
        <v>0</v>
      </c>
      <c r="F995" s="34"/>
      <c r="G995" s="126">
        <f t="shared" si="33"/>
        <v>0</v>
      </c>
      <c r="H995" s="160"/>
      <c r="I995" s="159"/>
      <c r="J995" s="175"/>
      <c r="K995" s="176"/>
    </row>
    <row r="996" spans="1:11">
      <c r="A996" s="32"/>
      <c r="B996" s="36"/>
      <c r="C996" s="34"/>
      <c r="D996" s="34"/>
      <c r="E996" s="34">
        <f t="shared" si="32"/>
        <v>0</v>
      </c>
      <c r="F996" s="34"/>
      <c r="G996" s="126">
        <f t="shared" si="33"/>
        <v>0</v>
      </c>
      <c r="H996" s="160"/>
      <c r="I996" s="159"/>
      <c r="J996" s="175"/>
      <c r="K996" s="176"/>
    </row>
    <row r="997" spans="1:11">
      <c r="A997" s="32"/>
      <c r="B997" s="36"/>
      <c r="C997" s="34"/>
      <c r="D997" s="34"/>
      <c r="E997" s="34">
        <f t="shared" si="32"/>
        <v>0</v>
      </c>
      <c r="F997" s="34"/>
      <c r="G997" s="126">
        <f t="shared" si="33"/>
        <v>0</v>
      </c>
      <c r="H997" s="160"/>
      <c r="I997" s="159"/>
      <c r="J997" s="175"/>
      <c r="K997" s="176"/>
    </row>
    <row r="998" spans="1:11">
      <c r="A998" s="32"/>
      <c r="B998" s="36"/>
      <c r="C998" s="34"/>
      <c r="D998" s="34"/>
      <c r="E998" s="34">
        <f t="shared" si="32"/>
        <v>0</v>
      </c>
      <c r="F998" s="34"/>
      <c r="G998" s="126">
        <f t="shared" si="33"/>
        <v>0</v>
      </c>
      <c r="H998" s="160"/>
      <c r="I998" s="159"/>
      <c r="J998" s="175"/>
      <c r="K998" s="176"/>
    </row>
    <row r="999" spans="1:11">
      <c r="A999" s="32"/>
      <c r="B999" s="36"/>
      <c r="C999" s="34"/>
      <c r="D999" s="34"/>
      <c r="E999" s="34">
        <f t="shared" si="32"/>
        <v>0</v>
      </c>
      <c r="F999" s="34"/>
      <c r="G999" s="126">
        <f t="shared" si="33"/>
        <v>0</v>
      </c>
      <c r="H999" s="160"/>
      <c r="I999" s="159"/>
      <c r="J999" s="175"/>
      <c r="K999" s="176"/>
    </row>
    <row r="1000" spans="1:11">
      <c r="A1000" s="32"/>
      <c r="B1000" s="36"/>
      <c r="C1000" s="34"/>
      <c r="D1000" s="34"/>
      <c r="E1000" s="34">
        <f t="shared" si="32"/>
        <v>0</v>
      </c>
      <c r="F1000" s="34"/>
      <c r="G1000" s="126">
        <f t="shared" si="33"/>
        <v>0</v>
      </c>
      <c r="H1000" s="160"/>
      <c r="I1000" s="159"/>
      <c r="J1000" s="175"/>
      <c r="K1000" s="176"/>
    </row>
    <row r="1001" spans="1:11">
      <c r="A1001" s="32"/>
      <c r="B1001" s="36"/>
      <c r="C1001" s="34"/>
      <c r="D1001" s="34"/>
      <c r="E1001" s="34">
        <f t="shared" si="32"/>
        <v>0</v>
      </c>
      <c r="F1001" s="34"/>
      <c r="G1001" s="126">
        <f t="shared" si="33"/>
        <v>0</v>
      </c>
      <c r="H1001" s="160"/>
      <c r="I1001" s="159"/>
      <c r="J1001" s="175"/>
      <c r="K1001" s="176"/>
    </row>
    <row r="1002" spans="1:11">
      <c r="A1002" s="32"/>
      <c r="B1002" s="36"/>
      <c r="C1002" s="34"/>
      <c r="D1002" s="34"/>
      <c r="E1002" s="34">
        <f t="shared" si="32"/>
        <v>0</v>
      </c>
      <c r="F1002" s="34"/>
      <c r="G1002" s="126">
        <f t="shared" si="33"/>
        <v>0</v>
      </c>
      <c r="H1002" s="160"/>
      <c r="I1002" s="159"/>
      <c r="J1002" s="175"/>
      <c r="K1002" s="176"/>
    </row>
    <row r="1003" spans="1:11">
      <c r="A1003" s="32"/>
      <c r="B1003" s="36"/>
      <c r="C1003" s="34"/>
      <c r="D1003" s="34"/>
      <c r="E1003" s="34">
        <f t="shared" si="32"/>
        <v>0</v>
      </c>
      <c r="F1003" s="34"/>
      <c r="G1003" s="126">
        <f t="shared" si="33"/>
        <v>0</v>
      </c>
      <c r="H1003" s="160"/>
      <c r="I1003" s="159"/>
      <c r="J1003" s="175"/>
      <c r="K1003" s="176"/>
    </row>
    <row r="1004" spans="1:11">
      <c r="A1004" s="32"/>
      <c r="B1004" s="36"/>
      <c r="C1004" s="34"/>
      <c r="D1004" s="34"/>
      <c r="E1004" s="34">
        <f t="shared" si="32"/>
        <v>0</v>
      </c>
      <c r="F1004" s="34"/>
      <c r="G1004" s="126">
        <f t="shared" si="33"/>
        <v>0</v>
      </c>
      <c r="H1004" s="160"/>
      <c r="I1004" s="159"/>
      <c r="J1004" s="175"/>
      <c r="K1004" s="176"/>
    </row>
    <row r="1005" spans="1:11">
      <c r="A1005" s="32"/>
      <c r="B1005" s="36"/>
      <c r="C1005" s="34"/>
      <c r="D1005" s="34"/>
      <c r="E1005" s="34">
        <f t="shared" si="32"/>
        <v>0</v>
      </c>
      <c r="F1005" s="34"/>
      <c r="G1005" s="126">
        <f t="shared" si="33"/>
        <v>0</v>
      </c>
      <c r="H1005" s="160"/>
      <c r="I1005" s="159"/>
      <c r="J1005" s="175"/>
      <c r="K1005" s="176"/>
    </row>
    <row r="1006" spans="1:11">
      <c r="A1006" s="32"/>
      <c r="B1006" s="36"/>
      <c r="C1006" s="34"/>
      <c r="D1006" s="34"/>
      <c r="E1006" s="34">
        <f t="shared" si="32"/>
        <v>0</v>
      </c>
      <c r="F1006" s="34"/>
      <c r="G1006" s="126">
        <f t="shared" si="33"/>
        <v>0</v>
      </c>
      <c r="H1006" s="160"/>
      <c r="I1006" s="159"/>
      <c r="J1006" s="175"/>
      <c r="K1006" s="176"/>
    </row>
    <row r="1007" spans="1:11">
      <c r="A1007" s="32"/>
      <c r="B1007" s="36"/>
      <c r="C1007" s="34"/>
      <c r="D1007" s="34"/>
      <c r="E1007" s="34">
        <f t="shared" si="32"/>
        <v>0</v>
      </c>
      <c r="F1007" s="34"/>
      <c r="G1007" s="126">
        <f t="shared" si="33"/>
        <v>0</v>
      </c>
      <c r="H1007" s="160"/>
      <c r="I1007" s="159"/>
      <c r="J1007" s="175"/>
      <c r="K1007" s="176"/>
    </row>
    <row r="1008" spans="1:11">
      <c r="A1008" s="32"/>
      <c r="B1008" s="36"/>
      <c r="C1008" s="34"/>
      <c r="D1008" s="34"/>
      <c r="E1008" s="34">
        <f t="shared" si="32"/>
        <v>0</v>
      </c>
      <c r="F1008" s="34"/>
      <c r="G1008" s="126">
        <f t="shared" si="33"/>
        <v>0</v>
      </c>
      <c r="H1008" s="160"/>
      <c r="I1008" s="159"/>
      <c r="J1008" s="175"/>
      <c r="K1008" s="176"/>
    </row>
    <row r="1009" spans="1:11">
      <c r="A1009" s="32"/>
      <c r="B1009" s="36"/>
      <c r="C1009" s="34"/>
      <c r="D1009" s="34"/>
      <c r="E1009" s="34">
        <f t="shared" si="32"/>
        <v>0</v>
      </c>
      <c r="F1009" s="34"/>
      <c r="G1009" s="126">
        <f t="shared" si="33"/>
        <v>0</v>
      </c>
      <c r="H1009" s="160"/>
      <c r="I1009" s="159"/>
      <c r="J1009" s="175"/>
      <c r="K1009" s="176"/>
    </row>
    <row r="1010" spans="1:11">
      <c r="A1010" s="32"/>
      <c r="B1010" s="36"/>
      <c r="C1010" s="34"/>
      <c r="D1010" s="34"/>
      <c r="E1010" s="34">
        <f t="shared" si="32"/>
        <v>0</v>
      </c>
      <c r="F1010" s="34"/>
      <c r="G1010" s="126">
        <f t="shared" si="33"/>
        <v>0</v>
      </c>
      <c r="H1010" s="160"/>
      <c r="I1010" s="159"/>
      <c r="J1010" s="175"/>
      <c r="K1010" s="176"/>
    </row>
  </sheetData>
  <autoFilter ref="A10:K769">
    <filterColumn colId="0">
      <filters>
        <filter val="KENARI"/>
      </filters>
    </filterColumn>
  </autoFilter>
  <mergeCells count="13">
    <mergeCell ref="B1:G1"/>
    <mergeCell ref="H1:I2"/>
    <mergeCell ref="J1:K2"/>
    <mergeCell ref="B2:G2"/>
    <mergeCell ref="B3:G3"/>
    <mergeCell ref="H3:K3"/>
    <mergeCell ref="I654:I655"/>
    <mergeCell ref="B4:G4"/>
    <mergeCell ref="H4:K4"/>
    <mergeCell ref="A5:K5"/>
    <mergeCell ref="A6:D6"/>
    <mergeCell ref="C9:D9"/>
    <mergeCell ref="H9:K9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F0"/>
  </sheetPr>
  <dimension ref="A2:V98"/>
  <sheetViews>
    <sheetView zoomScale="80" zoomScaleNormal="80" workbookViewId="0">
      <selection activeCell="Q26" sqref="Q26"/>
    </sheetView>
  </sheetViews>
  <sheetFormatPr defaultRowHeight="12.75"/>
  <cols>
    <col min="1" max="1" width="5.7109375" style="46" customWidth="1"/>
    <col min="2" max="2" width="6.42578125" style="46" bestFit="1" customWidth="1"/>
    <col min="3" max="7" width="9.28515625" style="46" customWidth="1"/>
    <col min="8" max="8" width="11.5703125" style="46" customWidth="1"/>
    <col min="9" max="16" width="9.28515625" style="46" customWidth="1"/>
    <col min="17" max="16384" width="9.140625" style="46"/>
  </cols>
  <sheetData>
    <row r="2" spans="1:16" ht="13.5" thickBot="1"/>
    <row r="3" spans="1:16" ht="13.5" thickBot="1">
      <c r="B3" s="47"/>
      <c r="C3" s="48" t="s">
        <v>164</v>
      </c>
      <c r="D3" s="48" t="s">
        <v>1518</v>
      </c>
      <c r="E3" s="48" t="s">
        <v>1333</v>
      </c>
      <c r="F3" s="48" t="s">
        <v>87</v>
      </c>
      <c r="G3" s="48" t="s">
        <v>1063</v>
      </c>
      <c r="H3" s="48" t="s">
        <v>1520</v>
      </c>
      <c r="I3" s="48" t="s">
        <v>1519</v>
      </c>
      <c r="J3" s="48" t="s">
        <v>1521</v>
      </c>
      <c r="K3" s="48" t="s">
        <v>1522</v>
      </c>
      <c r="L3" s="48" t="s">
        <v>967</v>
      </c>
      <c r="M3" s="48" t="s">
        <v>596</v>
      </c>
      <c r="N3" s="48"/>
      <c r="O3" s="49" t="s">
        <v>41</v>
      </c>
      <c r="P3" s="293"/>
    </row>
    <row r="4" spans="1:16">
      <c r="B4" s="50" t="s">
        <v>44</v>
      </c>
      <c r="C4" s="51">
        <v>90</v>
      </c>
      <c r="D4" s="51">
        <v>90</v>
      </c>
      <c r="E4" s="51">
        <v>90</v>
      </c>
      <c r="F4" s="51">
        <v>90</v>
      </c>
      <c r="G4" s="51">
        <v>90</v>
      </c>
      <c r="H4" s="51">
        <v>90</v>
      </c>
      <c r="I4" s="51">
        <v>90</v>
      </c>
      <c r="J4" s="51">
        <v>90</v>
      </c>
      <c r="K4" s="51">
        <v>90</v>
      </c>
      <c r="L4" s="51">
        <v>90</v>
      </c>
      <c r="M4" s="51">
        <v>90</v>
      </c>
      <c r="N4" s="51">
        <v>90</v>
      </c>
      <c r="O4" s="51">
        <v>90</v>
      </c>
      <c r="P4" s="294"/>
    </row>
    <row r="5" spans="1:16" ht="14.25" customHeight="1">
      <c r="B5" s="53" t="s">
        <v>49</v>
      </c>
      <c r="C5" s="54">
        <f>M14</f>
        <v>99.584902759627951</v>
      </c>
      <c r="D5" s="54">
        <f>M15</f>
        <v>0</v>
      </c>
      <c r="E5" s="54">
        <f>M16</f>
        <v>100</v>
      </c>
      <c r="F5" s="54">
        <f>M17</f>
        <v>0</v>
      </c>
      <c r="G5" s="54">
        <f>M18</f>
        <v>0</v>
      </c>
      <c r="H5" s="54">
        <f>M19</f>
        <v>0</v>
      </c>
      <c r="I5" s="54">
        <f>M20</f>
        <v>100</v>
      </c>
      <c r="J5" s="54">
        <f>M21</f>
        <v>0</v>
      </c>
      <c r="K5" s="54">
        <f>M22</f>
        <v>1288.5294117647059</v>
      </c>
      <c r="L5" s="54">
        <f>M23</f>
        <v>0</v>
      </c>
      <c r="M5" s="54">
        <f>M24</f>
        <v>0</v>
      </c>
      <c r="N5" s="54">
        <f>M25</f>
        <v>0</v>
      </c>
      <c r="O5" s="55">
        <f>AVERAGE(C5:J5)</f>
        <v>37.448112844953492</v>
      </c>
      <c r="P5" s="295"/>
    </row>
    <row r="6" spans="1:16" ht="12" customHeight="1" thickBot="1">
      <c r="B6" s="56" t="s">
        <v>53</v>
      </c>
      <c r="C6" s="57">
        <f t="shared" ref="C6:O6" si="0">C5/C4</f>
        <v>1.1064989195514217</v>
      </c>
      <c r="D6" s="57">
        <f t="shared" si="0"/>
        <v>0</v>
      </c>
      <c r="E6" s="57">
        <f t="shared" si="0"/>
        <v>1.1111111111111112</v>
      </c>
      <c r="F6" s="57">
        <f t="shared" si="0"/>
        <v>0</v>
      </c>
      <c r="G6" s="57">
        <f t="shared" si="0"/>
        <v>0</v>
      </c>
      <c r="H6" s="57">
        <f t="shared" si="0"/>
        <v>0</v>
      </c>
      <c r="I6" s="57">
        <f t="shared" si="0"/>
        <v>1.1111111111111112</v>
      </c>
      <c r="J6" s="57">
        <f t="shared" si="0"/>
        <v>0</v>
      </c>
      <c r="K6" s="57">
        <f t="shared" si="0"/>
        <v>14.316993464052286</v>
      </c>
      <c r="L6" s="57">
        <f t="shared" si="0"/>
        <v>0</v>
      </c>
      <c r="M6" s="57">
        <f t="shared" si="0"/>
        <v>0</v>
      </c>
      <c r="N6" s="57">
        <f t="shared" si="0"/>
        <v>0</v>
      </c>
      <c r="O6" s="58">
        <f t="shared" si="0"/>
        <v>0.41609014272170547</v>
      </c>
      <c r="P6" s="296"/>
    </row>
    <row r="7" spans="1:16" ht="5.25" customHeight="1">
      <c r="B7" s="61"/>
      <c r="C7" s="62"/>
      <c r="D7" s="62"/>
      <c r="E7" s="63"/>
      <c r="F7" s="63"/>
      <c r="G7" s="63"/>
      <c r="H7" s="63"/>
      <c r="I7" s="63"/>
      <c r="J7" s="63"/>
      <c r="K7" s="63"/>
      <c r="L7" s="64"/>
      <c r="M7" s="62"/>
      <c r="N7" s="62"/>
      <c r="O7" s="65"/>
      <c r="P7" s="65"/>
    </row>
    <row r="8" spans="1:16" ht="15" customHeight="1">
      <c r="A8" s="68"/>
      <c r="B8" s="61"/>
      <c r="C8" s="62"/>
      <c r="D8" s="62"/>
      <c r="E8" s="69"/>
      <c r="F8" s="69"/>
      <c r="G8" s="69"/>
      <c r="H8" s="69"/>
      <c r="I8" s="69"/>
      <c r="J8" s="69"/>
      <c r="K8" s="69"/>
      <c r="L8" s="64"/>
      <c r="M8" s="62"/>
      <c r="N8" s="62"/>
      <c r="O8" s="70"/>
      <c r="P8" s="70"/>
    </row>
    <row r="9" spans="1:16" ht="15" customHeight="1">
      <c r="A9" s="73"/>
      <c r="B9" s="62"/>
      <c r="C9" s="74"/>
      <c r="D9" s="62"/>
      <c r="E9" s="69"/>
      <c r="F9" s="69"/>
      <c r="G9" s="69"/>
      <c r="H9" s="69"/>
      <c r="I9" s="69"/>
      <c r="J9" s="75"/>
      <c r="K9" s="75"/>
      <c r="L9" s="62"/>
      <c r="M9" s="62"/>
      <c r="N9" s="62"/>
      <c r="O9" s="62"/>
      <c r="P9" s="62"/>
    </row>
    <row r="10" spans="1:16" s="62" customFormat="1" ht="6.75" customHeight="1">
      <c r="A10" s="79"/>
      <c r="D10" s="75"/>
      <c r="E10" s="75"/>
      <c r="F10" s="74"/>
      <c r="G10" s="75"/>
      <c r="H10" s="75"/>
      <c r="I10" s="74"/>
    </row>
    <row r="11" spans="1:16" s="62" customFormat="1" ht="13.5" thickBot="1">
      <c r="A11" s="79"/>
      <c r="B11" s="87"/>
      <c r="C11" s="284"/>
      <c r="D11" s="500" t="s">
        <v>1517</v>
      </c>
      <c r="E11" s="501"/>
      <c r="F11" s="501"/>
      <c r="G11" s="501"/>
      <c r="H11" s="501"/>
      <c r="I11" s="501"/>
      <c r="J11" s="501"/>
      <c r="K11" s="501"/>
      <c r="L11" s="501"/>
      <c r="M11" s="501"/>
      <c r="N11" s="501"/>
      <c r="O11" s="501"/>
      <c r="P11" s="501"/>
    </row>
    <row r="12" spans="1:16" s="62" customFormat="1" ht="14.1" customHeight="1" thickBot="1">
      <c r="A12" s="73"/>
      <c r="C12" s="95"/>
      <c r="D12" s="490" t="s">
        <v>1525</v>
      </c>
      <c r="E12" s="491"/>
      <c r="F12" s="490" t="s">
        <v>60</v>
      </c>
      <c r="G12" s="491"/>
      <c r="H12" s="490" t="s">
        <v>61</v>
      </c>
      <c r="I12" s="491"/>
      <c r="J12" s="494" t="s">
        <v>0</v>
      </c>
      <c r="K12" s="495"/>
      <c r="L12" s="495"/>
      <c r="M12" s="495"/>
      <c r="N12" s="495"/>
      <c r="O12" s="495"/>
      <c r="P12" s="496"/>
    </row>
    <row r="13" spans="1:16" s="62" customFormat="1" ht="14.1" customHeight="1" thickBot="1">
      <c r="A13" s="73"/>
      <c r="C13" s="96"/>
      <c r="D13" s="492"/>
      <c r="E13" s="493"/>
      <c r="F13" s="492"/>
      <c r="G13" s="493"/>
      <c r="H13" s="492"/>
      <c r="I13" s="493"/>
      <c r="J13" s="97" t="s">
        <v>63</v>
      </c>
      <c r="K13" s="98" t="s">
        <v>64</v>
      </c>
      <c r="L13" s="99" t="s">
        <v>65</v>
      </c>
      <c r="M13" s="502" t="s">
        <v>1523</v>
      </c>
      <c r="N13" s="503"/>
      <c r="O13" s="504" t="s">
        <v>1524</v>
      </c>
      <c r="P13" s="505"/>
    </row>
    <row r="14" spans="1:16" s="62" customFormat="1" ht="14.1" customHeight="1" thickBot="1">
      <c r="A14" s="73"/>
      <c r="C14" s="96"/>
      <c r="D14" s="481" t="s">
        <v>164</v>
      </c>
      <c r="E14" s="482"/>
      <c r="F14" s="483">
        <v>932290</v>
      </c>
      <c r="G14" s="484"/>
      <c r="H14" s="483">
        <v>802200</v>
      </c>
      <c r="I14" s="484"/>
      <c r="J14" s="100">
        <f t="shared" ref="J14:J25" si="1">F14-H14</f>
        <v>130090</v>
      </c>
      <c r="K14" s="101">
        <v>129550</v>
      </c>
      <c r="L14" s="102">
        <v>540</v>
      </c>
      <c r="M14" s="485">
        <f>IFERROR(K14/J14*100,0)</f>
        <v>99.584902759627951</v>
      </c>
      <c r="N14" s="499"/>
      <c r="O14" s="485">
        <f>IFERROR(L14/J14*100,0)</f>
        <v>0.41509724037205009</v>
      </c>
      <c r="P14" s="499"/>
    </row>
    <row r="15" spans="1:16" s="62" customFormat="1" ht="14.1" customHeight="1" thickBot="1">
      <c r="A15" s="73"/>
      <c r="B15" s="87" t="s">
        <v>62</v>
      </c>
      <c r="C15" s="96"/>
      <c r="D15" s="481" t="s">
        <v>262</v>
      </c>
      <c r="E15" s="482"/>
      <c r="F15" s="483">
        <v>950610</v>
      </c>
      <c r="G15" s="484"/>
      <c r="H15" s="483">
        <v>943820</v>
      </c>
      <c r="I15" s="484"/>
      <c r="J15" s="100">
        <f t="shared" si="1"/>
        <v>6790</v>
      </c>
      <c r="K15" s="101">
        <f>Februari!$H$7</f>
        <v>0</v>
      </c>
      <c r="L15" s="102">
        <v>6790</v>
      </c>
      <c r="M15" s="485">
        <f t="shared" ref="M15:M25" si="2">IFERROR(K15/J15*100,0)</f>
        <v>0</v>
      </c>
      <c r="N15" s="499"/>
      <c r="O15" s="485">
        <f t="shared" ref="O15:O25" si="3">IFERROR(L15/J15*100,0)</f>
        <v>100</v>
      </c>
      <c r="P15" s="499"/>
    </row>
    <row r="16" spans="1:16" s="62" customFormat="1" ht="14.1" customHeight="1" thickBot="1">
      <c r="A16" s="73"/>
      <c r="B16" s="87"/>
      <c r="C16" s="96"/>
      <c r="D16" s="481" t="s">
        <v>1333</v>
      </c>
      <c r="E16" s="482"/>
      <c r="F16" s="483">
        <v>58900</v>
      </c>
      <c r="G16" s="484"/>
      <c r="H16" s="483">
        <v>46300</v>
      </c>
      <c r="I16" s="484"/>
      <c r="J16" s="100">
        <f t="shared" si="1"/>
        <v>12600</v>
      </c>
      <c r="K16" s="101">
        <v>12600</v>
      </c>
      <c r="L16" s="102">
        <f>Maret!$J$7</f>
        <v>0</v>
      </c>
      <c r="M16" s="485">
        <f t="shared" si="2"/>
        <v>100</v>
      </c>
      <c r="N16" s="499"/>
      <c r="O16" s="485">
        <f t="shared" si="3"/>
        <v>0</v>
      </c>
      <c r="P16" s="499"/>
    </row>
    <row r="17" spans="1:16" s="62" customFormat="1" ht="14.1" customHeight="1" thickBot="1">
      <c r="A17" s="73"/>
      <c r="B17" s="87"/>
      <c r="C17" s="96"/>
      <c r="D17" s="481" t="s">
        <v>87</v>
      </c>
      <c r="E17" s="482"/>
      <c r="F17" s="483">
        <v>216770</v>
      </c>
      <c r="G17" s="484"/>
      <c r="H17" s="483">
        <v>170267</v>
      </c>
      <c r="I17" s="484"/>
      <c r="J17" s="100">
        <f t="shared" si="1"/>
        <v>46503</v>
      </c>
      <c r="K17" s="101">
        <v>0</v>
      </c>
      <c r="L17" s="102">
        <v>46503</v>
      </c>
      <c r="M17" s="485">
        <f t="shared" si="2"/>
        <v>0</v>
      </c>
      <c r="N17" s="499"/>
      <c r="O17" s="485">
        <f t="shared" si="3"/>
        <v>100</v>
      </c>
      <c r="P17" s="499"/>
    </row>
    <row r="18" spans="1:16" s="62" customFormat="1" ht="14.1" customHeight="1" thickBot="1">
      <c r="C18" s="96"/>
      <c r="D18" s="481" t="s">
        <v>1063</v>
      </c>
      <c r="E18" s="482"/>
      <c r="F18" s="483">
        <v>26500</v>
      </c>
      <c r="G18" s="484"/>
      <c r="H18" s="483">
        <v>25028</v>
      </c>
      <c r="I18" s="484"/>
      <c r="J18" s="100">
        <f t="shared" si="1"/>
        <v>1472</v>
      </c>
      <c r="K18" s="101">
        <f>Mei!$H$7</f>
        <v>0</v>
      </c>
      <c r="L18" s="102">
        <v>1472</v>
      </c>
      <c r="M18" s="485">
        <f t="shared" si="2"/>
        <v>0</v>
      </c>
      <c r="N18" s="499"/>
      <c r="O18" s="485">
        <f t="shared" si="3"/>
        <v>100</v>
      </c>
      <c r="P18" s="499"/>
    </row>
    <row r="19" spans="1:16" s="62" customFormat="1" ht="14.1" customHeight="1" thickBot="1">
      <c r="C19" s="96"/>
      <c r="D19" s="481" t="s">
        <v>1009</v>
      </c>
      <c r="E19" s="482"/>
      <c r="F19" s="483">
        <v>117335</v>
      </c>
      <c r="G19" s="484"/>
      <c r="H19" s="483">
        <v>113411</v>
      </c>
      <c r="I19" s="484"/>
      <c r="J19" s="100">
        <f t="shared" si="1"/>
        <v>3924</v>
      </c>
      <c r="K19" s="101">
        <f>Juni!$H$7</f>
        <v>0</v>
      </c>
      <c r="L19" s="102">
        <v>3924</v>
      </c>
      <c r="M19" s="485">
        <f t="shared" si="2"/>
        <v>0</v>
      </c>
      <c r="N19" s="499"/>
      <c r="O19" s="485">
        <f t="shared" si="3"/>
        <v>100</v>
      </c>
      <c r="P19" s="499"/>
    </row>
    <row r="20" spans="1:16" s="62" customFormat="1" ht="14.1" customHeight="1" thickBot="1">
      <c r="C20" s="96"/>
      <c r="D20" s="481" t="s">
        <v>1519</v>
      </c>
      <c r="E20" s="482"/>
      <c r="F20" s="483">
        <v>80650</v>
      </c>
      <c r="G20" s="484"/>
      <c r="H20" s="483">
        <v>77826</v>
      </c>
      <c r="I20" s="484"/>
      <c r="J20" s="100">
        <f t="shared" si="1"/>
        <v>2824</v>
      </c>
      <c r="K20" s="101">
        <v>2824</v>
      </c>
      <c r="L20" s="102">
        <f>Juli!$J$7</f>
        <v>142150</v>
      </c>
      <c r="M20" s="485">
        <f t="shared" si="2"/>
        <v>100</v>
      </c>
      <c r="N20" s="499"/>
      <c r="O20" s="485">
        <f t="shared" si="3"/>
        <v>5033.6402266288951</v>
      </c>
      <c r="P20" s="499"/>
    </row>
    <row r="21" spans="1:16" s="62" customFormat="1" ht="14.1" customHeight="1" thickBot="1">
      <c r="C21" s="96"/>
      <c r="D21" s="481" t="s">
        <v>522</v>
      </c>
      <c r="E21" s="482"/>
      <c r="F21" s="483">
        <v>9411</v>
      </c>
      <c r="G21" s="484"/>
      <c r="H21" s="483">
        <v>8911</v>
      </c>
      <c r="I21" s="484"/>
      <c r="J21" s="100">
        <f t="shared" si="1"/>
        <v>500</v>
      </c>
      <c r="K21" s="101">
        <f>Agustus!$H$7</f>
        <v>0</v>
      </c>
      <c r="L21" s="102">
        <f>Agustus!$J$7</f>
        <v>5100</v>
      </c>
      <c r="M21" s="485">
        <f t="shared" si="2"/>
        <v>0</v>
      </c>
      <c r="N21" s="499"/>
      <c r="O21" s="485">
        <f t="shared" si="3"/>
        <v>1019.9999999999999</v>
      </c>
      <c r="P21" s="499"/>
    </row>
    <row r="22" spans="1:16" s="62" customFormat="1" ht="14.1" customHeight="1" thickBot="1">
      <c r="C22" s="96"/>
      <c r="D22" s="481" t="s">
        <v>972</v>
      </c>
      <c r="E22" s="482"/>
      <c r="F22" s="483">
        <v>42932</v>
      </c>
      <c r="G22" s="484"/>
      <c r="H22" s="483">
        <v>36132</v>
      </c>
      <c r="I22" s="484"/>
      <c r="J22" s="100">
        <f t="shared" si="1"/>
        <v>6800</v>
      </c>
      <c r="K22" s="101">
        <f>September!$H$7</f>
        <v>87620</v>
      </c>
      <c r="L22" s="102">
        <v>6800</v>
      </c>
      <c r="M22" s="485">
        <f t="shared" si="2"/>
        <v>1288.5294117647059</v>
      </c>
      <c r="N22" s="499"/>
      <c r="O22" s="485">
        <f t="shared" si="3"/>
        <v>100</v>
      </c>
      <c r="P22" s="499"/>
    </row>
    <row r="23" spans="1:16" s="62" customFormat="1" ht="14.1" customHeight="1" thickBot="1">
      <c r="C23" s="96"/>
      <c r="D23" s="481" t="s">
        <v>967</v>
      </c>
      <c r="E23" s="482"/>
      <c r="F23" s="483">
        <v>31000</v>
      </c>
      <c r="G23" s="484"/>
      <c r="H23" s="483">
        <v>23418</v>
      </c>
      <c r="I23" s="484"/>
      <c r="J23" s="100">
        <f t="shared" si="1"/>
        <v>7582</v>
      </c>
      <c r="K23" s="101">
        <f>Oktober!$H$7</f>
        <v>0</v>
      </c>
      <c r="L23" s="102">
        <v>7582</v>
      </c>
      <c r="M23" s="485">
        <f t="shared" si="2"/>
        <v>0</v>
      </c>
      <c r="N23" s="499"/>
      <c r="O23" s="485">
        <f t="shared" si="3"/>
        <v>100</v>
      </c>
      <c r="P23" s="499"/>
    </row>
    <row r="24" spans="1:16" s="62" customFormat="1" ht="14.1" customHeight="1" thickBot="1">
      <c r="C24" s="96"/>
      <c r="D24" s="481" t="s">
        <v>596</v>
      </c>
      <c r="E24" s="482"/>
      <c r="F24" s="483">
        <v>25887</v>
      </c>
      <c r="G24" s="484"/>
      <c r="H24" s="483">
        <v>21851</v>
      </c>
      <c r="I24" s="484"/>
      <c r="J24" s="100">
        <f t="shared" si="1"/>
        <v>4036</v>
      </c>
      <c r="K24" s="101">
        <f>November!$H$7</f>
        <v>0</v>
      </c>
      <c r="L24" s="102">
        <v>4036</v>
      </c>
      <c r="M24" s="485">
        <f t="shared" si="2"/>
        <v>0</v>
      </c>
      <c r="N24" s="499"/>
      <c r="O24" s="485">
        <f t="shared" si="3"/>
        <v>100</v>
      </c>
      <c r="P24" s="499"/>
    </row>
    <row r="25" spans="1:16" s="62" customFormat="1" ht="14.1" customHeight="1" thickBot="1">
      <c r="C25" s="76"/>
      <c r="D25" s="481"/>
      <c r="E25" s="482"/>
      <c r="F25" s="483">
        <f>Desember!$E$7</f>
        <v>2773458</v>
      </c>
      <c r="G25" s="484"/>
      <c r="H25" s="483">
        <f>Desember!$F$7</f>
        <v>2616848</v>
      </c>
      <c r="I25" s="484"/>
      <c r="J25" s="100">
        <f t="shared" si="1"/>
        <v>156610</v>
      </c>
      <c r="K25" s="101">
        <f>Desember!$H$7</f>
        <v>0</v>
      </c>
      <c r="L25" s="102">
        <f>Desember!$J$7</f>
        <v>0</v>
      </c>
      <c r="M25" s="485">
        <f t="shared" si="2"/>
        <v>0</v>
      </c>
      <c r="N25" s="499"/>
      <c r="O25" s="485">
        <f t="shared" si="3"/>
        <v>0</v>
      </c>
      <c r="P25" s="499"/>
    </row>
    <row r="26" spans="1:16" s="62" customFormat="1">
      <c r="D26" s="76"/>
      <c r="E26" s="76"/>
      <c r="F26" s="61"/>
      <c r="G26" s="76"/>
      <c r="H26" s="61"/>
      <c r="I26" s="61"/>
      <c r="J26" s="76"/>
      <c r="K26" s="96"/>
      <c r="L26" s="61"/>
      <c r="M26" s="76"/>
      <c r="N26" s="61"/>
      <c r="O26" s="61"/>
      <c r="P26" s="61"/>
    </row>
    <row r="27" spans="1:16" s="62" customFormat="1">
      <c r="C27" s="284"/>
      <c r="G27" s="104"/>
      <c r="H27" s="61"/>
      <c r="I27" s="76"/>
      <c r="J27" s="76"/>
      <c r="K27" s="96"/>
      <c r="L27" s="61"/>
      <c r="M27" s="76"/>
      <c r="N27" s="61"/>
      <c r="O27" s="61"/>
      <c r="P27" s="61"/>
    </row>
    <row r="28" spans="1:16" s="62" customFormat="1">
      <c r="C28" s="76"/>
      <c r="F28" s="284"/>
      <c r="G28" s="284"/>
      <c r="H28" s="284"/>
      <c r="I28" s="76"/>
      <c r="J28" s="76"/>
      <c r="K28" s="96"/>
      <c r="L28" s="61"/>
      <c r="M28" s="76"/>
      <c r="N28" s="61"/>
      <c r="O28" s="61"/>
      <c r="P28" s="61"/>
    </row>
    <row r="29" spans="1:16" s="62" customFormat="1">
      <c r="C29" s="76"/>
      <c r="F29" s="105"/>
      <c r="G29" s="479"/>
      <c r="H29" s="284"/>
      <c r="I29" s="76"/>
      <c r="J29" s="76"/>
      <c r="K29" s="96"/>
      <c r="L29" s="61"/>
      <c r="M29" s="76"/>
      <c r="N29" s="61"/>
      <c r="O29" s="61"/>
      <c r="P29" s="61"/>
    </row>
    <row r="30" spans="1:16" s="62" customFormat="1">
      <c r="C30" s="76"/>
      <c r="F30" s="105"/>
      <c r="G30" s="479"/>
      <c r="H30" s="284"/>
      <c r="I30" s="76"/>
      <c r="J30" s="76"/>
      <c r="K30" s="96"/>
      <c r="L30" s="61"/>
      <c r="M30" s="76"/>
      <c r="N30" s="61"/>
      <c r="O30" s="61"/>
      <c r="P30" s="61"/>
    </row>
    <row r="31" spans="1:16" s="62" customFormat="1">
      <c r="C31" s="76"/>
      <c r="F31" s="76"/>
      <c r="G31" s="106"/>
      <c r="H31" s="106"/>
      <c r="I31" s="76"/>
      <c r="J31" s="76"/>
      <c r="K31" s="96"/>
      <c r="L31" s="107"/>
      <c r="M31" s="107"/>
      <c r="N31" s="76"/>
      <c r="O31" s="76"/>
      <c r="P31" s="76"/>
    </row>
    <row r="32" spans="1:16" s="62" customFormat="1" ht="12.75" customHeight="1">
      <c r="B32" s="108"/>
      <c r="C32" s="76"/>
      <c r="F32" s="76"/>
      <c r="G32" s="76"/>
      <c r="H32" s="76"/>
      <c r="I32" s="76"/>
      <c r="J32" s="76"/>
      <c r="K32" s="96"/>
      <c r="O32" s="70"/>
      <c r="P32" s="70"/>
    </row>
    <row r="33" spans="1:22" s="62" customFormat="1">
      <c r="C33" s="76"/>
      <c r="F33" s="76"/>
      <c r="G33" s="76" t="s">
        <v>62</v>
      </c>
      <c r="H33" s="76"/>
      <c r="I33" s="76"/>
      <c r="J33" s="76"/>
      <c r="K33" s="96"/>
      <c r="O33" s="70"/>
      <c r="P33" s="70"/>
    </row>
    <row r="34" spans="1:22" s="62" customFormat="1" ht="12.75" customHeight="1">
      <c r="C34" s="76"/>
      <c r="F34" s="76"/>
      <c r="G34" s="76"/>
      <c r="H34" s="76"/>
      <c r="I34" s="76"/>
      <c r="J34" s="76"/>
      <c r="K34" s="96"/>
      <c r="L34" s="109"/>
      <c r="M34" s="284"/>
      <c r="N34" s="284"/>
      <c r="O34" s="284"/>
      <c r="P34" s="284"/>
    </row>
    <row r="35" spans="1:22" s="62" customFormat="1">
      <c r="F35" s="76"/>
      <c r="G35" s="76"/>
      <c r="H35" s="76"/>
      <c r="I35" s="76"/>
      <c r="L35" s="480"/>
      <c r="M35" s="480"/>
      <c r="N35" s="480"/>
      <c r="O35" s="284"/>
      <c r="P35" s="284"/>
      <c r="Q35" s="111"/>
      <c r="R35" s="96"/>
      <c r="S35" s="111"/>
      <c r="T35" s="111"/>
      <c r="U35" s="284"/>
      <c r="V35" s="284"/>
    </row>
    <row r="36" spans="1:22" s="62" customFormat="1">
      <c r="D36" s="112"/>
      <c r="E36" s="112"/>
      <c r="L36" s="109"/>
      <c r="M36" s="76"/>
      <c r="N36" s="76"/>
      <c r="O36" s="106"/>
      <c r="P36" s="106"/>
      <c r="Q36" s="111"/>
      <c r="R36" s="96"/>
      <c r="S36" s="111"/>
      <c r="T36" s="111"/>
      <c r="U36" s="284"/>
      <c r="V36" s="284"/>
    </row>
    <row r="37" spans="1:22" s="62" customFormat="1" ht="14.25" customHeight="1">
      <c r="D37" s="96"/>
      <c r="E37" s="76"/>
      <c r="Q37" s="61"/>
      <c r="R37" s="96"/>
      <c r="S37" s="111"/>
      <c r="T37" s="111"/>
      <c r="U37" s="284"/>
      <c r="V37" s="284"/>
    </row>
    <row r="38" spans="1:22" s="62" customFormat="1">
      <c r="D38" s="96"/>
      <c r="E38" s="76"/>
      <c r="Q38" s="111"/>
      <c r="R38" s="96"/>
      <c r="S38" s="111"/>
      <c r="T38" s="111"/>
      <c r="U38" s="284"/>
      <c r="V38" s="284"/>
    </row>
    <row r="39" spans="1:22" s="62" customFormat="1">
      <c r="D39" s="96"/>
      <c r="E39" s="76"/>
      <c r="Q39" s="61"/>
      <c r="R39" s="96"/>
      <c r="S39" s="61"/>
      <c r="T39" s="61"/>
      <c r="U39" s="284"/>
      <c r="V39" s="284"/>
    </row>
    <row r="40" spans="1:22" s="62" customFormat="1" ht="27.75" customHeight="1">
      <c r="D40" s="96"/>
      <c r="E40" s="76"/>
      <c r="Q40" s="107"/>
      <c r="R40" s="107"/>
      <c r="S40" s="76"/>
      <c r="T40" s="76"/>
      <c r="U40" s="115"/>
    </row>
    <row r="41" spans="1:22" s="117" customFormat="1" ht="18" customHeight="1">
      <c r="A41" s="62"/>
      <c r="B41" s="62"/>
      <c r="C41" s="62"/>
      <c r="D41" s="96"/>
      <c r="E41" s="76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70"/>
      <c r="U41" s="61"/>
      <c r="V41" s="62"/>
    </row>
    <row r="42" spans="1:22" s="117" customFormat="1" ht="18" customHeight="1">
      <c r="A42" s="62"/>
      <c r="B42" s="62"/>
      <c r="C42" s="62"/>
      <c r="D42" s="96"/>
      <c r="E42" s="76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70"/>
      <c r="U42" s="61"/>
      <c r="V42" s="62"/>
    </row>
    <row r="43" spans="1:22" s="62" customFormat="1" ht="18" customHeight="1">
      <c r="B43" s="108"/>
      <c r="C43" s="112"/>
      <c r="D43" s="96"/>
      <c r="E43" s="76"/>
      <c r="K43" s="479"/>
      <c r="L43" s="479"/>
      <c r="M43" s="479"/>
      <c r="N43" s="479"/>
      <c r="O43" s="479"/>
      <c r="P43" s="284"/>
      <c r="Q43" s="480"/>
      <c r="R43" s="480"/>
      <c r="S43" s="480"/>
      <c r="T43" s="284"/>
      <c r="U43" s="284"/>
      <c r="V43" s="117"/>
    </row>
    <row r="44" spans="1:22" s="62" customFormat="1" ht="18" customHeight="1">
      <c r="B44" s="108"/>
      <c r="C44" s="96"/>
      <c r="D44" s="96"/>
      <c r="E44" s="76"/>
      <c r="F44" s="112"/>
      <c r="G44" s="112"/>
      <c r="H44" s="76"/>
      <c r="I44" s="76"/>
      <c r="K44" s="96"/>
      <c r="L44" s="96"/>
      <c r="M44" s="76"/>
      <c r="N44" s="96"/>
      <c r="O44" s="76"/>
      <c r="P44" s="76"/>
      <c r="Q44" s="109"/>
      <c r="R44" s="76"/>
      <c r="S44" s="76"/>
      <c r="T44" s="119"/>
      <c r="U44" s="106"/>
    </row>
    <row r="45" spans="1:22" s="62" customFormat="1" ht="18" customHeight="1">
      <c r="B45" s="108"/>
      <c r="C45" s="96"/>
      <c r="D45" s="96"/>
      <c r="E45" s="76"/>
      <c r="F45" s="96"/>
      <c r="G45" s="76"/>
      <c r="H45" s="112"/>
      <c r="I45" s="112"/>
      <c r="K45" s="96"/>
      <c r="L45" s="96"/>
      <c r="M45" s="76"/>
      <c r="N45" s="96"/>
      <c r="O45" s="76"/>
      <c r="P45" s="76"/>
    </row>
    <row r="46" spans="1:22" s="62" customFormat="1" ht="24.75" customHeight="1">
      <c r="B46" s="108"/>
      <c r="C46" s="96"/>
      <c r="D46" s="96"/>
      <c r="E46" s="76"/>
      <c r="F46" s="96"/>
      <c r="G46" s="76"/>
      <c r="H46" s="112"/>
      <c r="I46" s="112"/>
      <c r="K46" s="96"/>
      <c r="L46" s="96"/>
      <c r="M46" s="76"/>
      <c r="N46" s="96"/>
      <c r="O46" s="76"/>
      <c r="P46" s="76"/>
    </row>
    <row r="47" spans="1:22" s="62" customFormat="1" ht="26.25" customHeight="1">
      <c r="B47" s="108"/>
      <c r="C47" s="96"/>
      <c r="D47" s="61"/>
      <c r="E47" s="76"/>
      <c r="F47" s="96"/>
      <c r="G47" s="76"/>
      <c r="H47" s="112"/>
      <c r="I47" s="112"/>
      <c r="K47" s="96"/>
      <c r="L47" s="96"/>
      <c r="M47" s="76"/>
      <c r="N47" s="96"/>
      <c r="O47" s="76"/>
      <c r="P47" s="76"/>
    </row>
    <row r="49" spans="1:16" ht="13.5" thickBot="1"/>
    <row r="50" spans="1:16" ht="13.5" thickBot="1">
      <c r="B50" s="47"/>
      <c r="C50" s="48" t="s">
        <v>29</v>
      </c>
      <c r="D50" s="48" t="s">
        <v>30</v>
      </c>
      <c r="E50" s="48" t="s">
        <v>31</v>
      </c>
      <c r="F50" s="48" t="s">
        <v>32</v>
      </c>
      <c r="G50" s="48" t="s">
        <v>33</v>
      </c>
      <c r="H50" s="48" t="s">
        <v>34</v>
      </c>
      <c r="I50" s="48" t="s">
        <v>35</v>
      </c>
      <c r="J50" s="48" t="s">
        <v>36</v>
      </c>
      <c r="K50" s="48" t="s">
        <v>37</v>
      </c>
      <c r="L50" s="48" t="s">
        <v>38</v>
      </c>
      <c r="M50" s="48" t="s">
        <v>39</v>
      </c>
      <c r="N50" s="48" t="s">
        <v>40</v>
      </c>
      <c r="O50" s="49" t="s">
        <v>41</v>
      </c>
      <c r="P50" s="293"/>
    </row>
    <row r="51" spans="1:16">
      <c r="B51" s="50" t="s">
        <v>44</v>
      </c>
      <c r="C51" s="51">
        <v>90</v>
      </c>
      <c r="D51" s="51">
        <v>90</v>
      </c>
      <c r="E51" s="51">
        <v>90</v>
      </c>
      <c r="F51" s="51">
        <v>90</v>
      </c>
      <c r="G51" s="51">
        <v>90</v>
      </c>
      <c r="H51" s="51">
        <v>90</v>
      </c>
      <c r="I51" s="51">
        <v>90</v>
      </c>
      <c r="J51" s="51">
        <v>90</v>
      </c>
      <c r="K51" s="51">
        <v>90</v>
      </c>
      <c r="L51" s="51">
        <v>90</v>
      </c>
      <c r="M51" s="51">
        <v>90</v>
      </c>
      <c r="N51" s="51">
        <v>90</v>
      </c>
      <c r="O51" s="51">
        <v>90</v>
      </c>
      <c r="P51" s="294"/>
    </row>
    <row r="52" spans="1:16" ht="14.25" customHeight="1">
      <c r="B52" s="53" t="s">
        <v>49</v>
      </c>
      <c r="C52" s="54">
        <f>M61</f>
        <v>92.875422740909372</v>
      </c>
      <c r="D52" s="54">
        <f>M62</f>
        <v>93.920613161765445</v>
      </c>
      <c r="E52" s="54">
        <f>M63</f>
        <v>90.321113451554552</v>
      </c>
      <c r="F52" s="54">
        <f>M64</f>
        <v>91.77167356629775</v>
      </c>
      <c r="G52" s="54">
        <f>M65</f>
        <v>81.428353474926723</v>
      </c>
      <c r="H52" s="54">
        <f>M66</f>
        <v>94.460393643474433</v>
      </c>
      <c r="I52" s="54">
        <f>M67</f>
        <v>92.152226152188163</v>
      </c>
      <c r="J52" s="54">
        <f>M68</f>
        <v>93.176495546075699</v>
      </c>
      <c r="K52" s="54">
        <f>M69</f>
        <v>92.569554782909307</v>
      </c>
      <c r="L52" s="54">
        <f>M70</f>
        <v>88.542964708027185</v>
      </c>
      <c r="M52" s="54">
        <f>M71</f>
        <v>94.270019854401056</v>
      </c>
      <c r="N52" s="54">
        <f>M72</f>
        <v>94.353258639575571</v>
      </c>
      <c r="O52" s="55">
        <f>AVERAGE(C52:J52)</f>
        <v>91.263286467149015</v>
      </c>
      <c r="P52" s="295"/>
    </row>
    <row r="53" spans="1:16" ht="12" customHeight="1" thickBot="1">
      <c r="B53" s="56" t="s">
        <v>53</v>
      </c>
      <c r="C53" s="57">
        <f t="shared" ref="C53:O53" si="4">C52/C51</f>
        <v>1.0319491415656596</v>
      </c>
      <c r="D53" s="57">
        <f t="shared" si="4"/>
        <v>1.0435623684640605</v>
      </c>
      <c r="E53" s="57">
        <f t="shared" si="4"/>
        <v>1.0035679272394951</v>
      </c>
      <c r="F53" s="57">
        <f t="shared" si="4"/>
        <v>1.0196852618477528</v>
      </c>
      <c r="G53" s="57">
        <f t="shared" si="4"/>
        <v>0.90475948305474141</v>
      </c>
      <c r="H53" s="57">
        <f t="shared" si="4"/>
        <v>1.0495599293719382</v>
      </c>
      <c r="I53" s="57">
        <f t="shared" si="4"/>
        <v>1.0239136239132018</v>
      </c>
      <c r="J53" s="57">
        <f t="shared" si="4"/>
        <v>1.0352943949563966</v>
      </c>
      <c r="K53" s="57">
        <f t="shared" si="4"/>
        <v>1.0285506086989924</v>
      </c>
      <c r="L53" s="57">
        <f t="shared" si="4"/>
        <v>0.98381071897807981</v>
      </c>
      <c r="M53" s="57">
        <f t="shared" si="4"/>
        <v>1.0474446650489007</v>
      </c>
      <c r="N53" s="57">
        <f t="shared" si="4"/>
        <v>1.0483695404397286</v>
      </c>
      <c r="O53" s="58">
        <f t="shared" si="4"/>
        <v>1.0140365163016558</v>
      </c>
      <c r="P53" s="296"/>
    </row>
    <row r="54" spans="1:16" ht="5.25" customHeight="1">
      <c r="B54" s="61"/>
      <c r="C54" s="62"/>
      <c r="D54" s="62"/>
      <c r="E54" s="63"/>
      <c r="F54" s="63"/>
      <c r="G54" s="63"/>
      <c r="H54" s="63"/>
      <c r="I54" s="63"/>
      <c r="J54" s="63"/>
      <c r="K54" s="63"/>
      <c r="L54" s="64"/>
      <c r="M54" s="62"/>
      <c r="N54" s="62"/>
      <c r="O54" s="65"/>
      <c r="P54" s="65"/>
    </row>
    <row r="55" spans="1:16" ht="15" customHeight="1">
      <c r="A55" s="68"/>
      <c r="B55" s="61"/>
      <c r="C55" s="62"/>
      <c r="D55" s="62"/>
      <c r="E55" s="69"/>
      <c r="F55" s="69"/>
      <c r="G55" s="69"/>
      <c r="H55" s="69"/>
      <c r="I55" s="69"/>
      <c r="J55" s="69"/>
      <c r="K55" s="69"/>
      <c r="L55" s="64"/>
      <c r="M55" s="62"/>
      <c r="N55" s="62"/>
      <c r="O55" s="70"/>
      <c r="P55" s="70"/>
    </row>
    <row r="56" spans="1:16" ht="15" customHeight="1">
      <c r="A56" s="73"/>
      <c r="B56" s="62"/>
      <c r="C56" s="74"/>
      <c r="D56" s="62"/>
      <c r="E56" s="69"/>
      <c r="F56" s="69"/>
      <c r="G56" s="69"/>
      <c r="H56" s="69"/>
      <c r="I56" s="69"/>
      <c r="J56" s="75"/>
      <c r="K56" s="75"/>
      <c r="L56" s="62"/>
      <c r="M56" s="62"/>
      <c r="N56" s="62"/>
      <c r="O56" s="62"/>
      <c r="P56" s="62"/>
    </row>
    <row r="57" spans="1:16" s="62" customFormat="1" ht="6.75" customHeight="1" thickBot="1">
      <c r="A57" s="79"/>
      <c r="D57" s="75"/>
      <c r="E57" s="75"/>
      <c r="F57" s="74"/>
      <c r="G57" s="75"/>
      <c r="H57" s="75"/>
      <c r="I57" s="74"/>
    </row>
    <row r="58" spans="1:16" s="62" customFormat="1" ht="13.5" thickBot="1">
      <c r="A58" s="79"/>
      <c r="B58" s="87"/>
      <c r="C58" s="284"/>
      <c r="D58" s="487" t="s">
        <v>1020</v>
      </c>
      <c r="E58" s="488"/>
      <c r="F58" s="488"/>
      <c r="G58" s="488"/>
      <c r="H58" s="488"/>
      <c r="I58" s="488"/>
      <c r="J58" s="488"/>
      <c r="K58" s="488"/>
      <c r="L58" s="488"/>
      <c r="M58" s="488"/>
      <c r="N58" s="489"/>
    </row>
    <row r="59" spans="1:16" s="62" customFormat="1" ht="14.1" customHeight="1" thickBot="1">
      <c r="A59" s="73"/>
      <c r="C59" s="95"/>
      <c r="D59" s="490" t="s">
        <v>59</v>
      </c>
      <c r="E59" s="491"/>
      <c r="F59" s="490" t="s">
        <v>60</v>
      </c>
      <c r="G59" s="491"/>
      <c r="H59" s="490" t="s">
        <v>61</v>
      </c>
      <c r="I59" s="491"/>
      <c r="J59" s="494" t="s">
        <v>0</v>
      </c>
      <c r="K59" s="495"/>
      <c r="L59" s="496"/>
      <c r="M59" s="490" t="s">
        <v>1</v>
      </c>
      <c r="N59" s="491"/>
    </row>
    <row r="60" spans="1:16" s="62" customFormat="1" ht="14.1" customHeight="1" thickBot="1">
      <c r="A60" s="73"/>
      <c r="C60" s="96"/>
      <c r="D60" s="492"/>
      <c r="E60" s="493"/>
      <c r="F60" s="492"/>
      <c r="G60" s="493"/>
      <c r="H60" s="492"/>
      <c r="I60" s="493"/>
      <c r="J60" s="97" t="s">
        <v>63</v>
      </c>
      <c r="K60" s="98" t="s">
        <v>64</v>
      </c>
      <c r="L60" s="99" t="s">
        <v>65</v>
      </c>
      <c r="M60" s="497" t="s">
        <v>66</v>
      </c>
      <c r="N60" s="498"/>
    </row>
    <row r="61" spans="1:16" s="62" customFormat="1" ht="14.1" customHeight="1" thickBot="1">
      <c r="A61" s="73"/>
      <c r="C61" s="96"/>
      <c r="D61" s="481" t="s">
        <v>67</v>
      </c>
      <c r="E61" s="482"/>
      <c r="F61" s="483">
        <f>Januari!$E$7</f>
        <v>2880606</v>
      </c>
      <c r="G61" s="484"/>
      <c r="H61" s="483">
        <f>Januari!$F$7</f>
        <v>2675375</v>
      </c>
      <c r="I61" s="484"/>
      <c r="J61" s="100">
        <f t="shared" ref="J61:J72" si="5">F61-H61</f>
        <v>205231</v>
      </c>
      <c r="K61" s="101">
        <f>Januari!$H$7</f>
        <v>0</v>
      </c>
      <c r="L61" s="102">
        <f>Januari!$J$7</f>
        <v>0</v>
      </c>
      <c r="M61" s="485">
        <f>IFERROR(H61/F61*100,0)</f>
        <v>92.875422740909372</v>
      </c>
      <c r="N61" s="486"/>
    </row>
    <row r="62" spans="1:16" s="62" customFormat="1" ht="14.1" customHeight="1" thickBot="1">
      <c r="A62" s="73"/>
      <c r="B62" s="87" t="s">
        <v>62</v>
      </c>
      <c r="C62" s="96"/>
      <c r="D62" s="481" t="s">
        <v>68</v>
      </c>
      <c r="E62" s="482"/>
      <c r="F62" s="483">
        <f>Februari!$E$7</f>
        <v>2498525</v>
      </c>
      <c r="G62" s="484"/>
      <c r="H62" s="483">
        <f>Februari!$F$7</f>
        <v>2346630</v>
      </c>
      <c r="I62" s="484"/>
      <c r="J62" s="100">
        <f t="shared" si="5"/>
        <v>151895</v>
      </c>
      <c r="K62" s="101">
        <f>Februari!$H$7</f>
        <v>0</v>
      </c>
      <c r="L62" s="102">
        <f>Februari!$J$7</f>
        <v>0</v>
      </c>
      <c r="M62" s="485">
        <f t="shared" ref="M62:M72" si="6">IFERROR(H62/F62*100,0)</f>
        <v>93.920613161765445</v>
      </c>
      <c r="N62" s="486"/>
    </row>
    <row r="63" spans="1:16" s="62" customFormat="1" ht="14.1" customHeight="1" thickBot="1">
      <c r="A63" s="73"/>
      <c r="B63" s="87"/>
      <c r="C63" s="96"/>
      <c r="D63" s="481" t="s">
        <v>69</v>
      </c>
      <c r="E63" s="482"/>
      <c r="F63" s="483">
        <f>Maret!$E$7</f>
        <v>2891190</v>
      </c>
      <c r="G63" s="484"/>
      <c r="H63" s="483">
        <f>Maret!$F$7</f>
        <v>2611355</v>
      </c>
      <c r="I63" s="484"/>
      <c r="J63" s="100">
        <f t="shared" si="5"/>
        <v>279835</v>
      </c>
      <c r="K63" s="101">
        <f>Maret!$H$7</f>
        <v>0</v>
      </c>
      <c r="L63" s="102">
        <f>Maret!$J$7</f>
        <v>0</v>
      </c>
      <c r="M63" s="485">
        <f t="shared" si="6"/>
        <v>90.321113451554552</v>
      </c>
      <c r="N63" s="486"/>
    </row>
    <row r="64" spans="1:16" s="62" customFormat="1" ht="14.1" customHeight="1" thickBot="1">
      <c r="A64" s="73"/>
      <c r="B64" s="87"/>
      <c r="C64" s="96"/>
      <c r="D64" s="481" t="s">
        <v>70</v>
      </c>
      <c r="E64" s="482"/>
      <c r="F64" s="483">
        <f>April!$E$7</f>
        <v>2953298</v>
      </c>
      <c r="G64" s="484"/>
      <c r="H64" s="483">
        <f>April!$F$7</f>
        <v>2710291</v>
      </c>
      <c r="I64" s="484"/>
      <c r="J64" s="100">
        <f t="shared" si="5"/>
        <v>243007</v>
      </c>
      <c r="K64" s="101">
        <f>April!$H$7</f>
        <v>0</v>
      </c>
      <c r="L64" s="102">
        <f>April!$J$7</f>
        <v>0</v>
      </c>
      <c r="M64" s="485">
        <f t="shared" si="6"/>
        <v>91.77167356629775</v>
      </c>
      <c r="N64" s="486"/>
    </row>
    <row r="65" spans="2:16" s="62" customFormat="1" ht="14.1" customHeight="1" thickBot="1">
      <c r="C65" s="96"/>
      <c r="D65" s="481" t="s">
        <v>71</v>
      </c>
      <c r="E65" s="482"/>
      <c r="F65" s="483">
        <f>Mei!$E$7</f>
        <v>2490700</v>
      </c>
      <c r="G65" s="484"/>
      <c r="H65" s="483">
        <f>Mei!$F$7</f>
        <v>2028136</v>
      </c>
      <c r="I65" s="484"/>
      <c r="J65" s="100">
        <f t="shared" si="5"/>
        <v>462564</v>
      </c>
      <c r="K65" s="101">
        <f>Mei!$H$7</f>
        <v>0</v>
      </c>
      <c r="L65" s="102">
        <f>Mei!$J$7</f>
        <v>0</v>
      </c>
      <c r="M65" s="485">
        <f t="shared" si="6"/>
        <v>81.428353474926723</v>
      </c>
      <c r="N65" s="486"/>
    </row>
    <row r="66" spans="2:16" s="62" customFormat="1" ht="14.1" customHeight="1" thickBot="1">
      <c r="C66" s="96"/>
      <c r="D66" s="481" t="s">
        <v>72</v>
      </c>
      <c r="E66" s="482"/>
      <c r="F66" s="483">
        <f>Juni!$E$7</f>
        <v>2706510</v>
      </c>
      <c r="G66" s="484"/>
      <c r="H66" s="483">
        <f>Juni!$F$7</f>
        <v>2556580</v>
      </c>
      <c r="I66" s="484"/>
      <c r="J66" s="100">
        <f t="shared" si="5"/>
        <v>149930</v>
      </c>
      <c r="K66" s="101">
        <f>Juni!$H$7</f>
        <v>0</v>
      </c>
      <c r="L66" s="102">
        <f>Juni!$J$7</f>
        <v>0</v>
      </c>
      <c r="M66" s="485">
        <f t="shared" si="6"/>
        <v>94.460393643474433</v>
      </c>
      <c r="N66" s="486"/>
    </row>
    <row r="67" spans="2:16" s="62" customFormat="1" ht="14.1" customHeight="1" thickBot="1">
      <c r="C67" s="96"/>
      <c r="D67" s="481" t="s">
        <v>73</v>
      </c>
      <c r="E67" s="482"/>
      <c r="F67" s="483">
        <f>Juli!$E$7</f>
        <v>2843112</v>
      </c>
      <c r="G67" s="484"/>
      <c r="H67" s="483">
        <f>Juli!$F$7</f>
        <v>2619991</v>
      </c>
      <c r="I67" s="484"/>
      <c r="J67" s="100">
        <f t="shared" si="5"/>
        <v>223121</v>
      </c>
      <c r="K67" s="101">
        <f>Juli!$H$7</f>
        <v>80971</v>
      </c>
      <c r="L67" s="102">
        <f>Juli!$J$7</f>
        <v>142150</v>
      </c>
      <c r="M67" s="485">
        <f t="shared" si="6"/>
        <v>92.152226152188163</v>
      </c>
      <c r="N67" s="486"/>
    </row>
    <row r="68" spans="2:16" s="62" customFormat="1" ht="14.1" customHeight="1" thickBot="1">
      <c r="C68" s="96"/>
      <c r="D68" s="481" t="s">
        <v>74</v>
      </c>
      <c r="E68" s="482"/>
      <c r="F68" s="483">
        <f>Agustus!$E$7</f>
        <v>2856582</v>
      </c>
      <c r="G68" s="484"/>
      <c r="H68" s="483">
        <f>Agustus!$F$7</f>
        <v>2661663</v>
      </c>
      <c r="I68" s="484"/>
      <c r="J68" s="100">
        <f t="shared" si="5"/>
        <v>194919</v>
      </c>
      <c r="K68" s="101">
        <f>Agustus!$H$7</f>
        <v>0</v>
      </c>
      <c r="L68" s="102">
        <f>Agustus!$J$7</f>
        <v>5100</v>
      </c>
      <c r="M68" s="485">
        <f t="shared" si="6"/>
        <v>93.176495546075699</v>
      </c>
      <c r="N68" s="486"/>
    </row>
    <row r="69" spans="2:16" s="62" customFormat="1" ht="14.1" customHeight="1" thickBot="1">
      <c r="C69" s="96"/>
      <c r="D69" s="481" t="s">
        <v>75</v>
      </c>
      <c r="E69" s="482"/>
      <c r="F69" s="483">
        <f>September!$E$7</f>
        <v>3008420</v>
      </c>
      <c r="G69" s="484"/>
      <c r="H69" s="483">
        <f>September!$F$7</f>
        <v>2784881</v>
      </c>
      <c r="I69" s="484"/>
      <c r="J69" s="100">
        <f t="shared" si="5"/>
        <v>223539</v>
      </c>
      <c r="K69" s="101">
        <f>September!$H$7</f>
        <v>87620</v>
      </c>
      <c r="L69" s="102">
        <f>September!$J$7</f>
        <v>135919</v>
      </c>
      <c r="M69" s="485">
        <f t="shared" si="6"/>
        <v>92.569554782909307</v>
      </c>
      <c r="N69" s="486"/>
    </row>
    <row r="70" spans="2:16" s="62" customFormat="1" ht="14.1" customHeight="1" thickBot="1">
      <c r="C70" s="96"/>
      <c r="D70" s="481" t="s">
        <v>76</v>
      </c>
      <c r="E70" s="482"/>
      <c r="F70" s="483">
        <f>Oktober!$E$7</f>
        <v>3027799</v>
      </c>
      <c r="G70" s="484"/>
      <c r="H70" s="483">
        <f>Oktober!$F$7</f>
        <v>2680903</v>
      </c>
      <c r="I70" s="484"/>
      <c r="J70" s="100">
        <f t="shared" si="5"/>
        <v>346896</v>
      </c>
      <c r="K70" s="101">
        <f>Oktober!$H$7</f>
        <v>0</v>
      </c>
      <c r="L70" s="102">
        <f>Oktober!$J$7</f>
        <v>0</v>
      </c>
      <c r="M70" s="485">
        <f t="shared" si="6"/>
        <v>88.542964708027185</v>
      </c>
      <c r="N70" s="486"/>
    </row>
    <row r="71" spans="2:16" s="62" customFormat="1" ht="14.1" customHeight="1" thickBot="1">
      <c r="C71" s="96"/>
      <c r="D71" s="481" t="s">
        <v>77</v>
      </c>
      <c r="E71" s="482"/>
      <c r="F71" s="483">
        <f>November!$E$7</f>
        <v>2719800</v>
      </c>
      <c r="G71" s="484"/>
      <c r="H71" s="483">
        <f>November!$F$7</f>
        <v>2563956</v>
      </c>
      <c r="I71" s="484"/>
      <c r="J71" s="100">
        <f t="shared" si="5"/>
        <v>155844</v>
      </c>
      <c r="K71" s="101">
        <f>November!$H$7</f>
        <v>0</v>
      </c>
      <c r="L71" s="102">
        <f>November!$J$7</f>
        <v>0</v>
      </c>
      <c r="M71" s="485">
        <f t="shared" si="6"/>
        <v>94.270019854401056</v>
      </c>
      <c r="N71" s="486"/>
    </row>
    <row r="72" spans="2:16" s="62" customFormat="1" ht="14.1" customHeight="1" thickBot="1">
      <c r="C72" s="76"/>
      <c r="D72" s="481" t="s">
        <v>78</v>
      </c>
      <c r="E72" s="482"/>
      <c r="F72" s="483">
        <f>Desember!$E$7</f>
        <v>2773458</v>
      </c>
      <c r="G72" s="484"/>
      <c r="H72" s="483">
        <f>Desember!$F$7</f>
        <v>2616848</v>
      </c>
      <c r="I72" s="484"/>
      <c r="J72" s="100">
        <f t="shared" si="5"/>
        <v>156610</v>
      </c>
      <c r="K72" s="101">
        <f>Desember!$H$7</f>
        <v>0</v>
      </c>
      <c r="L72" s="102">
        <f>Desember!$J$7</f>
        <v>0</v>
      </c>
      <c r="M72" s="485">
        <f t="shared" si="6"/>
        <v>94.353258639575571</v>
      </c>
      <c r="N72" s="486"/>
    </row>
    <row r="73" spans="2:16" s="62" customFormat="1">
      <c r="D73" s="76"/>
      <c r="E73" s="76"/>
      <c r="F73" s="61"/>
      <c r="G73" s="76"/>
      <c r="H73" s="61"/>
      <c r="I73" s="61"/>
      <c r="J73" s="76"/>
      <c r="K73" s="96"/>
      <c r="L73" s="61"/>
      <c r="M73" s="76"/>
      <c r="N73" s="61"/>
      <c r="O73" s="61"/>
      <c r="P73" s="61"/>
    </row>
    <row r="74" spans="2:16" s="62" customFormat="1">
      <c r="C74" s="284"/>
      <c r="G74" s="104"/>
      <c r="H74" s="61"/>
      <c r="I74" s="76"/>
      <c r="J74" s="76"/>
      <c r="K74" s="96"/>
      <c r="L74" s="61"/>
      <c r="M74" s="76"/>
      <c r="N74" s="61"/>
      <c r="O74" s="61"/>
      <c r="P74" s="61"/>
    </row>
    <row r="75" spans="2:16" s="62" customFormat="1">
      <c r="C75" s="76"/>
      <c r="F75" s="284"/>
      <c r="G75" s="284"/>
      <c r="H75" s="284"/>
      <c r="I75" s="76"/>
      <c r="J75" s="76"/>
      <c r="K75" s="96"/>
      <c r="L75" s="61"/>
      <c r="M75" s="76"/>
      <c r="N75" s="61"/>
      <c r="O75" s="61"/>
      <c r="P75" s="61"/>
    </row>
    <row r="76" spans="2:16" s="62" customFormat="1">
      <c r="C76" s="76"/>
      <c r="F76" s="105"/>
      <c r="G76" s="479"/>
      <c r="H76" s="284"/>
      <c r="I76" s="76"/>
      <c r="J76" s="76"/>
      <c r="K76" s="96"/>
      <c r="L76" s="61"/>
      <c r="M76" s="76"/>
      <c r="N76" s="61"/>
      <c r="O76" s="61"/>
      <c r="P76" s="61"/>
    </row>
    <row r="77" spans="2:16" s="62" customFormat="1">
      <c r="C77" s="76"/>
      <c r="F77" s="105"/>
      <c r="G77" s="479"/>
      <c r="H77" s="284"/>
      <c r="I77" s="76"/>
      <c r="J77" s="76"/>
      <c r="K77" s="96"/>
      <c r="L77" s="61"/>
      <c r="M77" s="76"/>
      <c r="N77" s="61"/>
      <c r="O77" s="61"/>
      <c r="P77" s="61"/>
    </row>
    <row r="78" spans="2:16" s="62" customFormat="1">
      <c r="C78" s="76"/>
      <c r="F78" s="76"/>
      <c r="G78" s="106"/>
      <c r="H78" s="106"/>
      <c r="I78" s="76"/>
      <c r="J78" s="76"/>
      <c r="K78" s="96"/>
      <c r="L78" s="107"/>
      <c r="M78" s="107"/>
      <c r="N78" s="76"/>
      <c r="O78" s="76"/>
      <c r="P78" s="76"/>
    </row>
    <row r="79" spans="2:16" s="62" customFormat="1" ht="12.75" customHeight="1">
      <c r="B79" s="108"/>
      <c r="C79" s="76"/>
      <c r="F79" s="76"/>
      <c r="G79" s="76"/>
      <c r="H79" s="76"/>
      <c r="I79" s="76"/>
      <c r="J79" s="76"/>
      <c r="K79" s="96"/>
      <c r="O79" s="70"/>
      <c r="P79" s="70"/>
    </row>
    <row r="80" spans="2:16" s="62" customFormat="1">
      <c r="C80" s="76"/>
      <c r="F80" s="76"/>
      <c r="G80" s="76" t="s">
        <v>62</v>
      </c>
      <c r="H80" s="76"/>
      <c r="I80" s="76"/>
      <c r="J80" s="76"/>
      <c r="K80" s="96"/>
      <c r="O80" s="70"/>
      <c r="P80" s="70"/>
    </row>
    <row r="81" spans="1:22" s="62" customFormat="1" ht="12.75" customHeight="1">
      <c r="C81" s="76"/>
      <c r="F81" s="76"/>
      <c r="G81" s="76"/>
      <c r="H81" s="76"/>
      <c r="I81" s="76"/>
      <c r="J81" s="76"/>
      <c r="K81" s="96"/>
      <c r="L81" s="109"/>
      <c r="M81" s="284"/>
      <c r="N81" s="284"/>
      <c r="O81" s="284"/>
      <c r="P81" s="284"/>
    </row>
    <row r="82" spans="1:22" s="62" customFormat="1">
      <c r="F82" s="76"/>
      <c r="G82" s="76"/>
      <c r="H82" s="76"/>
      <c r="I82" s="76"/>
      <c r="L82" s="480"/>
      <c r="M82" s="480"/>
      <c r="N82" s="480"/>
      <c r="O82" s="284"/>
      <c r="P82" s="284"/>
      <c r="Q82" s="111"/>
      <c r="R82" s="96"/>
      <c r="S82" s="111"/>
      <c r="T82" s="111"/>
      <c r="U82" s="284"/>
      <c r="V82" s="284"/>
    </row>
    <row r="83" spans="1:22" s="62" customFormat="1">
      <c r="D83" s="112"/>
      <c r="E83" s="112"/>
      <c r="L83" s="109"/>
      <c r="M83" s="76"/>
      <c r="N83" s="76"/>
      <c r="O83" s="106"/>
      <c r="P83" s="106"/>
      <c r="Q83" s="111"/>
      <c r="R83" s="96"/>
      <c r="S83" s="111"/>
      <c r="T83" s="111"/>
      <c r="U83" s="284"/>
      <c r="V83" s="284"/>
    </row>
    <row r="84" spans="1:22" s="62" customFormat="1" ht="14.25" customHeight="1">
      <c r="D84" s="96"/>
      <c r="E84" s="76"/>
      <c r="Q84" s="61"/>
      <c r="R84" s="96"/>
      <c r="S84" s="111"/>
      <c r="T84" s="111"/>
      <c r="U84" s="284"/>
      <c r="V84" s="284"/>
    </row>
    <row r="85" spans="1:22" s="62" customFormat="1">
      <c r="D85" s="96"/>
      <c r="E85" s="76"/>
      <c r="Q85" s="111"/>
      <c r="R85" s="96"/>
      <c r="S85" s="111"/>
      <c r="T85" s="111"/>
      <c r="U85" s="284"/>
      <c r="V85" s="284"/>
    </row>
    <row r="86" spans="1:22" s="62" customFormat="1">
      <c r="D86" s="96"/>
      <c r="E86" s="76"/>
      <c r="Q86" s="61"/>
      <c r="R86" s="96"/>
      <c r="S86" s="61"/>
      <c r="T86" s="61"/>
      <c r="U86" s="284"/>
      <c r="V86" s="284"/>
    </row>
    <row r="87" spans="1:22" s="62" customFormat="1" ht="27.75" customHeight="1">
      <c r="D87" s="96"/>
      <c r="E87" s="76"/>
      <c r="Q87" s="107"/>
      <c r="R87" s="107"/>
      <c r="S87" s="76"/>
      <c r="T87" s="76"/>
      <c r="U87" s="115"/>
    </row>
    <row r="88" spans="1:22" s="117" customFormat="1" ht="18" customHeight="1">
      <c r="A88" s="62"/>
      <c r="B88" s="62"/>
      <c r="C88" s="62"/>
      <c r="D88" s="96"/>
      <c r="E88" s="76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70"/>
      <c r="U88" s="61"/>
      <c r="V88" s="62"/>
    </row>
    <row r="89" spans="1:22" s="117" customFormat="1" ht="18" customHeight="1">
      <c r="A89" s="62"/>
      <c r="B89" s="62"/>
      <c r="C89" s="62"/>
      <c r="D89" s="96"/>
      <c r="E89" s="76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70"/>
      <c r="U89" s="61"/>
      <c r="V89" s="62"/>
    </row>
    <row r="90" spans="1:22" s="62" customFormat="1" ht="18" customHeight="1">
      <c r="B90" s="108"/>
      <c r="C90" s="112"/>
      <c r="D90" s="96"/>
      <c r="E90" s="76"/>
      <c r="K90" s="479"/>
      <c r="L90" s="479"/>
      <c r="M90" s="479"/>
      <c r="N90" s="479"/>
      <c r="O90" s="479"/>
      <c r="P90" s="284"/>
      <c r="Q90" s="480"/>
      <c r="R90" s="480"/>
      <c r="S90" s="480"/>
      <c r="T90" s="284"/>
      <c r="U90" s="284"/>
      <c r="V90" s="117"/>
    </row>
    <row r="91" spans="1:22" s="62" customFormat="1" ht="18" customHeight="1">
      <c r="B91" s="108"/>
      <c r="C91" s="96"/>
      <c r="D91" s="96"/>
      <c r="E91" s="76"/>
      <c r="F91" s="112"/>
      <c r="G91" s="112"/>
      <c r="H91" s="76"/>
      <c r="I91" s="76"/>
      <c r="K91" s="96"/>
      <c r="L91" s="96"/>
      <c r="M91" s="76"/>
      <c r="N91" s="96"/>
      <c r="O91" s="76"/>
      <c r="P91" s="76"/>
      <c r="Q91" s="109"/>
      <c r="R91" s="76"/>
      <c r="S91" s="76"/>
      <c r="T91" s="119"/>
      <c r="U91" s="106"/>
    </row>
    <row r="92" spans="1:22" s="62" customFormat="1" ht="18" customHeight="1">
      <c r="B92" s="108"/>
      <c r="C92" s="96"/>
      <c r="D92" s="96"/>
      <c r="E92" s="76"/>
      <c r="F92" s="96"/>
      <c r="G92" s="76"/>
      <c r="H92" s="112"/>
      <c r="I92" s="112"/>
      <c r="K92" s="96"/>
      <c r="L92" s="96"/>
      <c r="M92" s="76"/>
      <c r="N92" s="96"/>
      <c r="O92" s="76"/>
      <c r="P92" s="76"/>
    </row>
    <row r="93" spans="1:22">
      <c r="C93" s="76"/>
      <c r="F93" s="76"/>
      <c r="G93" s="76"/>
      <c r="H93" s="115"/>
      <c r="I93" s="62"/>
    </row>
    <row r="94" spans="1:22">
      <c r="C94" s="76"/>
      <c r="F94" s="62"/>
      <c r="G94" s="70"/>
      <c r="H94" s="61"/>
      <c r="I94" s="62"/>
    </row>
    <row r="95" spans="1:22">
      <c r="C95" s="62"/>
      <c r="F95" s="284"/>
      <c r="G95" s="284"/>
      <c r="H95" s="284"/>
      <c r="I95" s="62"/>
    </row>
    <row r="96" spans="1:22">
      <c r="C96" s="62"/>
      <c r="F96" s="285"/>
      <c r="G96" s="479"/>
      <c r="H96" s="284"/>
      <c r="I96" s="62"/>
    </row>
    <row r="97" spans="3:9">
      <c r="C97" s="62"/>
      <c r="F97" s="285"/>
      <c r="G97" s="479"/>
      <c r="H97" s="284"/>
      <c r="I97" s="62"/>
    </row>
    <row r="98" spans="3:9">
      <c r="F98" s="76"/>
      <c r="G98" s="106"/>
      <c r="H98" s="106"/>
      <c r="I98" s="62"/>
    </row>
  </sheetData>
  <mergeCells count="131">
    <mergeCell ref="H14:I14"/>
    <mergeCell ref="M14:N14"/>
    <mergeCell ref="O14:P14"/>
    <mergeCell ref="D15:E15"/>
    <mergeCell ref="F15:G15"/>
    <mergeCell ref="H15:I15"/>
    <mergeCell ref="M15:N15"/>
    <mergeCell ref="O15:P15"/>
    <mergeCell ref="D11:P11"/>
    <mergeCell ref="D12:E13"/>
    <mergeCell ref="F12:G13"/>
    <mergeCell ref="H12:I13"/>
    <mergeCell ref="J12:P12"/>
    <mergeCell ref="M13:N13"/>
    <mergeCell ref="O13:P13"/>
    <mergeCell ref="D14:E14"/>
    <mergeCell ref="F14:G14"/>
    <mergeCell ref="D16:E16"/>
    <mergeCell ref="F16:G16"/>
    <mergeCell ref="H16:I16"/>
    <mergeCell ref="M16:N16"/>
    <mergeCell ref="O16:P16"/>
    <mergeCell ref="D17:E17"/>
    <mergeCell ref="F17:G17"/>
    <mergeCell ref="H17:I17"/>
    <mergeCell ref="M17:N17"/>
    <mergeCell ref="O17:P17"/>
    <mergeCell ref="D18:E18"/>
    <mergeCell ref="F18:G18"/>
    <mergeCell ref="H18:I18"/>
    <mergeCell ref="M18:N18"/>
    <mergeCell ref="O18:P18"/>
    <mergeCell ref="D19:E19"/>
    <mergeCell ref="F19:G19"/>
    <mergeCell ref="H19:I19"/>
    <mergeCell ref="M19:N19"/>
    <mergeCell ref="O19:P19"/>
    <mergeCell ref="D20:E20"/>
    <mergeCell ref="F20:G20"/>
    <mergeCell ref="H20:I20"/>
    <mergeCell ref="M20:N20"/>
    <mergeCell ref="O20:P20"/>
    <mergeCell ref="D21:E21"/>
    <mergeCell ref="F21:G21"/>
    <mergeCell ref="H21:I21"/>
    <mergeCell ref="M21:N21"/>
    <mergeCell ref="O21:P21"/>
    <mergeCell ref="D22:E22"/>
    <mergeCell ref="F22:G22"/>
    <mergeCell ref="H22:I22"/>
    <mergeCell ref="M22:N22"/>
    <mergeCell ref="O22:P22"/>
    <mergeCell ref="D23:E23"/>
    <mergeCell ref="F23:G23"/>
    <mergeCell ref="H23:I23"/>
    <mergeCell ref="M23:N23"/>
    <mergeCell ref="O23:P23"/>
    <mergeCell ref="D24:E24"/>
    <mergeCell ref="F24:G24"/>
    <mergeCell ref="H24:I24"/>
    <mergeCell ref="M24:N24"/>
    <mergeCell ref="O24:P24"/>
    <mergeCell ref="D25:E25"/>
    <mergeCell ref="F25:G25"/>
    <mergeCell ref="H25:I25"/>
    <mergeCell ref="M25:N25"/>
    <mergeCell ref="O25:P25"/>
    <mergeCell ref="D58:N58"/>
    <mergeCell ref="D59:E60"/>
    <mergeCell ref="F59:G60"/>
    <mergeCell ref="H59:I60"/>
    <mergeCell ref="J59:L59"/>
    <mergeCell ref="M59:N59"/>
    <mergeCell ref="K43:O43"/>
    <mergeCell ref="Q43:S43"/>
    <mergeCell ref="G29:G30"/>
    <mergeCell ref="L35:N35"/>
    <mergeCell ref="M60:N60"/>
    <mergeCell ref="D61:E61"/>
    <mergeCell ref="F61:G61"/>
    <mergeCell ref="H61:I61"/>
    <mergeCell ref="M61:N61"/>
    <mergeCell ref="D62:E62"/>
    <mergeCell ref="F62:G62"/>
    <mergeCell ref="H62:I62"/>
    <mergeCell ref="M62:N62"/>
    <mergeCell ref="D65:E65"/>
    <mergeCell ref="F65:G65"/>
    <mergeCell ref="H65:I65"/>
    <mergeCell ref="M65:N65"/>
    <mergeCell ref="D66:E66"/>
    <mergeCell ref="F66:G66"/>
    <mergeCell ref="H66:I66"/>
    <mergeCell ref="M66:N66"/>
    <mergeCell ref="D63:E63"/>
    <mergeCell ref="F63:G63"/>
    <mergeCell ref="H63:I63"/>
    <mergeCell ref="M63:N63"/>
    <mergeCell ref="D64:E64"/>
    <mergeCell ref="F64:G64"/>
    <mergeCell ref="H64:I64"/>
    <mergeCell ref="M64:N64"/>
    <mergeCell ref="D69:E69"/>
    <mergeCell ref="F69:G69"/>
    <mergeCell ref="H69:I69"/>
    <mergeCell ref="M69:N69"/>
    <mergeCell ref="D70:E70"/>
    <mergeCell ref="F70:G70"/>
    <mergeCell ref="H70:I70"/>
    <mergeCell ref="M70:N70"/>
    <mergeCell ref="D67:E67"/>
    <mergeCell ref="F67:G67"/>
    <mergeCell ref="H67:I67"/>
    <mergeCell ref="M67:N67"/>
    <mergeCell ref="D68:E68"/>
    <mergeCell ref="F68:G68"/>
    <mergeCell ref="H68:I68"/>
    <mergeCell ref="M68:N68"/>
    <mergeCell ref="G96:G97"/>
    <mergeCell ref="K90:O90"/>
    <mergeCell ref="Q90:S90"/>
    <mergeCell ref="G76:G77"/>
    <mergeCell ref="L82:N82"/>
    <mergeCell ref="D71:E71"/>
    <mergeCell ref="F71:G71"/>
    <mergeCell ref="H71:I71"/>
    <mergeCell ref="M71:N71"/>
    <mergeCell ref="D72:E72"/>
    <mergeCell ref="F72:G72"/>
    <mergeCell ref="H72:I72"/>
    <mergeCell ref="M72:N72"/>
  </mergeCells>
  <pageMargins left="0" right="0" top="0" bottom="0" header="0.31496062992125984" footer="0.31496062992125984"/>
  <pageSetup paperSize="256" scale="80" orientation="landscape" horizontalDpi="4294967294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F0"/>
  </sheetPr>
  <dimension ref="A1:BE57"/>
  <sheetViews>
    <sheetView topLeftCell="S4" zoomScale="80" zoomScaleNormal="80" workbookViewId="0">
      <selection activeCell="AK32" sqref="AK32"/>
    </sheetView>
  </sheetViews>
  <sheetFormatPr defaultRowHeight="12.75"/>
  <cols>
    <col min="1" max="25" width="4.7109375" style="46" customWidth="1"/>
    <col min="26" max="28" width="6.5703125" style="46" customWidth="1"/>
    <col min="29" max="29" width="6" style="46" customWidth="1"/>
    <col min="30" max="30" width="3.85546875" style="46" customWidth="1"/>
    <col min="31" max="35" width="4.7109375" style="46" customWidth="1"/>
    <col min="36" max="36" width="5.7109375" style="46" customWidth="1"/>
    <col min="37" max="37" width="13.28515625" style="46" customWidth="1"/>
    <col min="38" max="42" width="9.28515625" style="46" customWidth="1"/>
    <col min="43" max="43" width="11.5703125" style="46" customWidth="1"/>
    <col min="44" max="51" width="9.28515625" style="46" customWidth="1"/>
    <col min="52" max="16384" width="9.140625" style="46"/>
  </cols>
  <sheetData>
    <row r="1" spans="1:51">
      <c r="A1" s="508"/>
      <c r="B1" s="508"/>
      <c r="C1" s="508"/>
      <c r="D1" s="508"/>
      <c r="E1" s="508"/>
      <c r="F1" s="508"/>
      <c r="G1" s="508"/>
      <c r="H1" s="508"/>
      <c r="I1" s="508"/>
      <c r="J1" s="508"/>
      <c r="K1" s="508"/>
      <c r="L1" s="508"/>
      <c r="M1" s="508"/>
      <c r="N1" s="508"/>
      <c r="O1" s="508"/>
      <c r="P1" s="508"/>
      <c r="Q1" s="508"/>
      <c r="R1" s="508"/>
      <c r="S1" s="508"/>
      <c r="T1" s="508"/>
      <c r="U1" s="508"/>
      <c r="V1" s="508"/>
      <c r="W1" s="508"/>
      <c r="X1" s="508"/>
      <c r="Y1" s="508"/>
      <c r="Z1" s="508"/>
      <c r="AA1" s="508"/>
      <c r="AB1" s="508"/>
      <c r="AC1" s="508"/>
      <c r="AD1" s="508"/>
      <c r="AE1" s="508"/>
      <c r="AF1" s="508"/>
      <c r="AG1" s="508"/>
      <c r="AH1" s="508"/>
    </row>
    <row r="2" spans="1:51" ht="13.5" thickBot="1">
      <c r="A2" s="508"/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8"/>
      <c r="AA2" s="508"/>
      <c r="AB2" s="508"/>
      <c r="AC2" s="508"/>
      <c r="AD2" s="508"/>
      <c r="AE2" s="508"/>
      <c r="AF2" s="508"/>
      <c r="AG2" s="508"/>
      <c r="AH2" s="508"/>
    </row>
    <row r="3" spans="1:51" ht="13.5" thickBot="1">
      <c r="A3" s="508"/>
      <c r="B3" s="508"/>
      <c r="C3" s="508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  <c r="AD3" s="508"/>
      <c r="AE3" s="508"/>
      <c r="AF3" s="508"/>
      <c r="AG3" s="508"/>
      <c r="AH3" s="508"/>
      <c r="AK3" s="47"/>
      <c r="AL3" s="48" t="s">
        <v>164</v>
      </c>
      <c r="AM3" s="48" t="s">
        <v>1518</v>
      </c>
      <c r="AN3" s="48" t="s">
        <v>1333</v>
      </c>
      <c r="AO3" s="48" t="s">
        <v>87</v>
      </c>
      <c r="AP3" s="48" t="s">
        <v>1063</v>
      </c>
      <c r="AQ3" s="48" t="s">
        <v>1520</v>
      </c>
      <c r="AR3" s="48" t="s">
        <v>1519</v>
      </c>
      <c r="AS3" s="48" t="s">
        <v>1521</v>
      </c>
      <c r="AT3" s="48" t="s">
        <v>1522</v>
      </c>
      <c r="AU3" s="48" t="s">
        <v>967</v>
      </c>
      <c r="AV3" s="48" t="s">
        <v>596</v>
      </c>
      <c r="AW3" s="48"/>
      <c r="AX3" s="49" t="s">
        <v>41</v>
      </c>
      <c r="AY3" s="293"/>
    </row>
    <row r="4" spans="1:51">
      <c r="A4" s="508"/>
      <c r="B4" s="508"/>
      <c r="C4" s="508"/>
      <c r="D4" s="508"/>
      <c r="E4" s="508"/>
      <c r="F4" s="508"/>
      <c r="G4" s="508"/>
      <c r="H4" s="508"/>
      <c r="I4" s="508"/>
      <c r="J4" s="508"/>
      <c r="K4" s="508"/>
      <c r="L4" s="508"/>
      <c r="M4" s="508"/>
      <c r="N4" s="508"/>
      <c r="O4" s="508"/>
      <c r="P4" s="508"/>
      <c r="Q4" s="508"/>
      <c r="R4" s="508"/>
      <c r="S4" s="508"/>
      <c r="T4" s="508"/>
      <c r="U4" s="508"/>
      <c r="V4" s="508"/>
      <c r="W4" s="508"/>
      <c r="X4" s="508"/>
      <c r="Y4" s="508"/>
      <c r="Z4" s="508"/>
      <c r="AA4" s="508"/>
      <c r="AB4" s="508"/>
      <c r="AC4" s="508"/>
      <c r="AD4" s="508"/>
      <c r="AE4" s="508"/>
      <c r="AF4" s="508"/>
      <c r="AG4" s="508"/>
      <c r="AH4" s="508"/>
      <c r="AK4" s="50" t="s">
        <v>1526</v>
      </c>
      <c r="AL4" s="51">
        <v>100</v>
      </c>
      <c r="AM4" s="51">
        <v>100</v>
      </c>
      <c r="AN4" s="51">
        <v>100</v>
      </c>
      <c r="AO4" s="51">
        <v>100</v>
      </c>
      <c r="AP4" s="51">
        <v>100</v>
      </c>
      <c r="AQ4" s="51">
        <v>100</v>
      </c>
      <c r="AR4" s="51">
        <v>100</v>
      </c>
      <c r="AS4" s="51">
        <v>100</v>
      </c>
      <c r="AT4" s="51">
        <v>100</v>
      </c>
      <c r="AU4" s="51">
        <v>100</v>
      </c>
      <c r="AV4" s="51">
        <v>100</v>
      </c>
      <c r="AW4" s="51">
        <v>100</v>
      </c>
      <c r="AX4" s="51">
        <v>90</v>
      </c>
      <c r="AY4" s="294"/>
    </row>
    <row r="5" spans="1:51" ht="14.25" customHeight="1">
      <c r="A5" s="508"/>
      <c r="B5" s="508"/>
      <c r="C5" s="508"/>
      <c r="D5" s="508"/>
      <c r="E5" s="508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  <c r="AF5" s="508"/>
      <c r="AG5" s="508"/>
      <c r="AH5" s="508"/>
      <c r="AI5" s="52"/>
      <c r="AK5" s="53" t="s">
        <v>15</v>
      </c>
      <c r="AL5" s="54">
        <v>99.6</v>
      </c>
      <c r="AM5" s="54">
        <f>AV15</f>
        <v>0</v>
      </c>
      <c r="AN5" s="54">
        <f>AV16</f>
        <v>8.8701161562829984</v>
      </c>
      <c r="AO5" s="54">
        <f>AV17</f>
        <v>0</v>
      </c>
      <c r="AP5" s="54">
        <f>AV18</f>
        <v>0</v>
      </c>
      <c r="AQ5" s="54">
        <f>AV19</f>
        <v>0</v>
      </c>
      <c r="AR5" s="54">
        <f>AV20</f>
        <v>0</v>
      </c>
      <c r="AS5" s="54">
        <f>AV21</f>
        <v>0</v>
      </c>
      <c r="AT5" s="54">
        <f>AV22</f>
        <v>0</v>
      </c>
      <c r="AU5" s="54">
        <f>AV23</f>
        <v>0</v>
      </c>
      <c r="AV5" s="54">
        <f>AV24</f>
        <v>0</v>
      </c>
      <c r="AW5" s="54">
        <f>AV25</f>
        <v>0</v>
      </c>
      <c r="AX5" s="55">
        <f>AVERAGE(AL5:AS5)</f>
        <v>13.558764519535375</v>
      </c>
      <c r="AY5" s="295"/>
    </row>
    <row r="6" spans="1:51" ht="12" customHeight="1" thickBot="1">
      <c r="A6" s="508"/>
      <c r="B6" s="508"/>
      <c r="C6" s="508"/>
      <c r="D6" s="508"/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508"/>
      <c r="V6" s="508"/>
      <c r="W6" s="508"/>
      <c r="X6" s="508"/>
      <c r="Y6" s="508"/>
      <c r="Z6" s="508"/>
      <c r="AA6" s="508"/>
      <c r="AB6" s="508"/>
      <c r="AC6" s="508"/>
      <c r="AD6" s="508"/>
      <c r="AE6" s="508"/>
      <c r="AF6" s="508"/>
      <c r="AG6" s="508"/>
      <c r="AH6" s="508"/>
      <c r="AK6" s="56" t="s">
        <v>14</v>
      </c>
      <c r="AL6" s="57">
        <f t="shared" ref="AL6:AX6" si="0">AL5/AL4</f>
        <v>0.996</v>
      </c>
      <c r="AM6" s="57">
        <f t="shared" si="0"/>
        <v>0</v>
      </c>
      <c r="AN6" s="57">
        <f t="shared" si="0"/>
        <v>8.8701161562829978E-2</v>
      </c>
      <c r="AO6" s="57">
        <f t="shared" si="0"/>
        <v>0</v>
      </c>
      <c r="AP6" s="57">
        <f t="shared" si="0"/>
        <v>0</v>
      </c>
      <c r="AQ6" s="57">
        <f t="shared" si="0"/>
        <v>0</v>
      </c>
      <c r="AR6" s="57">
        <f t="shared" si="0"/>
        <v>0</v>
      </c>
      <c r="AS6" s="57">
        <f t="shared" si="0"/>
        <v>0</v>
      </c>
      <c r="AT6" s="57">
        <f t="shared" si="0"/>
        <v>0</v>
      </c>
      <c r="AU6" s="57">
        <f t="shared" si="0"/>
        <v>0</v>
      </c>
      <c r="AV6" s="57">
        <f t="shared" si="0"/>
        <v>0</v>
      </c>
      <c r="AW6" s="57">
        <f t="shared" si="0"/>
        <v>0</v>
      </c>
      <c r="AX6" s="58">
        <f t="shared" si="0"/>
        <v>0.1506529391059486</v>
      </c>
      <c r="AY6" s="296"/>
    </row>
    <row r="7" spans="1:51" ht="5.25" customHeight="1">
      <c r="A7" s="508"/>
      <c r="B7" s="508"/>
      <c r="C7" s="508"/>
      <c r="D7" s="508"/>
      <c r="E7" s="508"/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K7" s="61"/>
      <c r="AL7" s="62"/>
      <c r="AM7" s="62"/>
      <c r="AN7" s="63"/>
      <c r="AO7" s="63"/>
      <c r="AP7" s="63"/>
      <c r="AQ7" s="63"/>
      <c r="AR7" s="63"/>
      <c r="AS7" s="63"/>
      <c r="AT7" s="63"/>
      <c r="AU7" s="64"/>
      <c r="AV7" s="62"/>
      <c r="AW7" s="62"/>
      <c r="AX7" s="65"/>
      <c r="AY7" s="65"/>
    </row>
    <row r="8" spans="1:51" ht="15" customHeight="1">
      <c r="A8" s="508"/>
      <c r="B8" s="508"/>
      <c r="C8" s="508"/>
      <c r="D8" s="508"/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508"/>
      <c r="V8" s="508"/>
      <c r="W8" s="508"/>
      <c r="X8" s="508"/>
      <c r="Y8" s="508"/>
      <c r="Z8" s="508"/>
      <c r="AA8" s="508"/>
      <c r="AB8" s="508"/>
      <c r="AC8" s="508"/>
      <c r="AD8" s="508"/>
      <c r="AE8" s="508"/>
      <c r="AF8" s="508"/>
      <c r="AG8" s="508"/>
      <c r="AH8" s="508"/>
      <c r="AI8" s="52"/>
      <c r="AJ8" s="68"/>
      <c r="AK8" s="61"/>
      <c r="AL8" s="62"/>
      <c r="AM8" s="62"/>
      <c r="AN8" s="69"/>
      <c r="AO8" s="69"/>
      <c r="AP8" s="69"/>
      <c r="AQ8" s="69"/>
      <c r="AR8" s="69"/>
      <c r="AS8" s="69"/>
      <c r="AT8" s="69"/>
      <c r="AU8" s="64"/>
      <c r="AV8" s="62"/>
      <c r="AW8" s="62"/>
      <c r="AX8" s="70"/>
      <c r="AY8" s="70"/>
    </row>
    <row r="9" spans="1:51" ht="15" customHeight="1">
      <c r="A9" s="508"/>
      <c r="B9" s="508"/>
      <c r="C9" s="508"/>
      <c r="D9" s="508"/>
      <c r="E9" s="508"/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8"/>
      <c r="AH9" s="508"/>
      <c r="AI9" s="73"/>
      <c r="AJ9" s="73"/>
      <c r="AK9" s="62"/>
      <c r="AL9" s="74"/>
      <c r="AM9" s="62"/>
      <c r="AN9" s="69"/>
      <c r="AO9" s="69"/>
      <c r="AP9" s="69"/>
      <c r="AQ9" s="69"/>
      <c r="AR9" s="69"/>
      <c r="AS9" s="75"/>
      <c r="AT9" s="75"/>
      <c r="AU9" s="62"/>
      <c r="AV9" s="62"/>
      <c r="AW9" s="62"/>
      <c r="AX9" s="62"/>
      <c r="AY9" s="62"/>
    </row>
    <row r="10" spans="1:51" s="62" customFormat="1" ht="6.75" customHeight="1">
      <c r="A10" s="508"/>
      <c r="B10" s="508"/>
      <c r="C10" s="508"/>
      <c r="D10" s="508"/>
      <c r="E10" s="508"/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508"/>
      <c r="V10" s="508"/>
      <c r="W10" s="508"/>
      <c r="X10" s="508"/>
      <c r="Y10" s="508"/>
      <c r="Z10" s="508"/>
      <c r="AA10" s="508"/>
      <c r="AB10" s="508"/>
      <c r="AC10" s="508"/>
      <c r="AD10" s="508"/>
      <c r="AE10" s="508"/>
      <c r="AF10" s="508"/>
      <c r="AG10" s="508"/>
      <c r="AH10" s="508"/>
      <c r="AI10" s="79"/>
      <c r="AJ10" s="79"/>
      <c r="AM10" s="75"/>
      <c r="AN10" s="75"/>
      <c r="AO10" s="74"/>
      <c r="AP10" s="75"/>
      <c r="AQ10" s="75"/>
      <c r="AR10" s="74"/>
    </row>
    <row r="11" spans="1:51" s="62" customFormat="1" ht="13.5" thickBot="1">
      <c r="A11" s="509"/>
      <c r="B11" s="509"/>
      <c r="C11" s="509"/>
      <c r="D11" s="509"/>
      <c r="E11" s="509"/>
      <c r="F11" s="509"/>
      <c r="G11" s="509"/>
      <c r="H11" s="509"/>
      <c r="I11" s="509"/>
      <c r="J11" s="509"/>
      <c r="K11" s="509"/>
      <c r="L11" s="509"/>
      <c r="M11" s="509"/>
      <c r="N11" s="509"/>
      <c r="O11" s="509"/>
      <c r="P11" s="509"/>
      <c r="Q11" s="509"/>
      <c r="R11" s="509"/>
      <c r="S11" s="509"/>
      <c r="T11" s="509"/>
      <c r="U11" s="509"/>
      <c r="V11" s="509"/>
      <c r="W11" s="509"/>
      <c r="X11" s="509"/>
      <c r="Y11" s="509"/>
      <c r="Z11" s="509"/>
      <c r="AA11" s="509"/>
      <c r="AB11" s="509"/>
      <c r="AC11" s="509"/>
      <c r="AD11" s="509"/>
      <c r="AE11" s="509"/>
      <c r="AF11" s="509"/>
      <c r="AG11" s="509"/>
      <c r="AH11" s="509"/>
      <c r="AI11" s="79"/>
      <c r="AJ11" s="79"/>
      <c r="AK11" s="87"/>
      <c r="AL11" s="283"/>
      <c r="AM11" s="500" t="s">
        <v>1517</v>
      </c>
      <c r="AN11" s="501"/>
      <c r="AO11" s="501"/>
      <c r="AP11" s="501"/>
      <c r="AQ11" s="501"/>
      <c r="AR11" s="501"/>
      <c r="AS11" s="501"/>
      <c r="AT11" s="501"/>
      <c r="AU11" s="501"/>
      <c r="AV11" s="501"/>
      <c r="AW11" s="501"/>
      <c r="AX11" s="501"/>
      <c r="AY11" s="501"/>
    </row>
    <row r="12" spans="1:51" s="62" customFormat="1" ht="14.1" customHeight="1" thickBot="1">
      <c r="A12" s="297"/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298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9"/>
      <c r="AI12" s="73"/>
      <c r="AJ12" s="73"/>
      <c r="AL12" s="95"/>
      <c r="AM12" s="490" t="s">
        <v>59</v>
      </c>
      <c r="AN12" s="491"/>
      <c r="AO12" s="490" t="s">
        <v>60</v>
      </c>
      <c r="AP12" s="491"/>
      <c r="AQ12" s="490" t="s">
        <v>61</v>
      </c>
      <c r="AR12" s="491"/>
      <c r="AS12" s="494" t="s">
        <v>0</v>
      </c>
      <c r="AT12" s="495"/>
      <c r="AU12" s="495"/>
      <c r="AV12" s="495"/>
      <c r="AW12" s="495"/>
      <c r="AX12" s="495"/>
      <c r="AY12" s="496"/>
    </row>
    <row r="13" spans="1:51" s="62" customFormat="1" ht="14.1" customHeight="1" thickBot="1">
      <c r="A13" s="517" t="s">
        <v>62</v>
      </c>
      <c r="B13" s="518"/>
      <c r="C13" s="518"/>
      <c r="D13" s="518"/>
      <c r="E13" s="518"/>
      <c r="F13" s="518"/>
      <c r="G13" s="518"/>
      <c r="H13" s="518"/>
      <c r="I13" s="518"/>
      <c r="J13" s="518"/>
      <c r="K13" s="518"/>
      <c r="L13" s="518"/>
      <c r="M13" s="518"/>
      <c r="N13" s="518"/>
      <c r="O13" s="518"/>
      <c r="P13" s="518"/>
      <c r="Q13" s="518"/>
      <c r="R13" s="518"/>
      <c r="S13" s="518"/>
      <c r="T13" s="518"/>
      <c r="U13" s="518"/>
      <c r="V13" s="518"/>
      <c r="W13" s="518"/>
      <c r="X13" s="518"/>
      <c r="Y13" s="518"/>
      <c r="Z13" s="518"/>
      <c r="AA13" s="518"/>
      <c r="AB13" s="518"/>
      <c r="AC13" s="518"/>
      <c r="AD13" s="518"/>
      <c r="AE13" s="518"/>
      <c r="AF13" s="518"/>
      <c r="AG13" s="518"/>
      <c r="AH13" s="519"/>
      <c r="AI13" s="73"/>
      <c r="AJ13" s="73"/>
      <c r="AL13" s="96"/>
      <c r="AM13" s="492"/>
      <c r="AN13" s="493"/>
      <c r="AO13" s="492"/>
      <c r="AP13" s="493"/>
      <c r="AQ13" s="492"/>
      <c r="AR13" s="493"/>
      <c r="AS13" s="97" t="s">
        <v>63</v>
      </c>
      <c r="AT13" s="98" t="s">
        <v>64</v>
      </c>
      <c r="AU13" s="99" t="s">
        <v>65</v>
      </c>
      <c r="AV13" s="520" t="s">
        <v>1523</v>
      </c>
      <c r="AW13" s="521"/>
      <c r="AX13" s="512" t="s">
        <v>1524</v>
      </c>
      <c r="AY13" s="513"/>
    </row>
    <row r="14" spans="1:51" s="62" customFormat="1" ht="14.1" customHeight="1" thickBot="1">
      <c r="A14" s="517"/>
      <c r="B14" s="518"/>
      <c r="C14" s="518"/>
      <c r="D14" s="518"/>
      <c r="E14" s="518"/>
      <c r="F14" s="518"/>
      <c r="G14" s="518"/>
      <c r="H14" s="518"/>
      <c r="I14" s="518"/>
      <c r="J14" s="518"/>
      <c r="K14" s="518"/>
      <c r="L14" s="518"/>
      <c r="M14" s="518"/>
      <c r="N14" s="518"/>
      <c r="O14" s="518"/>
      <c r="P14" s="518"/>
      <c r="Q14" s="518"/>
      <c r="R14" s="518"/>
      <c r="S14" s="518"/>
      <c r="T14" s="518"/>
      <c r="U14" s="518"/>
      <c r="V14" s="518"/>
      <c r="W14" s="518"/>
      <c r="X14" s="518"/>
      <c r="Y14" s="518"/>
      <c r="Z14" s="518"/>
      <c r="AA14" s="518"/>
      <c r="AB14" s="518"/>
      <c r="AC14" s="518"/>
      <c r="AD14" s="518"/>
      <c r="AE14" s="518"/>
      <c r="AF14" s="518"/>
      <c r="AG14" s="518"/>
      <c r="AH14" s="519"/>
      <c r="AI14" s="73"/>
      <c r="AJ14" s="73"/>
      <c r="AL14" s="96"/>
      <c r="AM14" s="481" t="s">
        <v>164</v>
      </c>
      <c r="AN14" s="482"/>
      <c r="AO14" s="483">
        <v>932290</v>
      </c>
      <c r="AP14" s="484"/>
      <c r="AQ14" s="483">
        <v>802200</v>
      </c>
      <c r="AR14" s="484"/>
      <c r="AS14" s="100">
        <f t="shared" ref="AS14:AS25" si="1">AO14-AQ14</f>
        <v>130090</v>
      </c>
      <c r="AT14" s="101">
        <v>129550</v>
      </c>
      <c r="AU14" s="102">
        <v>540</v>
      </c>
      <c r="AV14" s="510">
        <f>IFERROR(AT14/AS27*100,0)</f>
        <v>91.200281590989078</v>
      </c>
      <c r="AW14" s="511"/>
      <c r="AX14" s="506">
        <f>IFERROR(AU14/AS14*100,0)</f>
        <v>0.41509724037205009</v>
      </c>
      <c r="AY14" s="507"/>
    </row>
    <row r="15" spans="1:51" s="62" customFormat="1" ht="14.1" customHeight="1" thickBot="1">
      <c r="A15" s="517"/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18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9"/>
      <c r="AI15" s="73"/>
      <c r="AJ15" s="73"/>
      <c r="AK15" s="87" t="s">
        <v>62</v>
      </c>
      <c r="AL15" s="96"/>
      <c r="AM15" s="481" t="s">
        <v>262</v>
      </c>
      <c r="AN15" s="482"/>
      <c r="AO15" s="483">
        <v>950610</v>
      </c>
      <c r="AP15" s="484"/>
      <c r="AQ15" s="483">
        <v>943820</v>
      </c>
      <c r="AR15" s="484"/>
      <c r="AS15" s="100">
        <f t="shared" si="1"/>
        <v>6790</v>
      </c>
      <c r="AT15" s="101">
        <f>Februari!$H$7</f>
        <v>0</v>
      </c>
      <c r="AU15" s="102">
        <v>6790</v>
      </c>
      <c r="AV15" s="510">
        <f t="shared" ref="AV15:AV25" si="2">IFERROR(AT15/AS28*100,0)</f>
        <v>0</v>
      </c>
      <c r="AW15" s="511"/>
      <c r="AX15" s="506">
        <f t="shared" ref="AX15:AX25" si="3">IFERROR(AU15/AS15*100,0)</f>
        <v>100</v>
      </c>
      <c r="AY15" s="507"/>
    </row>
    <row r="16" spans="1:51" s="62" customFormat="1" ht="14.1" customHeight="1" thickBot="1">
      <c r="A16" s="517"/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18"/>
      <c r="T16" s="518"/>
      <c r="U16" s="518"/>
      <c r="V16" s="518"/>
      <c r="W16" s="518"/>
      <c r="X16" s="518"/>
      <c r="Y16" s="518"/>
      <c r="Z16" s="518"/>
      <c r="AA16" s="518"/>
      <c r="AB16" s="518"/>
      <c r="AC16" s="518"/>
      <c r="AD16" s="518"/>
      <c r="AE16" s="518"/>
      <c r="AF16" s="518"/>
      <c r="AG16" s="518"/>
      <c r="AH16" s="519"/>
      <c r="AI16" s="73"/>
      <c r="AJ16" s="73"/>
      <c r="AK16" s="87"/>
      <c r="AL16" s="96"/>
      <c r="AM16" s="481" t="s">
        <v>1333</v>
      </c>
      <c r="AN16" s="482"/>
      <c r="AO16" s="483">
        <v>58900</v>
      </c>
      <c r="AP16" s="484"/>
      <c r="AQ16" s="483">
        <v>46300</v>
      </c>
      <c r="AR16" s="484"/>
      <c r="AS16" s="100">
        <f t="shared" si="1"/>
        <v>12600</v>
      </c>
      <c r="AT16" s="101">
        <v>12600</v>
      </c>
      <c r="AU16" s="102">
        <f>Maret!$J$7</f>
        <v>0</v>
      </c>
      <c r="AV16" s="510">
        <f>IFERROR(AT16/AS27*100,0)</f>
        <v>8.8701161562829984</v>
      </c>
      <c r="AW16" s="511"/>
      <c r="AX16" s="506">
        <f t="shared" si="3"/>
        <v>0</v>
      </c>
      <c r="AY16" s="507"/>
    </row>
    <row r="17" spans="1:51" s="62" customFormat="1" ht="14.1" customHeight="1" thickBot="1">
      <c r="A17" s="517"/>
      <c r="B17" s="518"/>
      <c r="C17" s="518"/>
      <c r="D17" s="518"/>
      <c r="E17" s="518"/>
      <c r="F17" s="518"/>
      <c r="G17" s="518"/>
      <c r="H17" s="518"/>
      <c r="I17" s="518"/>
      <c r="J17" s="518"/>
      <c r="K17" s="518"/>
      <c r="L17" s="518"/>
      <c r="M17" s="518"/>
      <c r="N17" s="518"/>
      <c r="O17" s="518"/>
      <c r="P17" s="518"/>
      <c r="Q17" s="518"/>
      <c r="R17" s="518"/>
      <c r="S17" s="518"/>
      <c r="T17" s="518"/>
      <c r="U17" s="518"/>
      <c r="V17" s="518"/>
      <c r="W17" s="518"/>
      <c r="X17" s="518"/>
      <c r="Y17" s="518"/>
      <c r="Z17" s="518"/>
      <c r="AA17" s="518"/>
      <c r="AB17" s="518"/>
      <c r="AC17" s="518"/>
      <c r="AD17" s="518"/>
      <c r="AE17" s="518"/>
      <c r="AF17" s="518"/>
      <c r="AG17" s="518"/>
      <c r="AH17" s="519"/>
      <c r="AI17" s="73"/>
      <c r="AJ17" s="73"/>
      <c r="AK17" s="87"/>
      <c r="AL17" s="96"/>
      <c r="AM17" s="481" t="s">
        <v>87</v>
      </c>
      <c r="AN17" s="482"/>
      <c r="AO17" s="483">
        <v>216770</v>
      </c>
      <c r="AP17" s="484"/>
      <c r="AQ17" s="483">
        <v>170267</v>
      </c>
      <c r="AR17" s="484"/>
      <c r="AS17" s="100">
        <f t="shared" si="1"/>
        <v>46503</v>
      </c>
      <c r="AT17" s="101">
        <v>0</v>
      </c>
      <c r="AU17" s="102">
        <v>46503</v>
      </c>
      <c r="AV17" s="510">
        <f t="shared" si="2"/>
        <v>0</v>
      </c>
      <c r="AW17" s="511"/>
      <c r="AX17" s="506">
        <f t="shared" si="3"/>
        <v>100</v>
      </c>
      <c r="AY17" s="507"/>
    </row>
    <row r="18" spans="1:51" s="62" customFormat="1" ht="14.1" customHeight="1" thickBot="1">
      <c r="A18" s="517"/>
      <c r="B18" s="518"/>
      <c r="C18" s="518"/>
      <c r="D18" s="518"/>
      <c r="E18" s="518"/>
      <c r="F18" s="518"/>
      <c r="G18" s="518"/>
      <c r="H18" s="518"/>
      <c r="I18" s="518"/>
      <c r="J18" s="518"/>
      <c r="K18" s="518"/>
      <c r="L18" s="518"/>
      <c r="M18" s="518"/>
      <c r="N18" s="518"/>
      <c r="O18" s="518"/>
      <c r="P18" s="518"/>
      <c r="Q18" s="518"/>
      <c r="R18" s="518"/>
      <c r="S18" s="518"/>
      <c r="T18" s="518"/>
      <c r="U18" s="518"/>
      <c r="V18" s="518"/>
      <c r="W18" s="518"/>
      <c r="X18" s="518"/>
      <c r="Y18" s="518"/>
      <c r="Z18" s="518"/>
      <c r="AA18" s="518"/>
      <c r="AB18" s="518"/>
      <c r="AC18" s="518"/>
      <c r="AD18" s="518"/>
      <c r="AE18" s="518"/>
      <c r="AF18" s="518"/>
      <c r="AG18" s="518"/>
      <c r="AH18" s="519"/>
      <c r="AL18" s="96"/>
      <c r="AM18" s="481" t="s">
        <v>1063</v>
      </c>
      <c r="AN18" s="482"/>
      <c r="AO18" s="483">
        <v>26500</v>
      </c>
      <c r="AP18" s="484"/>
      <c r="AQ18" s="483">
        <v>25028</v>
      </c>
      <c r="AR18" s="484"/>
      <c r="AS18" s="100">
        <f t="shared" si="1"/>
        <v>1472</v>
      </c>
      <c r="AT18" s="101">
        <f>Mei!$H$7</f>
        <v>0</v>
      </c>
      <c r="AU18" s="102">
        <v>1472</v>
      </c>
      <c r="AV18" s="510">
        <f t="shared" si="2"/>
        <v>0</v>
      </c>
      <c r="AW18" s="511"/>
      <c r="AX18" s="506">
        <f t="shared" si="3"/>
        <v>100</v>
      </c>
      <c r="AY18" s="507"/>
    </row>
    <row r="19" spans="1:51" s="62" customFormat="1" ht="14.1" customHeight="1" thickBot="1">
      <c r="A19" s="517"/>
      <c r="B19" s="518"/>
      <c r="C19" s="518"/>
      <c r="D19" s="518"/>
      <c r="E19" s="518"/>
      <c r="F19" s="518"/>
      <c r="G19" s="518"/>
      <c r="H19" s="518"/>
      <c r="I19" s="518"/>
      <c r="J19" s="518"/>
      <c r="K19" s="518"/>
      <c r="L19" s="518"/>
      <c r="M19" s="518"/>
      <c r="N19" s="518"/>
      <c r="O19" s="518"/>
      <c r="P19" s="518"/>
      <c r="Q19" s="518"/>
      <c r="R19" s="518"/>
      <c r="S19" s="518"/>
      <c r="T19" s="518"/>
      <c r="U19" s="518"/>
      <c r="V19" s="518"/>
      <c r="W19" s="518"/>
      <c r="X19" s="518"/>
      <c r="Y19" s="518"/>
      <c r="Z19" s="518"/>
      <c r="AA19" s="518"/>
      <c r="AB19" s="518"/>
      <c r="AC19" s="518"/>
      <c r="AD19" s="518"/>
      <c r="AE19" s="518"/>
      <c r="AF19" s="518"/>
      <c r="AG19" s="518"/>
      <c r="AH19" s="519"/>
      <c r="AL19" s="96"/>
      <c r="AM19" s="481" t="s">
        <v>1009</v>
      </c>
      <c r="AN19" s="482"/>
      <c r="AO19" s="483">
        <v>117335</v>
      </c>
      <c r="AP19" s="484"/>
      <c r="AQ19" s="483">
        <v>113411</v>
      </c>
      <c r="AR19" s="484"/>
      <c r="AS19" s="100">
        <f t="shared" si="1"/>
        <v>3924</v>
      </c>
      <c r="AT19" s="101">
        <f>Juni!$H$7</f>
        <v>0</v>
      </c>
      <c r="AU19" s="102">
        <v>3924</v>
      </c>
      <c r="AV19" s="510">
        <f t="shared" si="2"/>
        <v>0</v>
      </c>
      <c r="AW19" s="511"/>
      <c r="AX19" s="506">
        <f t="shared" si="3"/>
        <v>100</v>
      </c>
      <c r="AY19" s="507"/>
    </row>
    <row r="20" spans="1:51" s="62" customFormat="1" ht="14.1" customHeight="1" thickBot="1">
      <c r="A20" s="517"/>
      <c r="B20" s="518"/>
      <c r="C20" s="518"/>
      <c r="D20" s="518"/>
      <c r="E20" s="518"/>
      <c r="F20" s="518"/>
      <c r="G20" s="518"/>
      <c r="H20" s="518"/>
      <c r="I20" s="518"/>
      <c r="J20" s="518"/>
      <c r="K20" s="518"/>
      <c r="L20" s="518"/>
      <c r="M20" s="518"/>
      <c r="N20" s="518"/>
      <c r="O20" s="518"/>
      <c r="P20" s="518"/>
      <c r="Q20" s="518"/>
      <c r="R20" s="518"/>
      <c r="S20" s="518"/>
      <c r="T20" s="518"/>
      <c r="U20" s="518"/>
      <c r="V20" s="518"/>
      <c r="W20" s="518"/>
      <c r="X20" s="518"/>
      <c r="Y20" s="518"/>
      <c r="Z20" s="518"/>
      <c r="AA20" s="518"/>
      <c r="AB20" s="518"/>
      <c r="AC20" s="518"/>
      <c r="AD20" s="518"/>
      <c r="AE20" s="518"/>
      <c r="AF20" s="518"/>
      <c r="AG20" s="518"/>
      <c r="AH20" s="519"/>
      <c r="AL20" s="96"/>
      <c r="AM20" s="481" t="s">
        <v>1519</v>
      </c>
      <c r="AN20" s="482"/>
      <c r="AO20" s="483">
        <v>80650</v>
      </c>
      <c r="AP20" s="484"/>
      <c r="AQ20" s="483">
        <v>77826</v>
      </c>
      <c r="AR20" s="484"/>
      <c r="AS20" s="100">
        <f t="shared" si="1"/>
        <v>2824</v>
      </c>
      <c r="AT20" s="101">
        <v>0</v>
      </c>
      <c r="AU20" s="102">
        <v>2824</v>
      </c>
      <c r="AV20" s="510">
        <f t="shared" si="2"/>
        <v>0</v>
      </c>
      <c r="AW20" s="511"/>
      <c r="AX20" s="506">
        <f t="shared" si="3"/>
        <v>100</v>
      </c>
      <c r="AY20" s="507"/>
    </row>
    <row r="21" spans="1:51" s="62" customFormat="1" ht="14.1" customHeight="1" thickBot="1">
      <c r="A21" s="517"/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18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9"/>
      <c r="AL21" s="96"/>
      <c r="AM21" s="481" t="s">
        <v>522</v>
      </c>
      <c r="AN21" s="482"/>
      <c r="AO21" s="483">
        <v>9411</v>
      </c>
      <c r="AP21" s="484"/>
      <c r="AQ21" s="483">
        <v>8911</v>
      </c>
      <c r="AR21" s="484"/>
      <c r="AS21" s="100">
        <f t="shared" si="1"/>
        <v>500</v>
      </c>
      <c r="AT21" s="101">
        <f>Agustus!$H$7</f>
        <v>0</v>
      </c>
      <c r="AU21" s="102">
        <f>Agustus!$J$7</f>
        <v>5100</v>
      </c>
      <c r="AV21" s="510">
        <f t="shared" si="2"/>
        <v>0</v>
      </c>
      <c r="AW21" s="511"/>
      <c r="AX21" s="506">
        <f t="shared" si="3"/>
        <v>1019.9999999999999</v>
      </c>
      <c r="AY21" s="507"/>
    </row>
    <row r="22" spans="1:51" s="62" customFormat="1" ht="14.1" customHeight="1" thickBot="1">
      <c r="A22" s="517"/>
      <c r="B22" s="518"/>
      <c r="C22" s="518"/>
      <c r="D22" s="518"/>
      <c r="E22" s="518"/>
      <c r="F22" s="518"/>
      <c r="G22" s="518"/>
      <c r="H22" s="518"/>
      <c r="I22" s="518"/>
      <c r="J22" s="518"/>
      <c r="K22" s="518"/>
      <c r="L22" s="518"/>
      <c r="M22" s="518"/>
      <c r="N22" s="518"/>
      <c r="O22" s="518"/>
      <c r="P22" s="518"/>
      <c r="Q22" s="518"/>
      <c r="R22" s="518"/>
      <c r="S22" s="518"/>
      <c r="T22" s="518"/>
      <c r="U22" s="518"/>
      <c r="V22" s="518"/>
      <c r="W22" s="518"/>
      <c r="X22" s="518"/>
      <c r="Y22" s="518"/>
      <c r="Z22" s="518"/>
      <c r="AA22" s="518"/>
      <c r="AB22" s="518"/>
      <c r="AC22" s="518"/>
      <c r="AD22" s="518"/>
      <c r="AE22" s="518"/>
      <c r="AF22" s="518"/>
      <c r="AG22" s="518"/>
      <c r="AH22" s="519"/>
      <c r="AL22" s="96"/>
      <c r="AM22" s="481" t="s">
        <v>972</v>
      </c>
      <c r="AN22" s="482"/>
      <c r="AO22" s="483">
        <v>42932</v>
      </c>
      <c r="AP22" s="484"/>
      <c r="AQ22" s="483">
        <v>36132</v>
      </c>
      <c r="AR22" s="484"/>
      <c r="AS22" s="100">
        <f t="shared" si="1"/>
        <v>6800</v>
      </c>
      <c r="AT22" s="101">
        <f>September!$H$7</f>
        <v>87620</v>
      </c>
      <c r="AU22" s="102">
        <v>6800</v>
      </c>
      <c r="AV22" s="510">
        <f t="shared" si="2"/>
        <v>0</v>
      </c>
      <c r="AW22" s="511"/>
      <c r="AX22" s="506">
        <f t="shared" si="3"/>
        <v>100</v>
      </c>
      <c r="AY22" s="507"/>
    </row>
    <row r="23" spans="1:51" s="62" customFormat="1" ht="14.1" customHeight="1" thickBot="1">
      <c r="A23" s="517"/>
      <c r="B23" s="518"/>
      <c r="C23" s="518"/>
      <c r="D23" s="518"/>
      <c r="E23" s="518"/>
      <c r="F23" s="518"/>
      <c r="G23" s="518"/>
      <c r="H23" s="518"/>
      <c r="I23" s="518"/>
      <c r="J23" s="518"/>
      <c r="K23" s="518"/>
      <c r="L23" s="518"/>
      <c r="M23" s="518"/>
      <c r="N23" s="518"/>
      <c r="O23" s="518"/>
      <c r="P23" s="518"/>
      <c r="Q23" s="518"/>
      <c r="R23" s="518"/>
      <c r="S23" s="518"/>
      <c r="T23" s="518"/>
      <c r="U23" s="518"/>
      <c r="V23" s="518"/>
      <c r="W23" s="518"/>
      <c r="X23" s="518"/>
      <c r="Y23" s="518"/>
      <c r="Z23" s="518"/>
      <c r="AA23" s="518"/>
      <c r="AB23" s="518"/>
      <c r="AC23" s="518"/>
      <c r="AD23" s="518"/>
      <c r="AE23" s="518"/>
      <c r="AF23" s="518"/>
      <c r="AG23" s="518"/>
      <c r="AH23" s="519"/>
      <c r="AL23" s="96"/>
      <c r="AM23" s="481" t="s">
        <v>967</v>
      </c>
      <c r="AN23" s="482"/>
      <c r="AO23" s="483">
        <v>31000</v>
      </c>
      <c r="AP23" s="484"/>
      <c r="AQ23" s="483">
        <v>23418</v>
      </c>
      <c r="AR23" s="484"/>
      <c r="AS23" s="100">
        <f t="shared" si="1"/>
        <v>7582</v>
      </c>
      <c r="AT23" s="101">
        <f>Oktober!$H$7</f>
        <v>0</v>
      </c>
      <c r="AU23" s="102">
        <v>7582</v>
      </c>
      <c r="AV23" s="510">
        <f t="shared" si="2"/>
        <v>0</v>
      </c>
      <c r="AW23" s="511"/>
      <c r="AX23" s="506">
        <f t="shared" si="3"/>
        <v>100</v>
      </c>
      <c r="AY23" s="507"/>
    </row>
    <row r="24" spans="1:51" s="62" customFormat="1" ht="14.1" customHeight="1" thickBot="1">
      <c r="A24" s="517"/>
      <c r="B24" s="518"/>
      <c r="C24" s="518"/>
      <c r="D24" s="518"/>
      <c r="E24" s="518"/>
      <c r="F24" s="518"/>
      <c r="G24" s="518"/>
      <c r="H24" s="518"/>
      <c r="I24" s="518"/>
      <c r="J24" s="518"/>
      <c r="K24" s="518"/>
      <c r="L24" s="518"/>
      <c r="M24" s="518"/>
      <c r="N24" s="518"/>
      <c r="O24" s="518"/>
      <c r="P24" s="518"/>
      <c r="Q24" s="518"/>
      <c r="R24" s="518"/>
      <c r="S24" s="518"/>
      <c r="T24" s="518"/>
      <c r="U24" s="518"/>
      <c r="V24" s="518"/>
      <c r="W24" s="518"/>
      <c r="X24" s="518"/>
      <c r="Y24" s="518"/>
      <c r="Z24" s="518"/>
      <c r="AA24" s="518"/>
      <c r="AB24" s="518"/>
      <c r="AC24" s="518"/>
      <c r="AD24" s="518"/>
      <c r="AE24" s="518"/>
      <c r="AF24" s="518"/>
      <c r="AG24" s="518"/>
      <c r="AH24" s="519"/>
      <c r="AL24" s="96"/>
      <c r="AM24" s="481" t="s">
        <v>596</v>
      </c>
      <c r="AN24" s="482"/>
      <c r="AO24" s="483">
        <v>25887</v>
      </c>
      <c r="AP24" s="484"/>
      <c r="AQ24" s="483">
        <v>21851</v>
      </c>
      <c r="AR24" s="484"/>
      <c r="AS24" s="100">
        <f t="shared" si="1"/>
        <v>4036</v>
      </c>
      <c r="AT24" s="101">
        <f>November!$H$7</f>
        <v>0</v>
      </c>
      <c r="AU24" s="102">
        <v>4036</v>
      </c>
      <c r="AV24" s="510">
        <f t="shared" si="2"/>
        <v>0</v>
      </c>
      <c r="AW24" s="511"/>
      <c r="AX24" s="506">
        <f t="shared" si="3"/>
        <v>100</v>
      </c>
      <c r="AY24" s="507"/>
    </row>
    <row r="25" spans="1:51" s="62" customFormat="1" ht="14.1" customHeight="1" thickBot="1">
      <c r="A25" s="517"/>
      <c r="B25" s="518"/>
      <c r="C25" s="518"/>
      <c r="D25" s="518"/>
      <c r="E25" s="518"/>
      <c r="F25" s="518"/>
      <c r="G25" s="518"/>
      <c r="H25" s="518"/>
      <c r="I25" s="518"/>
      <c r="J25" s="518"/>
      <c r="K25" s="518"/>
      <c r="L25" s="518"/>
      <c r="M25" s="518"/>
      <c r="N25" s="518"/>
      <c r="O25" s="518"/>
      <c r="P25" s="518"/>
      <c r="Q25" s="518"/>
      <c r="R25" s="518"/>
      <c r="S25" s="518"/>
      <c r="T25" s="518"/>
      <c r="U25" s="518"/>
      <c r="V25" s="518"/>
      <c r="W25" s="518"/>
      <c r="X25" s="518"/>
      <c r="Y25" s="518"/>
      <c r="Z25" s="518"/>
      <c r="AA25" s="518"/>
      <c r="AB25" s="518"/>
      <c r="AC25" s="518"/>
      <c r="AD25" s="518"/>
      <c r="AE25" s="518"/>
      <c r="AF25" s="518"/>
      <c r="AG25" s="518"/>
      <c r="AH25" s="519"/>
      <c r="AL25" s="76"/>
      <c r="AM25" s="481"/>
      <c r="AN25" s="482"/>
      <c r="AO25" s="483">
        <f>Desember!$E$7</f>
        <v>2773458</v>
      </c>
      <c r="AP25" s="484"/>
      <c r="AQ25" s="483">
        <f>Desember!$F$7</f>
        <v>2616848</v>
      </c>
      <c r="AR25" s="484"/>
      <c r="AS25" s="100">
        <f t="shared" si="1"/>
        <v>156610</v>
      </c>
      <c r="AT25" s="101">
        <f>Desember!$H$7</f>
        <v>0</v>
      </c>
      <c r="AU25" s="102">
        <f>Desember!$J$7</f>
        <v>0</v>
      </c>
      <c r="AV25" s="510">
        <f t="shared" si="2"/>
        <v>0</v>
      </c>
      <c r="AW25" s="511"/>
      <c r="AX25" s="506">
        <f t="shared" si="3"/>
        <v>0</v>
      </c>
      <c r="AY25" s="507"/>
    </row>
    <row r="26" spans="1:51" s="62" customFormat="1">
      <c r="A26" s="517"/>
      <c r="B26" s="518"/>
      <c r="C26" s="518"/>
      <c r="D26" s="518"/>
      <c r="E26" s="518"/>
      <c r="F26" s="518"/>
      <c r="G26" s="518"/>
      <c r="H26" s="518"/>
      <c r="I26" s="518"/>
      <c r="J26" s="518"/>
      <c r="K26" s="518"/>
      <c r="L26" s="518"/>
      <c r="M26" s="518"/>
      <c r="N26" s="518"/>
      <c r="O26" s="518"/>
      <c r="P26" s="518"/>
      <c r="Q26" s="518"/>
      <c r="R26" s="518"/>
      <c r="S26" s="518"/>
      <c r="T26" s="518"/>
      <c r="U26" s="518"/>
      <c r="V26" s="518"/>
      <c r="W26" s="518"/>
      <c r="X26" s="518"/>
      <c r="Y26" s="518"/>
      <c r="Z26" s="518"/>
      <c r="AA26" s="518"/>
      <c r="AB26" s="518"/>
      <c r="AC26" s="518"/>
      <c r="AD26" s="518"/>
      <c r="AE26" s="518"/>
      <c r="AF26" s="518"/>
      <c r="AG26" s="518"/>
      <c r="AH26" s="519"/>
      <c r="AM26" s="76"/>
      <c r="AN26" s="76"/>
      <c r="AO26" s="61"/>
      <c r="AP26" s="76"/>
      <c r="AQ26" s="61"/>
      <c r="AR26" s="61"/>
      <c r="AS26" s="76"/>
      <c r="AT26" s="96"/>
      <c r="AU26" s="61"/>
      <c r="AV26" s="76"/>
      <c r="AW26" s="61"/>
      <c r="AX26" s="61"/>
      <c r="AY26" s="61"/>
    </row>
    <row r="27" spans="1:51" s="62" customFormat="1">
      <c r="A27" s="517"/>
      <c r="B27" s="518"/>
      <c r="C27" s="518"/>
      <c r="D27" s="518"/>
      <c r="E27" s="518"/>
      <c r="F27" s="518"/>
      <c r="G27" s="518"/>
      <c r="H27" s="518"/>
      <c r="I27" s="518"/>
      <c r="J27" s="518"/>
      <c r="K27" s="518"/>
      <c r="L27" s="518"/>
      <c r="M27" s="518"/>
      <c r="N27" s="518"/>
      <c r="O27" s="518"/>
      <c r="P27" s="518"/>
      <c r="Q27" s="518"/>
      <c r="R27" s="518"/>
      <c r="S27" s="518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9"/>
      <c r="AL27" s="283"/>
      <c r="AP27" s="104"/>
      <c r="AQ27" s="61"/>
      <c r="AR27" s="76"/>
      <c r="AS27" s="76">
        <v>142050</v>
      </c>
      <c r="AT27" s="96">
        <v>80971</v>
      </c>
      <c r="AU27" s="61"/>
      <c r="AV27" s="76"/>
      <c r="AW27" s="61"/>
      <c r="AX27" s="61"/>
      <c r="AY27" s="61"/>
    </row>
    <row r="28" spans="1:51" s="62" customFormat="1">
      <c r="A28" s="517"/>
      <c r="B28" s="518"/>
      <c r="C28" s="518"/>
      <c r="D28" s="518"/>
      <c r="E28" s="518"/>
      <c r="F28" s="518"/>
      <c r="G28" s="518"/>
      <c r="H28" s="518"/>
      <c r="I28" s="518"/>
      <c r="J28" s="518"/>
      <c r="K28" s="518"/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/>
      <c r="Z28" s="518"/>
      <c r="AA28" s="518"/>
      <c r="AB28" s="518"/>
      <c r="AC28" s="518"/>
      <c r="AD28" s="518"/>
      <c r="AE28" s="518"/>
      <c r="AF28" s="518"/>
      <c r="AG28" s="518"/>
      <c r="AH28" s="519"/>
      <c r="AL28" s="76"/>
      <c r="AO28" s="283"/>
      <c r="AP28" s="283"/>
      <c r="AQ28" s="283"/>
      <c r="AR28" s="76"/>
      <c r="AS28" s="76"/>
      <c r="AT28" s="96"/>
      <c r="AU28" s="61"/>
      <c r="AV28" s="76"/>
      <c r="AW28" s="61"/>
      <c r="AX28" s="61"/>
      <c r="AY28" s="61"/>
    </row>
    <row r="29" spans="1:51" s="62" customFormat="1">
      <c r="A29" s="517"/>
      <c r="B29" s="518"/>
      <c r="C29" s="518"/>
      <c r="D29" s="518"/>
      <c r="E29" s="518"/>
      <c r="F29" s="518"/>
      <c r="G29" s="518"/>
      <c r="H29" s="518"/>
      <c r="I29" s="518"/>
      <c r="J29" s="518"/>
      <c r="K29" s="518"/>
      <c r="L29" s="518"/>
      <c r="M29" s="518"/>
      <c r="N29" s="518"/>
      <c r="O29" s="518"/>
      <c r="P29" s="518"/>
      <c r="Q29" s="518"/>
      <c r="R29" s="518"/>
      <c r="S29" s="518"/>
      <c r="T29" s="518"/>
      <c r="U29" s="518"/>
      <c r="V29" s="518"/>
      <c r="W29" s="518"/>
      <c r="X29" s="518"/>
      <c r="Y29" s="518"/>
      <c r="Z29" s="518"/>
      <c r="AA29" s="518"/>
      <c r="AB29" s="518"/>
      <c r="AC29" s="518"/>
      <c r="AD29" s="518"/>
      <c r="AE29" s="518"/>
      <c r="AF29" s="518"/>
      <c r="AG29" s="518"/>
      <c r="AH29" s="519"/>
      <c r="AL29" s="76"/>
      <c r="AO29" s="105"/>
      <c r="AP29" s="479"/>
      <c r="AQ29" s="283"/>
      <c r="AR29" s="76"/>
      <c r="AS29" s="76"/>
      <c r="AT29" s="96"/>
      <c r="AU29" s="61"/>
      <c r="AV29" s="76"/>
      <c r="AW29" s="61"/>
      <c r="AX29" s="61"/>
      <c r="AY29" s="61"/>
    </row>
    <row r="30" spans="1:51" s="62" customFormat="1">
      <c r="A30" s="517"/>
      <c r="B30" s="518"/>
      <c r="C30" s="518"/>
      <c r="D30" s="518"/>
      <c r="E30" s="518"/>
      <c r="F30" s="518"/>
      <c r="G30" s="518"/>
      <c r="H30" s="518"/>
      <c r="I30" s="518"/>
      <c r="J30" s="518"/>
      <c r="K30" s="518"/>
      <c r="L30" s="518"/>
      <c r="M30" s="518"/>
      <c r="N30" s="518"/>
      <c r="O30" s="518"/>
      <c r="P30" s="518"/>
      <c r="Q30" s="518"/>
      <c r="R30" s="518"/>
      <c r="S30" s="518"/>
      <c r="T30" s="518"/>
      <c r="U30" s="518"/>
      <c r="V30" s="518"/>
      <c r="W30" s="518"/>
      <c r="X30" s="518"/>
      <c r="Y30" s="518"/>
      <c r="Z30" s="518"/>
      <c r="AA30" s="518"/>
      <c r="AB30" s="518"/>
      <c r="AC30" s="518"/>
      <c r="AD30" s="518"/>
      <c r="AE30" s="518"/>
      <c r="AF30" s="518"/>
      <c r="AG30" s="518"/>
      <c r="AH30" s="519"/>
      <c r="AL30" s="76"/>
      <c r="AO30" s="105"/>
      <c r="AP30" s="479"/>
      <c r="AQ30" s="283"/>
      <c r="AR30" s="76"/>
      <c r="AS30" s="76"/>
      <c r="AT30" s="96"/>
      <c r="AU30" s="61"/>
      <c r="AV30" s="76"/>
      <c r="AW30" s="61"/>
      <c r="AX30" s="61"/>
      <c r="AY30" s="61"/>
    </row>
    <row r="31" spans="1:51" s="62" customFormat="1">
      <c r="A31" s="517"/>
      <c r="B31" s="518"/>
      <c r="C31" s="518"/>
      <c r="D31" s="518"/>
      <c r="E31" s="518"/>
      <c r="F31" s="518"/>
      <c r="G31" s="518"/>
      <c r="H31" s="518"/>
      <c r="I31" s="518"/>
      <c r="J31" s="518"/>
      <c r="K31" s="518"/>
      <c r="L31" s="518"/>
      <c r="M31" s="518"/>
      <c r="N31" s="518"/>
      <c r="O31" s="518"/>
      <c r="P31" s="518"/>
      <c r="Q31" s="518"/>
      <c r="R31" s="518"/>
      <c r="S31" s="518"/>
      <c r="T31" s="518"/>
      <c r="U31" s="518"/>
      <c r="V31" s="518"/>
      <c r="W31" s="518"/>
      <c r="X31" s="518"/>
      <c r="Y31" s="518"/>
      <c r="Z31" s="518"/>
      <c r="AA31" s="518"/>
      <c r="AB31" s="518"/>
      <c r="AC31" s="518"/>
      <c r="AD31" s="518"/>
      <c r="AE31" s="518"/>
      <c r="AF31" s="518"/>
      <c r="AG31" s="518"/>
      <c r="AH31" s="519"/>
      <c r="AL31" s="76"/>
      <c r="AO31" s="76"/>
      <c r="AP31" s="106"/>
      <c r="AQ31" s="106"/>
      <c r="AR31" s="76"/>
      <c r="AS31" s="76"/>
      <c r="AT31" s="96"/>
      <c r="AU31" s="107"/>
      <c r="AV31" s="107"/>
      <c r="AW31" s="76"/>
      <c r="AX31" s="76"/>
      <c r="AY31" s="76"/>
    </row>
    <row r="32" spans="1:51" s="62" customFormat="1" ht="12.75" customHeight="1">
      <c r="A32" s="517"/>
      <c r="B32" s="518"/>
      <c r="C32" s="518"/>
      <c r="D32" s="518"/>
      <c r="E32" s="518"/>
      <c r="F32" s="518"/>
      <c r="G32" s="518"/>
      <c r="H32" s="518"/>
      <c r="I32" s="518"/>
      <c r="J32" s="518"/>
      <c r="K32" s="518"/>
      <c r="L32" s="518"/>
      <c r="M32" s="518"/>
      <c r="N32" s="518"/>
      <c r="O32" s="518"/>
      <c r="P32" s="518"/>
      <c r="Q32" s="518"/>
      <c r="R32" s="518"/>
      <c r="S32" s="518"/>
      <c r="T32" s="518"/>
      <c r="U32" s="518"/>
      <c r="V32" s="518"/>
      <c r="W32" s="518"/>
      <c r="X32" s="518"/>
      <c r="Y32" s="518"/>
      <c r="Z32" s="518"/>
      <c r="AA32" s="518"/>
      <c r="AB32" s="518"/>
      <c r="AC32" s="518"/>
      <c r="AD32" s="518"/>
      <c r="AE32" s="518"/>
      <c r="AF32" s="518"/>
      <c r="AG32" s="518"/>
      <c r="AH32" s="519"/>
      <c r="AK32" s="108"/>
      <c r="AL32" s="76"/>
      <c r="AO32" s="76"/>
      <c r="AP32" s="76"/>
      <c r="AQ32" s="76"/>
      <c r="AR32" s="76"/>
      <c r="AS32" s="76"/>
      <c r="AT32" s="96"/>
      <c r="AX32" s="70"/>
      <c r="AY32" s="70"/>
    </row>
    <row r="33" spans="1:57" s="62" customFormat="1">
      <c r="A33" s="517"/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18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9"/>
      <c r="AL33" s="76"/>
      <c r="AO33" s="76"/>
      <c r="AP33" s="76" t="s">
        <v>62</v>
      </c>
      <c r="AQ33" s="76"/>
      <c r="AR33" s="76"/>
      <c r="AS33" s="76"/>
      <c r="AT33" s="96"/>
      <c r="AX33" s="70"/>
      <c r="AY33" s="70"/>
    </row>
    <row r="34" spans="1:57" s="62" customFormat="1" ht="12.75" customHeight="1">
      <c r="A34" s="517"/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18"/>
      <c r="T34" s="518"/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9"/>
      <c r="AL34" s="76"/>
      <c r="AO34" s="76"/>
      <c r="AP34" s="76"/>
      <c r="AQ34" s="76"/>
      <c r="AR34" s="76"/>
      <c r="AS34" s="76"/>
      <c r="AT34" s="96"/>
      <c r="AU34" s="109"/>
      <c r="AV34" s="283"/>
      <c r="AW34" s="283"/>
      <c r="AX34" s="283"/>
      <c r="AY34" s="284"/>
    </row>
    <row r="35" spans="1:57" s="62" customFormat="1">
      <c r="A35" s="517"/>
      <c r="B35" s="518"/>
      <c r="C35" s="518"/>
      <c r="D35" s="518"/>
      <c r="E35" s="518"/>
      <c r="F35" s="518"/>
      <c r="G35" s="518"/>
      <c r="H35" s="518"/>
      <c r="I35" s="518"/>
      <c r="J35" s="518"/>
      <c r="K35" s="518"/>
      <c r="L35" s="518"/>
      <c r="M35" s="518"/>
      <c r="N35" s="518"/>
      <c r="O35" s="518"/>
      <c r="P35" s="518"/>
      <c r="Q35" s="518"/>
      <c r="R35" s="518"/>
      <c r="S35" s="518"/>
      <c r="T35" s="518"/>
      <c r="U35" s="518"/>
      <c r="V35" s="518"/>
      <c r="W35" s="518"/>
      <c r="X35" s="518"/>
      <c r="Y35" s="518"/>
      <c r="Z35" s="518"/>
      <c r="AA35" s="518"/>
      <c r="AB35" s="518"/>
      <c r="AC35" s="518"/>
      <c r="AD35" s="518"/>
      <c r="AE35" s="518"/>
      <c r="AF35" s="518"/>
      <c r="AG35" s="518"/>
      <c r="AH35" s="519"/>
      <c r="AO35" s="76"/>
      <c r="AP35" s="76"/>
      <c r="AQ35" s="76"/>
      <c r="AR35" s="76"/>
      <c r="AU35" s="480"/>
      <c r="AV35" s="480"/>
      <c r="AW35" s="480"/>
      <c r="AX35" s="283"/>
      <c r="AY35" s="284"/>
      <c r="AZ35" s="111"/>
      <c r="BA35" s="96"/>
      <c r="BB35" s="111"/>
      <c r="BC35" s="111"/>
      <c r="BD35" s="283"/>
      <c r="BE35" s="283"/>
    </row>
    <row r="36" spans="1:57" s="62" customFormat="1">
      <c r="A36" s="517"/>
      <c r="B36" s="518"/>
      <c r="C36" s="518"/>
      <c r="D36" s="518"/>
      <c r="E36" s="518"/>
      <c r="F36" s="518"/>
      <c r="G36" s="518"/>
      <c r="H36" s="518"/>
      <c r="I36" s="518"/>
      <c r="J36" s="518"/>
      <c r="K36" s="518"/>
      <c r="L36" s="518"/>
      <c r="M36" s="518"/>
      <c r="N36" s="518"/>
      <c r="O36" s="518"/>
      <c r="P36" s="518"/>
      <c r="Q36" s="518"/>
      <c r="R36" s="518"/>
      <c r="S36" s="518"/>
      <c r="T36" s="518"/>
      <c r="U36" s="518"/>
      <c r="V36" s="518"/>
      <c r="W36" s="518"/>
      <c r="X36" s="518"/>
      <c r="Y36" s="518"/>
      <c r="Z36" s="518"/>
      <c r="AA36" s="518"/>
      <c r="AB36" s="518"/>
      <c r="AC36" s="518"/>
      <c r="AD36" s="518"/>
      <c r="AE36" s="518"/>
      <c r="AF36" s="518"/>
      <c r="AG36" s="518"/>
      <c r="AH36" s="519"/>
      <c r="AM36" s="112"/>
      <c r="AN36" s="112"/>
      <c r="AU36" s="109"/>
      <c r="AV36" s="76"/>
      <c r="AW36" s="76"/>
      <c r="AX36" s="106"/>
      <c r="AY36" s="106"/>
      <c r="AZ36" s="111"/>
      <c r="BA36" s="96"/>
      <c r="BB36" s="111"/>
      <c r="BC36" s="111"/>
      <c r="BD36" s="283"/>
      <c r="BE36" s="283"/>
    </row>
    <row r="37" spans="1:57" s="62" customFormat="1" ht="14.25" customHeight="1">
      <c r="A37" s="517"/>
      <c r="B37" s="518"/>
      <c r="C37" s="518"/>
      <c r="D37" s="518"/>
      <c r="E37" s="518"/>
      <c r="F37" s="518"/>
      <c r="G37" s="518"/>
      <c r="H37" s="518"/>
      <c r="I37" s="518"/>
      <c r="J37" s="518"/>
      <c r="K37" s="518"/>
      <c r="L37" s="518"/>
      <c r="M37" s="518"/>
      <c r="N37" s="518"/>
      <c r="O37" s="518"/>
      <c r="P37" s="518"/>
      <c r="Q37" s="518"/>
      <c r="R37" s="518"/>
      <c r="S37" s="518"/>
      <c r="T37" s="518"/>
      <c r="U37" s="518"/>
      <c r="V37" s="518"/>
      <c r="W37" s="518"/>
      <c r="X37" s="518"/>
      <c r="Y37" s="518"/>
      <c r="Z37" s="518"/>
      <c r="AA37" s="518"/>
      <c r="AB37" s="518"/>
      <c r="AC37" s="518"/>
      <c r="AD37" s="518"/>
      <c r="AE37" s="518"/>
      <c r="AF37" s="518"/>
      <c r="AG37" s="518"/>
      <c r="AH37" s="519"/>
      <c r="AM37" s="96"/>
      <c r="AN37" s="76"/>
      <c r="AZ37" s="61"/>
      <c r="BA37" s="96"/>
      <c r="BB37" s="111"/>
      <c r="BC37" s="111"/>
      <c r="BD37" s="283"/>
      <c r="BE37" s="283"/>
    </row>
    <row r="38" spans="1:57" s="62" customFormat="1">
      <c r="A38" s="517"/>
      <c r="B38" s="518"/>
      <c r="C38" s="518"/>
      <c r="D38" s="518"/>
      <c r="E38" s="518"/>
      <c r="F38" s="518"/>
      <c r="G38" s="518"/>
      <c r="H38" s="518"/>
      <c r="I38" s="518"/>
      <c r="J38" s="518"/>
      <c r="K38" s="518"/>
      <c r="L38" s="518"/>
      <c r="M38" s="518"/>
      <c r="N38" s="518"/>
      <c r="O38" s="518"/>
      <c r="P38" s="518"/>
      <c r="Q38" s="518"/>
      <c r="R38" s="518"/>
      <c r="S38" s="518"/>
      <c r="T38" s="518"/>
      <c r="U38" s="518"/>
      <c r="V38" s="518"/>
      <c r="W38" s="518"/>
      <c r="X38" s="518"/>
      <c r="Y38" s="518"/>
      <c r="Z38" s="518"/>
      <c r="AA38" s="518"/>
      <c r="AB38" s="518"/>
      <c r="AC38" s="518"/>
      <c r="AD38" s="518"/>
      <c r="AE38" s="518"/>
      <c r="AF38" s="518"/>
      <c r="AG38" s="518"/>
      <c r="AH38" s="519"/>
      <c r="AM38" s="96"/>
      <c r="AN38" s="76"/>
      <c r="AZ38" s="111"/>
      <c r="BA38" s="96"/>
      <c r="BB38" s="111"/>
      <c r="BC38" s="111"/>
      <c r="BD38" s="283"/>
      <c r="BE38" s="283"/>
    </row>
    <row r="39" spans="1:57" s="62" customFormat="1">
      <c r="A39" s="517"/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8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9"/>
      <c r="AM39" s="96"/>
      <c r="AN39" s="76"/>
      <c r="AZ39" s="61"/>
      <c r="BA39" s="96"/>
      <c r="BB39" s="61"/>
      <c r="BC39" s="61"/>
      <c r="BD39" s="283"/>
      <c r="BE39" s="283"/>
    </row>
    <row r="40" spans="1:57" s="62" customFormat="1">
      <c r="A40" s="286"/>
      <c r="B40" s="287"/>
      <c r="C40" s="287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7"/>
      <c r="T40" s="287"/>
      <c r="U40" s="287"/>
      <c r="V40" s="287"/>
      <c r="W40" s="287"/>
      <c r="X40" s="287"/>
      <c r="Y40" s="287"/>
      <c r="Z40" s="287"/>
      <c r="AA40" s="287"/>
      <c r="AB40" s="287"/>
      <c r="AC40" s="287"/>
      <c r="AD40" s="287"/>
      <c r="AE40" s="287"/>
      <c r="AF40" s="287"/>
      <c r="AG40" s="287"/>
      <c r="AH40" s="288"/>
      <c r="AM40" s="96"/>
      <c r="AN40" s="76"/>
      <c r="AZ40" s="61"/>
      <c r="BA40" s="96"/>
      <c r="BB40" s="61"/>
      <c r="BC40" s="61"/>
      <c r="BD40" s="284"/>
      <c r="BE40" s="284"/>
    </row>
    <row r="41" spans="1:57" s="62" customFormat="1" ht="13.5" thickBot="1">
      <c r="A41" s="289"/>
      <c r="B41" s="290"/>
      <c r="C41" s="290"/>
      <c r="D41" s="290"/>
      <c r="E41" s="290"/>
      <c r="F41" s="290"/>
      <c r="G41" s="290"/>
      <c r="H41" s="290"/>
      <c r="I41" s="290"/>
      <c r="J41" s="290"/>
      <c r="K41" s="290"/>
      <c r="L41" s="290"/>
      <c r="M41" s="290"/>
      <c r="N41" s="290"/>
      <c r="O41" s="290"/>
      <c r="P41" s="290"/>
      <c r="Q41" s="290"/>
      <c r="R41" s="290"/>
      <c r="S41" s="290"/>
      <c r="T41" s="290"/>
      <c r="U41" s="29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1"/>
      <c r="AM41" s="96"/>
      <c r="AN41" s="76"/>
      <c r="AZ41" s="61"/>
      <c r="BA41" s="96"/>
      <c r="BB41" s="61"/>
      <c r="BC41" s="61"/>
      <c r="BD41" s="284"/>
      <c r="BE41" s="284"/>
    </row>
    <row r="42" spans="1:57" s="62" customFormat="1" ht="27.75" customHeight="1" thickBot="1">
      <c r="A42" s="300" t="s">
        <v>79</v>
      </c>
      <c r="B42" s="514" t="s">
        <v>80</v>
      </c>
      <c r="C42" s="515"/>
      <c r="D42" s="515"/>
      <c r="E42" s="515"/>
      <c r="F42" s="515"/>
      <c r="G42" s="515"/>
      <c r="H42" s="515"/>
      <c r="I42" s="515"/>
      <c r="J42" s="515"/>
      <c r="K42" s="515"/>
      <c r="L42" s="515"/>
      <c r="M42" s="516"/>
      <c r="N42" s="514" t="s">
        <v>81</v>
      </c>
      <c r="O42" s="515"/>
      <c r="P42" s="515"/>
      <c r="Q42" s="515"/>
      <c r="R42" s="515"/>
      <c r="S42" s="515"/>
      <c r="T42" s="515"/>
      <c r="U42" s="515"/>
      <c r="V42" s="515"/>
      <c r="W42" s="515"/>
      <c r="X42" s="515"/>
      <c r="Y42" s="516"/>
      <c r="Z42" s="514" t="s">
        <v>82</v>
      </c>
      <c r="AA42" s="515"/>
      <c r="AB42" s="516"/>
      <c r="AC42" s="515" t="s">
        <v>83</v>
      </c>
      <c r="AD42" s="515"/>
      <c r="AE42" s="515"/>
      <c r="AF42" s="514" t="s">
        <v>84</v>
      </c>
      <c r="AG42" s="515"/>
      <c r="AH42" s="516"/>
      <c r="AI42" s="114"/>
      <c r="AM42" s="96"/>
      <c r="AN42" s="76"/>
      <c r="AZ42" s="107"/>
      <c r="BA42" s="107"/>
      <c r="BB42" s="76"/>
      <c r="BC42" s="76"/>
      <c r="BD42" s="115"/>
    </row>
    <row r="43" spans="1:57" s="117" customFormat="1" ht="18" customHeight="1">
      <c r="A43" s="116"/>
      <c r="B43" s="522"/>
      <c r="C43" s="523"/>
      <c r="D43" s="523"/>
      <c r="E43" s="523"/>
      <c r="F43" s="523"/>
      <c r="G43" s="523"/>
      <c r="H43" s="523"/>
      <c r="I43" s="523"/>
      <c r="J43" s="523"/>
      <c r="K43" s="523"/>
      <c r="L43" s="523"/>
      <c r="M43" s="523"/>
      <c r="N43" s="524"/>
      <c r="O43" s="525"/>
      <c r="P43" s="525"/>
      <c r="Q43" s="525"/>
      <c r="R43" s="525"/>
      <c r="S43" s="525"/>
      <c r="T43" s="525"/>
      <c r="U43" s="525"/>
      <c r="V43" s="525"/>
      <c r="W43" s="525"/>
      <c r="X43" s="525"/>
      <c r="Y43" s="526"/>
      <c r="Z43" s="527"/>
      <c r="AA43" s="528"/>
      <c r="AB43" s="529"/>
      <c r="AC43" s="530"/>
      <c r="AD43" s="531"/>
      <c r="AE43" s="532"/>
      <c r="AF43" s="533"/>
      <c r="AG43" s="534"/>
      <c r="AH43" s="535"/>
      <c r="AI43" s="114"/>
      <c r="AJ43" s="62"/>
      <c r="AK43" s="62"/>
      <c r="AL43" s="62"/>
      <c r="AM43" s="96"/>
      <c r="AN43" s="76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70"/>
      <c r="BD43" s="61"/>
      <c r="BE43" s="62"/>
    </row>
    <row r="44" spans="1:57" s="117" customFormat="1" ht="18" customHeight="1">
      <c r="A44" s="116"/>
      <c r="B44" s="542"/>
      <c r="C44" s="543"/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2"/>
      <c r="O44" s="543"/>
      <c r="P44" s="543"/>
      <c r="Q44" s="543"/>
      <c r="R44" s="543"/>
      <c r="S44" s="543"/>
      <c r="T44" s="543"/>
      <c r="U44" s="543"/>
      <c r="V44" s="543"/>
      <c r="W44" s="543"/>
      <c r="X44" s="543"/>
      <c r="Y44" s="544"/>
      <c r="Z44" s="545"/>
      <c r="AA44" s="531"/>
      <c r="AB44" s="532"/>
      <c r="AC44" s="530"/>
      <c r="AD44" s="531"/>
      <c r="AE44" s="532"/>
      <c r="AF44" s="536"/>
      <c r="AG44" s="537"/>
      <c r="AH44" s="538"/>
      <c r="AI44" s="114"/>
      <c r="AJ44" s="62"/>
      <c r="AK44" s="62"/>
      <c r="AL44" s="62"/>
      <c r="AM44" s="96"/>
      <c r="AN44" s="76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70"/>
      <c r="BD44" s="61"/>
      <c r="BE44" s="62"/>
    </row>
    <row r="45" spans="1:57" s="62" customFormat="1" ht="18" customHeight="1">
      <c r="A45" s="118"/>
      <c r="B45" s="542"/>
      <c r="C45" s="543"/>
      <c r="D45" s="543"/>
      <c r="E45" s="543"/>
      <c r="F45" s="543"/>
      <c r="G45" s="543"/>
      <c r="H45" s="543"/>
      <c r="I45" s="543"/>
      <c r="J45" s="543"/>
      <c r="K45" s="543"/>
      <c r="L45" s="543"/>
      <c r="M45" s="543"/>
      <c r="N45" s="546"/>
      <c r="O45" s="543"/>
      <c r="P45" s="543"/>
      <c r="Q45" s="543"/>
      <c r="R45" s="543"/>
      <c r="S45" s="543"/>
      <c r="T45" s="543"/>
      <c r="U45" s="543"/>
      <c r="V45" s="543"/>
      <c r="W45" s="543"/>
      <c r="X45" s="543"/>
      <c r="Y45" s="544"/>
      <c r="Z45" s="547"/>
      <c r="AA45" s="547"/>
      <c r="AB45" s="548"/>
      <c r="AC45" s="549"/>
      <c r="AD45" s="547"/>
      <c r="AE45" s="548"/>
      <c r="AF45" s="536"/>
      <c r="AG45" s="537"/>
      <c r="AH45" s="538"/>
      <c r="AI45" s="114"/>
      <c r="AK45" s="108"/>
      <c r="AL45" s="112"/>
      <c r="AM45" s="96"/>
      <c r="AN45" s="76"/>
      <c r="AT45" s="479"/>
      <c r="AU45" s="479"/>
      <c r="AV45" s="479"/>
      <c r="AW45" s="479"/>
      <c r="AX45" s="479"/>
      <c r="AY45" s="284"/>
      <c r="AZ45" s="480"/>
      <c r="BA45" s="480"/>
      <c r="BB45" s="480"/>
      <c r="BC45" s="283"/>
      <c r="BD45" s="283"/>
      <c r="BE45" s="117"/>
    </row>
    <row r="46" spans="1:57" s="62" customFormat="1" ht="18" customHeight="1">
      <c r="A46" s="118"/>
      <c r="B46" s="542"/>
      <c r="C46" s="543"/>
      <c r="D46" s="543"/>
      <c r="E46" s="543"/>
      <c r="F46" s="543"/>
      <c r="G46" s="543"/>
      <c r="H46" s="543"/>
      <c r="I46" s="543"/>
      <c r="J46" s="543"/>
      <c r="K46" s="543"/>
      <c r="L46" s="543"/>
      <c r="M46" s="543"/>
      <c r="N46" s="546"/>
      <c r="O46" s="543"/>
      <c r="P46" s="543"/>
      <c r="Q46" s="543"/>
      <c r="R46" s="543"/>
      <c r="S46" s="543"/>
      <c r="T46" s="543"/>
      <c r="U46" s="543"/>
      <c r="V46" s="543"/>
      <c r="W46" s="543"/>
      <c r="X46" s="543"/>
      <c r="Y46" s="544"/>
      <c r="Z46" s="547"/>
      <c r="AA46" s="547"/>
      <c r="AB46" s="548"/>
      <c r="AC46" s="549"/>
      <c r="AD46" s="547"/>
      <c r="AE46" s="548"/>
      <c r="AF46" s="536"/>
      <c r="AG46" s="537"/>
      <c r="AH46" s="538"/>
      <c r="AI46" s="114"/>
      <c r="AK46" s="108"/>
      <c r="AL46" s="96"/>
      <c r="AM46" s="96"/>
      <c r="AN46" s="76"/>
      <c r="AO46" s="112"/>
      <c r="AP46" s="112"/>
      <c r="AQ46" s="76"/>
      <c r="AR46" s="76"/>
      <c r="AT46" s="96"/>
      <c r="AU46" s="96"/>
      <c r="AV46" s="76"/>
      <c r="AW46" s="96"/>
      <c r="AX46" s="76"/>
      <c r="AY46" s="76"/>
      <c r="AZ46" s="109"/>
      <c r="BA46" s="76"/>
      <c r="BB46" s="76"/>
      <c r="BC46" s="119"/>
      <c r="BD46" s="106"/>
    </row>
    <row r="47" spans="1:57" s="62" customFormat="1" ht="18" customHeight="1" thickBot="1">
      <c r="A47" s="120"/>
      <c r="B47" s="550"/>
      <c r="C47" s="551"/>
      <c r="D47" s="551"/>
      <c r="E47" s="551"/>
      <c r="F47" s="551"/>
      <c r="G47" s="551"/>
      <c r="H47" s="551"/>
      <c r="I47" s="551"/>
      <c r="J47" s="551"/>
      <c r="K47" s="551"/>
      <c r="L47" s="551"/>
      <c r="M47" s="551"/>
      <c r="N47" s="550"/>
      <c r="O47" s="551"/>
      <c r="P47" s="551"/>
      <c r="Q47" s="551"/>
      <c r="R47" s="551"/>
      <c r="S47" s="551"/>
      <c r="T47" s="551"/>
      <c r="U47" s="551"/>
      <c r="V47" s="551"/>
      <c r="W47" s="551"/>
      <c r="X47" s="551"/>
      <c r="Y47" s="552"/>
      <c r="Z47" s="551"/>
      <c r="AA47" s="551"/>
      <c r="AB47" s="552"/>
      <c r="AC47" s="550"/>
      <c r="AD47" s="551"/>
      <c r="AE47" s="552"/>
      <c r="AF47" s="539"/>
      <c r="AG47" s="540"/>
      <c r="AH47" s="541"/>
      <c r="AI47" s="114"/>
      <c r="AK47" s="108"/>
      <c r="AL47" s="96"/>
      <c r="AM47" s="96"/>
      <c r="AN47" s="76"/>
      <c r="AO47" s="96"/>
      <c r="AP47" s="76"/>
      <c r="AQ47" s="112"/>
      <c r="AR47" s="112"/>
      <c r="AT47" s="96"/>
      <c r="AU47" s="96"/>
      <c r="AV47" s="76"/>
      <c r="AW47" s="96"/>
      <c r="AX47" s="76"/>
      <c r="AY47" s="76"/>
    </row>
    <row r="48" spans="1:57" s="62" customFormat="1" ht="24.75" customHeight="1">
      <c r="A48" s="121"/>
      <c r="B48" s="114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K48" s="108"/>
      <c r="AL48" s="96"/>
      <c r="AM48" s="96"/>
      <c r="AN48" s="76"/>
      <c r="AO48" s="96"/>
      <c r="AP48" s="76"/>
      <c r="AQ48" s="112"/>
      <c r="AR48" s="112"/>
      <c r="AT48" s="96"/>
      <c r="AU48" s="96"/>
      <c r="AV48" s="76"/>
      <c r="AW48" s="96"/>
      <c r="AX48" s="76"/>
      <c r="AY48" s="76"/>
    </row>
    <row r="57" spans="9:14">
      <c r="I57" s="122"/>
      <c r="J57" s="122"/>
      <c r="K57" s="122"/>
      <c r="L57" s="122"/>
      <c r="M57" s="122"/>
      <c r="N57" s="122"/>
    </row>
  </sheetData>
  <mergeCells count="99">
    <mergeCell ref="AC47:AE47"/>
    <mergeCell ref="AT45:AX45"/>
    <mergeCell ref="AZ45:BB45"/>
    <mergeCell ref="B46:M46"/>
    <mergeCell ref="N46:Y46"/>
    <mergeCell ref="Z46:AB46"/>
    <mergeCell ref="AC46:AE46"/>
    <mergeCell ref="B43:M43"/>
    <mergeCell ref="N43:Y43"/>
    <mergeCell ref="Z43:AB43"/>
    <mergeCell ref="AC43:AE43"/>
    <mergeCell ref="AF43:AH47"/>
    <mergeCell ref="B44:M44"/>
    <mergeCell ref="N44:Y44"/>
    <mergeCell ref="Z44:AB44"/>
    <mergeCell ref="AC44:AE44"/>
    <mergeCell ref="B45:M45"/>
    <mergeCell ref="N45:Y45"/>
    <mergeCell ref="Z45:AB45"/>
    <mergeCell ref="AC45:AE45"/>
    <mergeCell ref="B47:M47"/>
    <mergeCell ref="N47:Y47"/>
    <mergeCell ref="Z47:AB47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P29:AP30"/>
    <mergeCell ref="AU35:AW35"/>
    <mergeCell ref="B42:M42"/>
    <mergeCell ref="N42:Y42"/>
    <mergeCell ref="Z42:AB42"/>
    <mergeCell ref="AC42:AE42"/>
    <mergeCell ref="AF42:AH42"/>
    <mergeCell ref="A13:AH39"/>
    <mergeCell ref="AV13:AW13"/>
    <mergeCell ref="AM14:AN14"/>
    <mergeCell ref="AO14:AP14"/>
    <mergeCell ref="AQ14:AR14"/>
    <mergeCell ref="AV14:AW14"/>
    <mergeCell ref="AM15:AN15"/>
    <mergeCell ref="AO15:AP15"/>
    <mergeCell ref="AQ15:AR15"/>
    <mergeCell ref="AM20:AN20"/>
    <mergeCell ref="AO20:AP20"/>
    <mergeCell ref="AQ20:AR20"/>
    <mergeCell ref="AV20:AW20"/>
    <mergeCell ref="AM21:AN21"/>
    <mergeCell ref="AO21:AP21"/>
    <mergeCell ref="AQ21:AR21"/>
    <mergeCell ref="AV21:AW21"/>
    <mergeCell ref="AM22:AN22"/>
    <mergeCell ref="AO22:AP22"/>
    <mergeCell ref="AQ22:AR22"/>
    <mergeCell ref="AV22:AW22"/>
    <mergeCell ref="AM23:AN23"/>
    <mergeCell ref="AO23:AP23"/>
    <mergeCell ref="AQ23:AR23"/>
    <mergeCell ref="AV23:AW23"/>
    <mergeCell ref="AM16:AN16"/>
    <mergeCell ref="AO16:AP16"/>
    <mergeCell ref="AQ16:AR16"/>
    <mergeCell ref="AV16:AW16"/>
    <mergeCell ref="AM17:AN17"/>
    <mergeCell ref="AO17:AP17"/>
    <mergeCell ref="AQ17:AR17"/>
    <mergeCell ref="AV17:AW17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1:AH11"/>
    <mergeCell ref="AV15:AW15"/>
    <mergeCell ref="AM12:AN13"/>
    <mergeCell ref="AO12:AP13"/>
    <mergeCell ref="AQ12:AR13"/>
    <mergeCell ref="AM11:AY11"/>
    <mergeCell ref="AS12:AY12"/>
    <mergeCell ref="AX13:AY13"/>
    <mergeCell ref="AX14:AY14"/>
    <mergeCell ref="AX15:AY15"/>
    <mergeCell ref="AX21:AY21"/>
    <mergeCell ref="AX22:AY22"/>
    <mergeCell ref="AX23:AY23"/>
    <mergeCell ref="AX24:AY24"/>
    <mergeCell ref="AX25:AY25"/>
    <mergeCell ref="AX16:AY16"/>
    <mergeCell ref="AX17:AY17"/>
    <mergeCell ref="AX18:AY18"/>
    <mergeCell ref="AX19:AY19"/>
    <mergeCell ref="AX20:AY20"/>
  </mergeCells>
  <pageMargins left="0" right="0" top="0" bottom="0" header="0.31496062992125984" footer="0.31496062992125984"/>
  <pageSetup paperSize="256" scale="80" orientation="landscape" horizontalDpi="4294967294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AZ570"/>
  <sheetViews>
    <sheetView topLeftCell="M196" zoomScale="80" zoomScaleNormal="80" workbookViewId="0">
      <selection activeCell="AP217" sqref="AP217:AP218"/>
    </sheetView>
  </sheetViews>
  <sheetFormatPr defaultRowHeight="12.75"/>
  <cols>
    <col min="1" max="25" width="4.7109375" style="46" customWidth="1"/>
    <col min="26" max="28" width="6.5703125" style="46" customWidth="1"/>
    <col min="29" max="29" width="6" style="46" customWidth="1"/>
    <col min="30" max="30" width="3.85546875" style="46" customWidth="1"/>
    <col min="31" max="35" width="4.7109375" style="46" customWidth="1"/>
    <col min="36" max="36" width="5.7109375" style="46" customWidth="1"/>
    <col min="37" max="37" width="6.42578125" style="46" bestFit="1" customWidth="1"/>
    <col min="38" max="38" width="9.28515625" style="46" customWidth="1"/>
    <col min="39" max="39" width="11.28515625" style="46" customWidth="1"/>
    <col min="40" max="40" width="10.85546875" style="46" customWidth="1"/>
    <col min="41" max="50" width="9.28515625" style="46" customWidth="1"/>
    <col min="51" max="16384" width="9.140625" style="46"/>
  </cols>
  <sheetData>
    <row r="1" spans="1:52">
      <c r="A1" s="562"/>
      <c r="B1" s="563"/>
      <c r="C1" s="563"/>
      <c r="D1" s="565" t="s">
        <v>23</v>
      </c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6"/>
      <c r="AA1" s="566"/>
      <c r="AB1" s="567"/>
      <c r="AC1" s="568" t="s">
        <v>24</v>
      </c>
      <c r="AD1" s="569"/>
      <c r="AE1" s="569"/>
      <c r="AF1" s="569" t="s">
        <v>25</v>
      </c>
      <c r="AG1" s="569"/>
      <c r="AH1" s="571"/>
    </row>
    <row r="2" spans="1:52" ht="13.5" thickBot="1">
      <c r="A2" s="564"/>
      <c r="B2" s="508"/>
      <c r="C2" s="508"/>
      <c r="D2" s="573" t="s">
        <v>26</v>
      </c>
      <c r="E2" s="574"/>
      <c r="F2" s="574"/>
      <c r="G2" s="574"/>
      <c r="H2" s="574"/>
      <c r="I2" s="574"/>
      <c r="J2" s="574"/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5"/>
      <c r="AC2" s="570"/>
      <c r="AD2" s="570"/>
      <c r="AE2" s="570"/>
      <c r="AF2" s="570"/>
      <c r="AG2" s="570"/>
      <c r="AH2" s="572"/>
    </row>
    <row r="3" spans="1:52" ht="13.5" thickBot="1">
      <c r="A3" s="564"/>
      <c r="B3" s="508"/>
      <c r="C3" s="508"/>
      <c r="D3" s="573" t="s">
        <v>27</v>
      </c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5"/>
      <c r="AC3" s="576" t="s">
        <v>28</v>
      </c>
      <c r="AD3" s="570"/>
      <c r="AE3" s="570"/>
      <c r="AF3" s="570"/>
      <c r="AG3" s="570"/>
      <c r="AH3" s="572"/>
      <c r="AK3" s="47"/>
      <c r="AL3" s="48" t="s">
        <v>29</v>
      </c>
      <c r="AM3" s="48" t="s">
        <v>30</v>
      </c>
      <c r="AN3" s="48" t="s">
        <v>31</v>
      </c>
      <c r="AO3" s="48" t="s">
        <v>32</v>
      </c>
      <c r="AP3" s="48" t="s">
        <v>33</v>
      </c>
      <c r="AQ3" s="48" t="s">
        <v>34</v>
      </c>
      <c r="AR3" s="48" t="s">
        <v>35</v>
      </c>
      <c r="AS3" s="48" t="s">
        <v>36</v>
      </c>
      <c r="AT3" s="48" t="s">
        <v>37</v>
      </c>
      <c r="AU3" s="48" t="s">
        <v>38</v>
      </c>
      <c r="AV3" s="48" t="s">
        <v>39</v>
      </c>
      <c r="AW3" s="48" t="s">
        <v>40</v>
      </c>
      <c r="AX3" s="49" t="s">
        <v>41</v>
      </c>
    </row>
    <row r="4" spans="1:52" ht="13.5" thickBot="1">
      <c r="A4" s="564"/>
      <c r="B4" s="508"/>
      <c r="C4" s="508"/>
      <c r="D4" s="577" t="s">
        <v>42</v>
      </c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  <c r="X4" s="578"/>
      <c r="Y4" s="578"/>
      <c r="Z4" s="578"/>
      <c r="AA4" s="578"/>
      <c r="AB4" s="579"/>
      <c r="AC4" s="576" t="s">
        <v>43</v>
      </c>
      <c r="AD4" s="570"/>
      <c r="AE4" s="570"/>
      <c r="AF4" s="570"/>
      <c r="AG4" s="570"/>
      <c r="AH4" s="572"/>
      <c r="AK4" s="50" t="s">
        <v>44</v>
      </c>
      <c r="AL4" s="51">
        <v>90</v>
      </c>
      <c r="AM4" s="51">
        <v>90</v>
      </c>
      <c r="AN4" s="51">
        <v>90</v>
      </c>
      <c r="AO4" s="51">
        <v>90</v>
      </c>
      <c r="AP4" s="51">
        <v>90</v>
      </c>
      <c r="AQ4" s="51">
        <v>90</v>
      </c>
      <c r="AR4" s="51">
        <v>90</v>
      </c>
      <c r="AS4" s="51">
        <v>90</v>
      </c>
      <c r="AT4" s="51">
        <v>90</v>
      </c>
      <c r="AU4" s="51">
        <v>90</v>
      </c>
      <c r="AV4" s="51">
        <v>90</v>
      </c>
      <c r="AW4" s="51">
        <v>90</v>
      </c>
      <c r="AX4" s="51">
        <v>90</v>
      </c>
    </row>
    <row r="5" spans="1:52" ht="14.25" customHeight="1" thickBot="1">
      <c r="A5" s="580" t="s">
        <v>45</v>
      </c>
      <c r="B5" s="581"/>
      <c r="C5" s="581"/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  <c r="X5" s="581"/>
      <c r="Y5" s="582"/>
      <c r="Z5" s="586" t="s">
        <v>46</v>
      </c>
      <c r="AA5" s="587"/>
      <c r="AB5" s="587"/>
      <c r="AC5" s="586" t="s">
        <v>47</v>
      </c>
      <c r="AD5" s="587"/>
      <c r="AE5" s="588"/>
      <c r="AF5" s="587" t="s">
        <v>48</v>
      </c>
      <c r="AG5" s="587"/>
      <c r="AH5" s="588"/>
      <c r="AI5" s="52"/>
      <c r="AK5" s="53" t="s">
        <v>49</v>
      </c>
      <c r="AL5" s="54">
        <f>AV14</f>
        <v>92.875422740909372</v>
      </c>
      <c r="AM5" s="54">
        <f>AV15</f>
        <v>93.920613161765445</v>
      </c>
      <c r="AN5" s="54">
        <f>AV16</f>
        <v>90.321113451554552</v>
      </c>
      <c r="AO5" s="54">
        <f>AV17</f>
        <v>91.77167356629775</v>
      </c>
      <c r="AP5" s="54">
        <f>AV18</f>
        <v>81.428353474926723</v>
      </c>
      <c r="AQ5" s="54">
        <f>AV19</f>
        <v>94.460393643474433</v>
      </c>
      <c r="AR5" s="54">
        <f>AV20</f>
        <v>92.152226152188163</v>
      </c>
      <c r="AS5" s="54">
        <f>AV21</f>
        <v>93.176495546075699</v>
      </c>
      <c r="AT5" s="54">
        <f>AV22</f>
        <v>92.569554782909307</v>
      </c>
      <c r="AU5" s="54">
        <f>AV23</f>
        <v>88.542964708027185</v>
      </c>
      <c r="AV5" s="54">
        <f>AV24</f>
        <v>94.270019854401056</v>
      </c>
      <c r="AW5" s="54">
        <f>AV25</f>
        <v>94.353258639575571</v>
      </c>
      <c r="AX5" s="55">
        <f>AVERAGE(AL5:AS5)</f>
        <v>91.263286467149015</v>
      </c>
    </row>
    <row r="6" spans="1:52" ht="12" customHeight="1" thickBot="1">
      <c r="A6" s="583"/>
      <c r="B6" s="584"/>
      <c r="C6" s="584"/>
      <c r="D6" s="584"/>
      <c r="E6" s="584"/>
      <c r="F6" s="584"/>
      <c r="G6" s="584"/>
      <c r="H6" s="584"/>
      <c r="I6" s="584"/>
      <c r="J6" s="584"/>
      <c r="K6" s="584"/>
      <c r="L6" s="584"/>
      <c r="M6" s="584"/>
      <c r="N6" s="584"/>
      <c r="O6" s="584"/>
      <c r="P6" s="584"/>
      <c r="Q6" s="584"/>
      <c r="R6" s="584"/>
      <c r="S6" s="584"/>
      <c r="T6" s="584"/>
      <c r="U6" s="584"/>
      <c r="V6" s="584"/>
      <c r="W6" s="584"/>
      <c r="X6" s="584"/>
      <c r="Y6" s="585"/>
      <c r="Z6" s="562" t="s">
        <v>50</v>
      </c>
      <c r="AA6" s="563"/>
      <c r="AB6" s="589"/>
      <c r="AC6" s="562" t="s">
        <v>51</v>
      </c>
      <c r="AD6" s="563"/>
      <c r="AE6" s="589"/>
      <c r="AF6" s="593" t="s">
        <v>52</v>
      </c>
      <c r="AG6" s="563"/>
      <c r="AH6" s="589"/>
      <c r="AK6" s="56" t="s">
        <v>53</v>
      </c>
      <c r="AL6" s="57">
        <f t="shared" ref="AL6:AX6" si="0">AL5/AL4</f>
        <v>1.0319491415656596</v>
      </c>
      <c r="AM6" s="57">
        <f t="shared" si="0"/>
        <v>1.0435623684640605</v>
      </c>
      <c r="AN6" s="57">
        <f t="shared" si="0"/>
        <v>1.0035679272394951</v>
      </c>
      <c r="AO6" s="57">
        <f t="shared" si="0"/>
        <v>1.0196852618477528</v>
      </c>
      <c r="AP6" s="57">
        <f t="shared" si="0"/>
        <v>0.90475948305474141</v>
      </c>
      <c r="AQ6" s="57">
        <f t="shared" si="0"/>
        <v>1.0495599293719382</v>
      </c>
      <c r="AR6" s="57">
        <f t="shared" si="0"/>
        <v>1.0239136239132018</v>
      </c>
      <c r="AS6" s="57">
        <f t="shared" si="0"/>
        <v>1.0352943949563966</v>
      </c>
      <c r="AT6" s="57">
        <f t="shared" si="0"/>
        <v>1.0285506086989924</v>
      </c>
      <c r="AU6" s="57">
        <f t="shared" si="0"/>
        <v>0.98381071897807981</v>
      </c>
      <c r="AV6" s="57">
        <f t="shared" si="0"/>
        <v>1.0474446650489007</v>
      </c>
      <c r="AW6" s="57">
        <f t="shared" si="0"/>
        <v>1.0483695404397286</v>
      </c>
      <c r="AX6" s="58">
        <f t="shared" si="0"/>
        <v>1.0140365163016558</v>
      </c>
    </row>
    <row r="7" spans="1:52" ht="5.25" customHeight="1" thickBot="1">
      <c r="A7" s="59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564"/>
      <c r="AA7" s="508"/>
      <c r="AB7" s="590"/>
      <c r="AC7" s="564"/>
      <c r="AD7" s="508"/>
      <c r="AE7" s="590"/>
      <c r="AF7" s="564"/>
      <c r="AG7" s="508"/>
      <c r="AH7" s="590"/>
      <c r="AK7" s="61"/>
      <c r="AL7" s="62"/>
      <c r="AM7" s="62"/>
      <c r="AN7" s="63"/>
      <c r="AO7" s="63"/>
      <c r="AP7" s="63"/>
      <c r="AQ7" s="63"/>
      <c r="AR7" s="63"/>
      <c r="AS7" s="63"/>
      <c r="AT7" s="63"/>
      <c r="AU7" s="64"/>
      <c r="AV7" s="62"/>
      <c r="AW7" s="62"/>
      <c r="AX7" s="65"/>
    </row>
    <row r="8" spans="1:52" ht="15" customHeight="1" thickBot="1">
      <c r="A8" s="66"/>
      <c r="B8" s="128"/>
      <c r="C8" s="129"/>
      <c r="D8" s="128"/>
      <c r="E8" s="128"/>
      <c r="F8" s="128"/>
      <c r="G8" s="128"/>
      <c r="H8" s="128"/>
      <c r="I8" s="128"/>
      <c r="J8" s="67"/>
      <c r="K8" s="130" t="s">
        <v>18</v>
      </c>
      <c r="L8" s="128"/>
      <c r="M8" s="128"/>
      <c r="N8" s="128"/>
      <c r="O8" s="128"/>
      <c r="P8" s="128"/>
      <c r="Q8" s="128"/>
      <c r="R8" s="128"/>
      <c r="S8" s="131"/>
      <c r="T8" s="131"/>
      <c r="U8" s="131"/>
      <c r="V8" s="131"/>
      <c r="W8" s="131"/>
      <c r="X8" s="131"/>
      <c r="Y8" s="131"/>
      <c r="Z8" s="564"/>
      <c r="AA8" s="508"/>
      <c r="AB8" s="590"/>
      <c r="AC8" s="564"/>
      <c r="AD8" s="508"/>
      <c r="AE8" s="590"/>
      <c r="AF8" s="564"/>
      <c r="AG8" s="508"/>
      <c r="AH8" s="590"/>
      <c r="AI8" s="52"/>
      <c r="AJ8" s="68"/>
      <c r="AK8" s="61"/>
      <c r="AL8" s="62"/>
      <c r="AM8" s="62"/>
      <c r="AN8" s="69"/>
      <c r="AO8" s="69"/>
      <c r="AP8" s="69"/>
      <c r="AQ8" s="69"/>
      <c r="AR8" s="69"/>
      <c r="AS8" s="69"/>
      <c r="AT8" s="69"/>
      <c r="AU8" s="64"/>
      <c r="AV8" s="62"/>
      <c r="AW8" s="62"/>
      <c r="AX8" s="70"/>
    </row>
    <row r="9" spans="1:52" ht="15" customHeight="1" thickBot="1">
      <c r="A9" s="71"/>
      <c r="B9" s="128"/>
      <c r="C9" s="129"/>
      <c r="D9" s="128"/>
      <c r="E9" s="132"/>
      <c r="F9" s="132"/>
      <c r="G9" s="132"/>
      <c r="H9" s="132"/>
      <c r="I9" s="132"/>
      <c r="J9" s="72"/>
      <c r="K9" s="130" t="s">
        <v>54</v>
      </c>
      <c r="L9" s="128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564"/>
      <c r="AA9" s="508"/>
      <c r="AB9" s="590"/>
      <c r="AC9" s="564"/>
      <c r="AD9" s="508"/>
      <c r="AE9" s="590"/>
      <c r="AF9" s="564"/>
      <c r="AG9" s="508"/>
      <c r="AH9" s="590"/>
      <c r="AI9" s="73"/>
      <c r="AJ9" s="73"/>
      <c r="AK9" s="62"/>
      <c r="AL9" s="74"/>
      <c r="AM9" s="62"/>
      <c r="AN9" s="69"/>
      <c r="AO9" s="69"/>
      <c r="AP9" s="69"/>
      <c r="AQ9" s="69"/>
      <c r="AR9" s="69"/>
      <c r="AS9" s="75"/>
      <c r="AT9" s="75"/>
      <c r="AU9" s="62"/>
      <c r="AV9" s="62"/>
      <c r="AW9" s="62"/>
      <c r="AX9" s="62"/>
      <c r="AZ9" s="76"/>
    </row>
    <row r="10" spans="1:52" s="62" customFormat="1" ht="6.75" customHeight="1" thickBot="1">
      <c r="A10" s="77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591"/>
      <c r="AA10" s="509"/>
      <c r="AB10" s="592"/>
      <c r="AC10" s="591"/>
      <c r="AD10" s="509"/>
      <c r="AE10" s="592"/>
      <c r="AF10" s="591"/>
      <c r="AG10" s="509"/>
      <c r="AH10" s="592"/>
      <c r="AI10" s="79"/>
      <c r="AJ10" s="79"/>
      <c r="AM10" s="75"/>
      <c r="AN10" s="75"/>
      <c r="AO10" s="74"/>
      <c r="AP10" s="75"/>
      <c r="AQ10" s="75"/>
      <c r="AR10" s="74"/>
      <c r="AZ10" s="76"/>
    </row>
    <row r="11" spans="1:52" s="62" customFormat="1" ht="15.75" thickBot="1">
      <c r="A11" s="80"/>
      <c r="B11" s="81" t="s">
        <v>55</v>
      </c>
      <c r="C11" s="82"/>
      <c r="D11" s="82"/>
      <c r="E11" s="83"/>
      <c r="F11" s="82"/>
      <c r="G11" s="84" t="s">
        <v>56</v>
      </c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1"/>
      <c r="Z11" s="85"/>
      <c r="AA11" s="85"/>
      <c r="AB11" s="81"/>
      <c r="AC11" s="81"/>
      <c r="AD11" s="81" t="s">
        <v>906</v>
      </c>
      <c r="AE11" s="81"/>
      <c r="AF11" s="81" t="s">
        <v>1021</v>
      </c>
      <c r="AG11" s="82"/>
      <c r="AH11" s="86"/>
      <c r="AI11" s="79"/>
      <c r="AJ11" s="79"/>
      <c r="AK11" s="87"/>
      <c r="AL11" s="88"/>
      <c r="AM11" s="487" t="s">
        <v>1020</v>
      </c>
      <c r="AN11" s="488"/>
      <c r="AO11" s="488"/>
      <c r="AP11" s="488"/>
      <c r="AQ11" s="488"/>
      <c r="AR11" s="488"/>
      <c r="AS11" s="488"/>
      <c r="AT11" s="488"/>
      <c r="AU11" s="488"/>
      <c r="AV11" s="488"/>
      <c r="AW11" s="489"/>
      <c r="AZ11" s="76"/>
    </row>
    <row r="12" spans="1:52" s="62" customFormat="1" ht="14.1" customHeight="1" thickBot="1">
      <c r="A12" s="89"/>
      <c r="B12" s="90" t="s">
        <v>57</v>
      </c>
      <c r="C12" s="91"/>
      <c r="D12" s="91"/>
      <c r="E12" s="92"/>
      <c r="F12" s="91"/>
      <c r="G12" s="92" t="s">
        <v>58</v>
      </c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0"/>
      <c r="Z12" s="93"/>
      <c r="AA12" s="93"/>
      <c r="AB12" s="90"/>
      <c r="AC12" s="90"/>
      <c r="AD12" s="90" t="s">
        <v>907</v>
      </c>
      <c r="AE12" s="90"/>
      <c r="AF12" s="90" t="s">
        <v>1022</v>
      </c>
      <c r="AG12" s="91"/>
      <c r="AH12" s="94"/>
      <c r="AI12" s="73"/>
      <c r="AJ12" s="73"/>
      <c r="AL12" s="95"/>
      <c r="AM12" s="490" t="s">
        <v>59</v>
      </c>
      <c r="AN12" s="491"/>
      <c r="AO12" s="490" t="s">
        <v>60</v>
      </c>
      <c r="AP12" s="491"/>
      <c r="AQ12" s="490" t="s">
        <v>61</v>
      </c>
      <c r="AR12" s="491"/>
      <c r="AS12" s="494" t="s">
        <v>0</v>
      </c>
      <c r="AT12" s="495"/>
      <c r="AU12" s="496"/>
      <c r="AV12" s="490" t="s">
        <v>1</v>
      </c>
      <c r="AW12" s="491"/>
      <c r="AY12" s="76"/>
    </row>
    <row r="13" spans="1:52" s="62" customFormat="1" ht="14.1" customHeight="1" thickBot="1">
      <c r="A13" s="556" t="s">
        <v>62</v>
      </c>
      <c r="B13" s="557"/>
      <c r="C13" s="557"/>
      <c r="D13" s="557"/>
      <c r="E13" s="557"/>
      <c r="F13" s="557"/>
      <c r="G13" s="557"/>
      <c r="H13" s="557"/>
      <c r="I13" s="557"/>
      <c r="J13" s="557"/>
      <c r="K13" s="557"/>
      <c r="L13" s="557"/>
      <c r="M13" s="557"/>
      <c r="N13" s="557"/>
      <c r="O13" s="557"/>
      <c r="P13" s="557"/>
      <c r="Q13" s="557"/>
      <c r="R13" s="557"/>
      <c r="S13" s="557"/>
      <c r="T13" s="557"/>
      <c r="U13" s="557"/>
      <c r="V13" s="557"/>
      <c r="W13" s="557"/>
      <c r="X13" s="557"/>
      <c r="Y13" s="557"/>
      <c r="Z13" s="557"/>
      <c r="AA13" s="557"/>
      <c r="AB13" s="557"/>
      <c r="AC13" s="557"/>
      <c r="AD13" s="557"/>
      <c r="AE13" s="557"/>
      <c r="AF13" s="557"/>
      <c r="AG13" s="557"/>
      <c r="AH13" s="558"/>
      <c r="AI13" s="73"/>
      <c r="AJ13" s="73"/>
      <c r="AL13" s="96"/>
      <c r="AM13" s="492"/>
      <c r="AN13" s="493"/>
      <c r="AO13" s="492"/>
      <c r="AP13" s="493"/>
      <c r="AQ13" s="492"/>
      <c r="AR13" s="493"/>
      <c r="AS13" s="97" t="s">
        <v>63</v>
      </c>
      <c r="AT13" s="313" t="s">
        <v>65</v>
      </c>
      <c r="AU13" s="315" t="s">
        <v>64</v>
      </c>
      <c r="AV13" s="497" t="s">
        <v>66</v>
      </c>
      <c r="AW13" s="498"/>
    </row>
    <row r="14" spans="1:52" s="62" customFormat="1" ht="14.1" customHeight="1" thickBot="1">
      <c r="A14" s="517"/>
      <c r="B14" s="518"/>
      <c r="C14" s="518"/>
      <c r="D14" s="518"/>
      <c r="E14" s="518"/>
      <c r="F14" s="518"/>
      <c r="G14" s="518"/>
      <c r="H14" s="518"/>
      <c r="I14" s="518"/>
      <c r="J14" s="518"/>
      <c r="K14" s="518"/>
      <c r="L14" s="518"/>
      <c r="M14" s="518"/>
      <c r="N14" s="518"/>
      <c r="O14" s="518"/>
      <c r="P14" s="518"/>
      <c r="Q14" s="518"/>
      <c r="R14" s="518"/>
      <c r="S14" s="518"/>
      <c r="T14" s="518"/>
      <c r="U14" s="518"/>
      <c r="V14" s="518"/>
      <c r="W14" s="518"/>
      <c r="X14" s="518"/>
      <c r="Y14" s="518"/>
      <c r="Z14" s="518"/>
      <c r="AA14" s="518"/>
      <c r="AB14" s="518"/>
      <c r="AC14" s="518"/>
      <c r="AD14" s="518"/>
      <c r="AE14" s="518"/>
      <c r="AF14" s="518"/>
      <c r="AG14" s="518"/>
      <c r="AH14" s="519"/>
      <c r="AI14" s="73"/>
      <c r="AJ14" s="73"/>
      <c r="AL14" s="96"/>
      <c r="AM14" s="481" t="s">
        <v>67</v>
      </c>
      <c r="AN14" s="482"/>
      <c r="AO14" s="483">
        <f>Januari!$E$7</f>
        <v>2880606</v>
      </c>
      <c r="AP14" s="484"/>
      <c r="AQ14" s="483">
        <f>Januari!$F$7</f>
        <v>2675375</v>
      </c>
      <c r="AR14" s="484"/>
      <c r="AS14" s="100">
        <f t="shared" ref="AS14:AS25" si="1">AO14-AQ14</f>
        <v>205231</v>
      </c>
      <c r="AT14" s="314">
        <f>Januari!$H$7</f>
        <v>0</v>
      </c>
      <c r="AU14" s="316">
        <f>Januari!$J$7</f>
        <v>0</v>
      </c>
      <c r="AV14" s="485">
        <f>IFERROR(AQ14/AO14*100,0)</f>
        <v>92.875422740909372</v>
      </c>
      <c r="AW14" s="486"/>
      <c r="AX14" s="317"/>
      <c r="AY14" s="317"/>
    </row>
    <row r="15" spans="1:52" s="62" customFormat="1" ht="14.1" customHeight="1" thickBot="1">
      <c r="A15" s="517"/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18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9"/>
      <c r="AI15" s="73"/>
      <c r="AJ15" s="73"/>
      <c r="AK15" s="87" t="s">
        <v>62</v>
      </c>
      <c r="AL15" s="96"/>
      <c r="AM15" s="481" t="s">
        <v>68</v>
      </c>
      <c r="AN15" s="482"/>
      <c r="AO15" s="483">
        <f>Februari!$E$7</f>
        <v>2498525</v>
      </c>
      <c r="AP15" s="484"/>
      <c r="AQ15" s="483">
        <f>Februari!$F$7</f>
        <v>2346630</v>
      </c>
      <c r="AR15" s="484"/>
      <c r="AS15" s="100">
        <f t="shared" si="1"/>
        <v>151895</v>
      </c>
      <c r="AT15" s="314">
        <f>Februari!$H$7</f>
        <v>0</v>
      </c>
      <c r="AU15" s="316">
        <f>Februari!$J$7</f>
        <v>0</v>
      </c>
      <c r="AV15" s="485">
        <f t="shared" ref="AV15:AV25" si="2">IFERROR(AQ15/AO15*100,0)</f>
        <v>93.920613161765445</v>
      </c>
      <c r="AW15" s="486"/>
      <c r="AX15" s="317"/>
      <c r="AY15" s="317"/>
    </row>
    <row r="16" spans="1:52" s="62" customFormat="1" ht="14.1" customHeight="1" thickBot="1">
      <c r="A16" s="517"/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18"/>
      <c r="T16" s="518"/>
      <c r="U16" s="518"/>
      <c r="V16" s="518"/>
      <c r="W16" s="518"/>
      <c r="X16" s="518"/>
      <c r="Y16" s="518"/>
      <c r="Z16" s="518"/>
      <c r="AA16" s="518"/>
      <c r="AB16" s="518"/>
      <c r="AC16" s="518"/>
      <c r="AD16" s="518"/>
      <c r="AE16" s="518"/>
      <c r="AF16" s="518"/>
      <c r="AG16" s="518"/>
      <c r="AH16" s="519"/>
      <c r="AI16" s="73"/>
      <c r="AJ16" s="73"/>
      <c r="AK16" s="87"/>
      <c r="AL16" s="96"/>
      <c r="AM16" s="481" t="s">
        <v>69</v>
      </c>
      <c r="AN16" s="482"/>
      <c r="AO16" s="483">
        <f>Maret!$E$7</f>
        <v>2891190</v>
      </c>
      <c r="AP16" s="484"/>
      <c r="AQ16" s="483">
        <f>Maret!$F$7</f>
        <v>2611355</v>
      </c>
      <c r="AR16" s="484"/>
      <c r="AS16" s="100">
        <f t="shared" si="1"/>
        <v>279835</v>
      </c>
      <c r="AT16" s="314">
        <f>Maret!$H$7</f>
        <v>0</v>
      </c>
      <c r="AU16" s="316">
        <f>Maret!$J$7</f>
        <v>0</v>
      </c>
      <c r="AV16" s="485">
        <f t="shared" si="2"/>
        <v>90.321113451554552</v>
      </c>
      <c r="AW16" s="486"/>
      <c r="AX16" s="317"/>
      <c r="AY16" s="317"/>
    </row>
    <row r="17" spans="1:52" s="62" customFormat="1" ht="14.1" customHeight="1" thickBot="1">
      <c r="A17" s="517"/>
      <c r="B17" s="518"/>
      <c r="C17" s="518"/>
      <c r="D17" s="518"/>
      <c r="E17" s="518"/>
      <c r="F17" s="518"/>
      <c r="G17" s="518"/>
      <c r="H17" s="518"/>
      <c r="I17" s="518"/>
      <c r="J17" s="518"/>
      <c r="K17" s="518"/>
      <c r="L17" s="518"/>
      <c r="M17" s="518"/>
      <c r="N17" s="518"/>
      <c r="O17" s="518"/>
      <c r="P17" s="518"/>
      <c r="Q17" s="518"/>
      <c r="R17" s="518"/>
      <c r="S17" s="518"/>
      <c r="T17" s="518"/>
      <c r="U17" s="518"/>
      <c r="V17" s="518"/>
      <c r="W17" s="518"/>
      <c r="X17" s="518"/>
      <c r="Y17" s="518"/>
      <c r="Z17" s="518"/>
      <c r="AA17" s="518"/>
      <c r="AB17" s="518"/>
      <c r="AC17" s="518"/>
      <c r="AD17" s="518"/>
      <c r="AE17" s="518"/>
      <c r="AF17" s="518"/>
      <c r="AG17" s="518"/>
      <c r="AH17" s="519"/>
      <c r="AI17" s="73"/>
      <c r="AJ17" s="73"/>
      <c r="AK17" s="87"/>
      <c r="AL17" s="96"/>
      <c r="AM17" s="481" t="s">
        <v>70</v>
      </c>
      <c r="AN17" s="482"/>
      <c r="AO17" s="483">
        <f>April!$E$7</f>
        <v>2953298</v>
      </c>
      <c r="AP17" s="484"/>
      <c r="AQ17" s="483">
        <f>April!$F$7</f>
        <v>2710291</v>
      </c>
      <c r="AR17" s="484"/>
      <c r="AS17" s="100">
        <f t="shared" si="1"/>
        <v>243007</v>
      </c>
      <c r="AT17" s="314">
        <f>April!$H$7</f>
        <v>0</v>
      </c>
      <c r="AU17" s="316">
        <f>April!$J$7</f>
        <v>0</v>
      </c>
      <c r="AV17" s="485">
        <f t="shared" si="2"/>
        <v>91.77167356629775</v>
      </c>
      <c r="AW17" s="486"/>
      <c r="AX17" s="317"/>
      <c r="AY17" s="317"/>
    </row>
    <row r="18" spans="1:52" s="62" customFormat="1" ht="14.1" customHeight="1" thickBot="1">
      <c r="A18" s="517"/>
      <c r="B18" s="518"/>
      <c r="C18" s="518"/>
      <c r="D18" s="518"/>
      <c r="E18" s="518"/>
      <c r="F18" s="518"/>
      <c r="G18" s="518"/>
      <c r="H18" s="518"/>
      <c r="I18" s="518"/>
      <c r="J18" s="518"/>
      <c r="K18" s="518"/>
      <c r="L18" s="518"/>
      <c r="M18" s="518"/>
      <c r="N18" s="518"/>
      <c r="O18" s="518"/>
      <c r="P18" s="518"/>
      <c r="Q18" s="518"/>
      <c r="R18" s="518"/>
      <c r="S18" s="518"/>
      <c r="T18" s="518"/>
      <c r="U18" s="518"/>
      <c r="V18" s="518"/>
      <c r="W18" s="518"/>
      <c r="X18" s="518"/>
      <c r="Y18" s="518"/>
      <c r="Z18" s="518"/>
      <c r="AA18" s="518"/>
      <c r="AB18" s="518"/>
      <c r="AC18" s="518"/>
      <c r="AD18" s="518"/>
      <c r="AE18" s="518"/>
      <c r="AF18" s="518"/>
      <c r="AG18" s="518"/>
      <c r="AH18" s="519"/>
      <c r="AL18" s="96"/>
      <c r="AM18" s="481" t="s">
        <v>71</v>
      </c>
      <c r="AN18" s="482"/>
      <c r="AO18" s="483">
        <f>Mei!$E$7</f>
        <v>2490700</v>
      </c>
      <c r="AP18" s="484"/>
      <c r="AQ18" s="483">
        <f>Mei!$F$7</f>
        <v>2028136</v>
      </c>
      <c r="AR18" s="484"/>
      <c r="AS18" s="100">
        <f t="shared" si="1"/>
        <v>462564</v>
      </c>
      <c r="AT18" s="314">
        <f>Mei!$H$7</f>
        <v>0</v>
      </c>
      <c r="AU18" s="316">
        <f>Mei!$J$7</f>
        <v>0</v>
      </c>
      <c r="AV18" s="485">
        <f t="shared" si="2"/>
        <v>81.428353474926723</v>
      </c>
      <c r="AW18" s="486"/>
      <c r="AX18" s="317"/>
      <c r="AY18" s="317"/>
    </row>
    <row r="19" spans="1:52" s="62" customFormat="1" ht="14.1" customHeight="1" thickBot="1">
      <c r="A19" s="517"/>
      <c r="B19" s="518"/>
      <c r="C19" s="518"/>
      <c r="D19" s="518"/>
      <c r="E19" s="518"/>
      <c r="F19" s="518"/>
      <c r="G19" s="518"/>
      <c r="H19" s="518"/>
      <c r="I19" s="518"/>
      <c r="J19" s="518"/>
      <c r="K19" s="518"/>
      <c r="L19" s="518"/>
      <c r="M19" s="518"/>
      <c r="N19" s="518"/>
      <c r="O19" s="518"/>
      <c r="P19" s="518"/>
      <c r="Q19" s="518"/>
      <c r="R19" s="518"/>
      <c r="S19" s="518"/>
      <c r="T19" s="518"/>
      <c r="U19" s="518"/>
      <c r="V19" s="518"/>
      <c r="W19" s="518"/>
      <c r="X19" s="518"/>
      <c r="Y19" s="518"/>
      <c r="Z19" s="518"/>
      <c r="AA19" s="518"/>
      <c r="AB19" s="518"/>
      <c r="AC19" s="518"/>
      <c r="AD19" s="518"/>
      <c r="AE19" s="518"/>
      <c r="AF19" s="518"/>
      <c r="AG19" s="518"/>
      <c r="AH19" s="519"/>
      <c r="AL19" s="96"/>
      <c r="AM19" s="481" t="s">
        <v>72</v>
      </c>
      <c r="AN19" s="482"/>
      <c r="AO19" s="483">
        <f>Juni!$E$7</f>
        <v>2706510</v>
      </c>
      <c r="AP19" s="484"/>
      <c r="AQ19" s="483">
        <f>Juni!$F$7</f>
        <v>2556580</v>
      </c>
      <c r="AR19" s="484"/>
      <c r="AS19" s="100">
        <f t="shared" si="1"/>
        <v>149930</v>
      </c>
      <c r="AT19" s="314">
        <f>Juni!$H$7</f>
        <v>0</v>
      </c>
      <c r="AU19" s="316">
        <f>Juni!$J$7</f>
        <v>0</v>
      </c>
      <c r="AV19" s="485">
        <f t="shared" si="2"/>
        <v>94.460393643474433</v>
      </c>
      <c r="AW19" s="486"/>
      <c r="AX19" s="317"/>
      <c r="AY19" s="317"/>
    </row>
    <row r="20" spans="1:52" s="62" customFormat="1" ht="14.1" customHeight="1" thickBot="1">
      <c r="A20" s="517"/>
      <c r="B20" s="518"/>
      <c r="C20" s="518"/>
      <c r="D20" s="518"/>
      <c r="E20" s="518"/>
      <c r="F20" s="518"/>
      <c r="G20" s="518"/>
      <c r="H20" s="518"/>
      <c r="I20" s="518"/>
      <c r="J20" s="518"/>
      <c r="K20" s="518"/>
      <c r="L20" s="518"/>
      <c r="M20" s="518"/>
      <c r="N20" s="518"/>
      <c r="O20" s="518"/>
      <c r="P20" s="518"/>
      <c r="Q20" s="518"/>
      <c r="R20" s="518"/>
      <c r="S20" s="518"/>
      <c r="T20" s="518"/>
      <c r="U20" s="518"/>
      <c r="V20" s="518"/>
      <c r="W20" s="518"/>
      <c r="X20" s="518"/>
      <c r="Y20" s="518"/>
      <c r="Z20" s="518"/>
      <c r="AA20" s="518"/>
      <c r="AB20" s="518"/>
      <c r="AC20" s="518"/>
      <c r="AD20" s="518"/>
      <c r="AE20" s="518"/>
      <c r="AF20" s="518"/>
      <c r="AG20" s="518"/>
      <c r="AH20" s="519"/>
      <c r="AL20" s="96"/>
      <c r="AM20" s="481" t="s">
        <v>73</v>
      </c>
      <c r="AN20" s="482"/>
      <c r="AO20" s="483">
        <f>Juli!$E$7</f>
        <v>2843112</v>
      </c>
      <c r="AP20" s="484"/>
      <c r="AQ20" s="483">
        <f>Juli!$F$7</f>
        <v>2619991</v>
      </c>
      <c r="AR20" s="484"/>
      <c r="AS20" s="100">
        <f t="shared" si="1"/>
        <v>223121</v>
      </c>
      <c r="AT20" s="314">
        <f>Juli!$H$7</f>
        <v>80971</v>
      </c>
      <c r="AU20" s="316">
        <f>Juli!$J$7</f>
        <v>142150</v>
      </c>
      <c r="AV20" s="485">
        <f t="shared" si="2"/>
        <v>92.152226152188163</v>
      </c>
      <c r="AW20" s="486"/>
      <c r="AX20" s="317"/>
      <c r="AY20" s="317"/>
      <c r="AZ20" s="76"/>
    </row>
    <row r="21" spans="1:52" s="62" customFormat="1" ht="14.1" customHeight="1" thickBot="1">
      <c r="A21" s="517"/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18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9"/>
      <c r="AL21" s="96"/>
      <c r="AM21" s="481" t="s">
        <v>74</v>
      </c>
      <c r="AN21" s="482"/>
      <c r="AO21" s="483">
        <f>Agustus!$E$7</f>
        <v>2856582</v>
      </c>
      <c r="AP21" s="484"/>
      <c r="AQ21" s="483">
        <f>Agustus!$F$7</f>
        <v>2661663</v>
      </c>
      <c r="AR21" s="484"/>
      <c r="AS21" s="100">
        <f t="shared" si="1"/>
        <v>194919</v>
      </c>
      <c r="AT21" s="314">
        <f>Agustus!$H$7</f>
        <v>0</v>
      </c>
      <c r="AU21" s="316">
        <f>Agustus!$J$7</f>
        <v>5100</v>
      </c>
      <c r="AV21" s="485">
        <f t="shared" si="2"/>
        <v>93.176495546075699</v>
      </c>
      <c r="AW21" s="486"/>
      <c r="AX21" s="317"/>
      <c r="AY21" s="317"/>
      <c r="AZ21" s="95"/>
    </row>
    <row r="22" spans="1:52" s="62" customFormat="1" ht="14.1" customHeight="1" thickBot="1">
      <c r="A22" s="517"/>
      <c r="B22" s="518"/>
      <c r="C22" s="518"/>
      <c r="D22" s="518"/>
      <c r="E22" s="518"/>
      <c r="F22" s="518"/>
      <c r="G22" s="518"/>
      <c r="H22" s="518"/>
      <c r="I22" s="518"/>
      <c r="J22" s="518"/>
      <c r="K22" s="518"/>
      <c r="L22" s="518"/>
      <c r="M22" s="518"/>
      <c r="N22" s="518"/>
      <c r="O22" s="518"/>
      <c r="P22" s="518"/>
      <c r="Q22" s="518"/>
      <c r="R22" s="518"/>
      <c r="S22" s="518"/>
      <c r="T22" s="518"/>
      <c r="U22" s="518"/>
      <c r="V22" s="518"/>
      <c r="W22" s="518"/>
      <c r="X22" s="518"/>
      <c r="Y22" s="518"/>
      <c r="Z22" s="518"/>
      <c r="AA22" s="518"/>
      <c r="AB22" s="518"/>
      <c r="AC22" s="518"/>
      <c r="AD22" s="518"/>
      <c r="AE22" s="518"/>
      <c r="AF22" s="518"/>
      <c r="AG22" s="518"/>
      <c r="AH22" s="519"/>
      <c r="AL22" s="96"/>
      <c r="AM22" s="481" t="s">
        <v>75</v>
      </c>
      <c r="AN22" s="482"/>
      <c r="AO22" s="483">
        <f>September!$E$7</f>
        <v>3008420</v>
      </c>
      <c r="AP22" s="484"/>
      <c r="AQ22" s="483">
        <f>September!$F$7</f>
        <v>2784881</v>
      </c>
      <c r="AR22" s="484"/>
      <c r="AS22" s="100">
        <f t="shared" si="1"/>
        <v>223539</v>
      </c>
      <c r="AT22" s="314">
        <f>September!$H$7</f>
        <v>87620</v>
      </c>
      <c r="AU22" s="316">
        <f>September!$J$7</f>
        <v>135919</v>
      </c>
      <c r="AV22" s="485">
        <f t="shared" si="2"/>
        <v>92.569554782909307</v>
      </c>
      <c r="AW22" s="486"/>
      <c r="AX22" s="317"/>
      <c r="AY22" s="317"/>
      <c r="AZ22" s="88"/>
    </row>
    <row r="23" spans="1:52" s="62" customFormat="1" ht="14.1" customHeight="1" thickBot="1">
      <c r="A23" s="517"/>
      <c r="B23" s="518"/>
      <c r="C23" s="518"/>
      <c r="D23" s="518"/>
      <c r="E23" s="518"/>
      <c r="F23" s="518"/>
      <c r="G23" s="518"/>
      <c r="H23" s="518"/>
      <c r="I23" s="518"/>
      <c r="J23" s="518"/>
      <c r="K23" s="518"/>
      <c r="L23" s="518"/>
      <c r="M23" s="518"/>
      <c r="N23" s="518"/>
      <c r="O23" s="518"/>
      <c r="P23" s="518"/>
      <c r="Q23" s="518"/>
      <c r="R23" s="518"/>
      <c r="S23" s="518"/>
      <c r="T23" s="518"/>
      <c r="U23" s="518"/>
      <c r="V23" s="518"/>
      <c r="W23" s="518"/>
      <c r="X23" s="518"/>
      <c r="Y23" s="518"/>
      <c r="Z23" s="518"/>
      <c r="AA23" s="518"/>
      <c r="AB23" s="518"/>
      <c r="AC23" s="518"/>
      <c r="AD23" s="518"/>
      <c r="AE23" s="518"/>
      <c r="AF23" s="518"/>
      <c r="AG23" s="518"/>
      <c r="AH23" s="519"/>
      <c r="AL23" s="96"/>
      <c r="AM23" s="481" t="s">
        <v>76</v>
      </c>
      <c r="AN23" s="482"/>
      <c r="AO23" s="483">
        <f>Oktober!$E$7</f>
        <v>3027799</v>
      </c>
      <c r="AP23" s="484"/>
      <c r="AQ23" s="483">
        <f>Oktober!$F$7</f>
        <v>2680903</v>
      </c>
      <c r="AR23" s="484"/>
      <c r="AS23" s="100">
        <f t="shared" si="1"/>
        <v>346896</v>
      </c>
      <c r="AT23" s="314">
        <f>Oktober!$H$7</f>
        <v>0</v>
      </c>
      <c r="AU23" s="316">
        <f>Oktober!$J$7</f>
        <v>0</v>
      </c>
      <c r="AV23" s="485">
        <f t="shared" si="2"/>
        <v>88.542964708027185</v>
      </c>
      <c r="AW23" s="486"/>
      <c r="AX23" s="317"/>
      <c r="AY23" s="317"/>
      <c r="AZ23" s="88"/>
    </row>
    <row r="24" spans="1:52" s="62" customFormat="1" ht="14.1" customHeight="1" thickBot="1">
      <c r="A24" s="517"/>
      <c r="B24" s="518"/>
      <c r="C24" s="518"/>
      <c r="D24" s="518"/>
      <c r="E24" s="518"/>
      <c r="F24" s="518"/>
      <c r="G24" s="518"/>
      <c r="H24" s="518"/>
      <c r="I24" s="518"/>
      <c r="J24" s="518"/>
      <c r="K24" s="518"/>
      <c r="L24" s="518"/>
      <c r="M24" s="518"/>
      <c r="N24" s="518"/>
      <c r="O24" s="518"/>
      <c r="P24" s="518"/>
      <c r="Q24" s="518"/>
      <c r="R24" s="518"/>
      <c r="S24" s="518"/>
      <c r="T24" s="518"/>
      <c r="U24" s="518"/>
      <c r="V24" s="518"/>
      <c r="W24" s="518"/>
      <c r="X24" s="518"/>
      <c r="Y24" s="518"/>
      <c r="Z24" s="518"/>
      <c r="AA24" s="518"/>
      <c r="AB24" s="518"/>
      <c r="AC24" s="518"/>
      <c r="AD24" s="518"/>
      <c r="AE24" s="518"/>
      <c r="AF24" s="518"/>
      <c r="AG24" s="518"/>
      <c r="AH24" s="519"/>
      <c r="AL24" s="96"/>
      <c r="AM24" s="481" t="s">
        <v>77</v>
      </c>
      <c r="AN24" s="482"/>
      <c r="AO24" s="483">
        <f>November!$E$7</f>
        <v>2719800</v>
      </c>
      <c r="AP24" s="484"/>
      <c r="AQ24" s="483">
        <f>November!$F$7</f>
        <v>2563956</v>
      </c>
      <c r="AR24" s="484"/>
      <c r="AS24" s="100">
        <f t="shared" si="1"/>
        <v>155844</v>
      </c>
      <c r="AT24" s="314">
        <f>November!$H$7</f>
        <v>0</v>
      </c>
      <c r="AU24" s="316">
        <f>November!$J$7</f>
        <v>0</v>
      </c>
      <c r="AV24" s="485">
        <f t="shared" si="2"/>
        <v>94.270019854401056</v>
      </c>
      <c r="AW24" s="486"/>
      <c r="AX24" s="317"/>
      <c r="AY24" s="317"/>
      <c r="AZ24" s="88"/>
    </row>
    <row r="25" spans="1:52" s="62" customFormat="1" ht="14.1" customHeight="1" thickBot="1">
      <c r="A25" s="517"/>
      <c r="B25" s="518"/>
      <c r="C25" s="518"/>
      <c r="D25" s="518"/>
      <c r="E25" s="518"/>
      <c r="F25" s="518"/>
      <c r="G25" s="518"/>
      <c r="H25" s="518"/>
      <c r="I25" s="518"/>
      <c r="J25" s="518"/>
      <c r="K25" s="518"/>
      <c r="L25" s="518"/>
      <c r="M25" s="518"/>
      <c r="N25" s="518"/>
      <c r="O25" s="518"/>
      <c r="P25" s="518"/>
      <c r="Q25" s="518"/>
      <c r="R25" s="518"/>
      <c r="S25" s="518"/>
      <c r="T25" s="518"/>
      <c r="U25" s="518"/>
      <c r="V25" s="518"/>
      <c r="W25" s="518"/>
      <c r="X25" s="518"/>
      <c r="Y25" s="518"/>
      <c r="Z25" s="518"/>
      <c r="AA25" s="518"/>
      <c r="AB25" s="518"/>
      <c r="AC25" s="518"/>
      <c r="AD25" s="518"/>
      <c r="AE25" s="518"/>
      <c r="AF25" s="518"/>
      <c r="AG25" s="518"/>
      <c r="AH25" s="519"/>
      <c r="AL25" s="76"/>
      <c r="AM25" s="481" t="s">
        <v>78</v>
      </c>
      <c r="AN25" s="482"/>
      <c r="AO25" s="483">
        <f>Desember!$E$7</f>
        <v>2773458</v>
      </c>
      <c r="AP25" s="484"/>
      <c r="AQ25" s="483">
        <f>Desember!$F$7</f>
        <v>2616848</v>
      </c>
      <c r="AR25" s="484"/>
      <c r="AS25" s="100">
        <f t="shared" si="1"/>
        <v>156610</v>
      </c>
      <c r="AT25" s="314">
        <f>Desember!$H$7</f>
        <v>0</v>
      </c>
      <c r="AU25" s="316">
        <f>Desember!$J$7</f>
        <v>0</v>
      </c>
      <c r="AV25" s="485">
        <f t="shared" si="2"/>
        <v>94.353258639575571</v>
      </c>
      <c r="AW25" s="486"/>
      <c r="AX25" s="317"/>
      <c r="AY25" s="317"/>
      <c r="AZ25" s="88"/>
    </row>
    <row r="26" spans="1:52" s="62" customFormat="1">
      <c r="A26" s="517"/>
      <c r="B26" s="518"/>
      <c r="C26" s="518"/>
      <c r="D26" s="518"/>
      <c r="E26" s="518"/>
      <c r="F26" s="518"/>
      <c r="G26" s="518"/>
      <c r="H26" s="518"/>
      <c r="I26" s="518"/>
      <c r="J26" s="518"/>
      <c r="K26" s="518"/>
      <c r="L26" s="518"/>
      <c r="M26" s="518"/>
      <c r="N26" s="518"/>
      <c r="O26" s="518"/>
      <c r="P26" s="518"/>
      <c r="Q26" s="518"/>
      <c r="R26" s="518"/>
      <c r="S26" s="518"/>
      <c r="T26" s="518"/>
      <c r="U26" s="518"/>
      <c r="V26" s="518"/>
      <c r="W26" s="518"/>
      <c r="X26" s="518"/>
      <c r="Y26" s="518"/>
      <c r="Z26" s="518"/>
      <c r="AA26" s="518"/>
      <c r="AB26" s="518"/>
      <c r="AC26" s="518"/>
      <c r="AD26" s="518"/>
      <c r="AE26" s="518"/>
      <c r="AF26" s="518"/>
      <c r="AG26" s="518"/>
      <c r="AH26" s="519"/>
      <c r="AM26" s="76"/>
      <c r="AN26" s="76"/>
      <c r="AO26" s="61"/>
      <c r="AP26" s="76"/>
      <c r="AQ26" s="61"/>
      <c r="AR26" s="61"/>
      <c r="AS26" s="76"/>
      <c r="AT26" s="96"/>
      <c r="AU26" s="61"/>
      <c r="AV26" s="76"/>
      <c r="AW26" s="61"/>
      <c r="AX26" s="61"/>
      <c r="AZ26" s="88"/>
    </row>
    <row r="27" spans="1:52" s="62" customFormat="1">
      <c r="A27" s="517"/>
      <c r="B27" s="518"/>
      <c r="C27" s="518"/>
      <c r="D27" s="518"/>
      <c r="E27" s="518"/>
      <c r="F27" s="518"/>
      <c r="G27" s="518"/>
      <c r="H27" s="518"/>
      <c r="I27" s="518"/>
      <c r="J27" s="518"/>
      <c r="K27" s="518"/>
      <c r="L27" s="518"/>
      <c r="M27" s="518"/>
      <c r="N27" s="518"/>
      <c r="O27" s="518"/>
      <c r="P27" s="518"/>
      <c r="Q27" s="518"/>
      <c r="R27" s="518"/>
      <c r="S27" s="518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9"/>
      <c r="AL27" s="88"/>
      <c r="AP27" s="104"/>
      <c r="AQ27" s="61"/>
      <c r="AR27" s="76"/>
      <c r="AS27" s="76"/>
      <c r="AT27" s="96"/>
      <c r="AU27" s="61"/>
      <c r="AV27" s="76"/>
      <c r="AW27" s="61"/>
      <c r="AX27" s="61"/>
      <c r="AZ27" s="88"/>
    </row>
    <row r="28" spans="1:52" s="62" customFormat="1">
      <c r="A28" s="517"/>
      <c r="B28" s="518"/>
      <c r="C28" s="518"/>
      <c r="D28" s="518"/>
      <c r="E28" s="518"/>
      <c r="F28" s="518"/>
      <c r="G28" s="518"/>
      <c r="H28" s="518"/>
      <c r="I28" s="518"/>
      <c r="J28" s="518"/>
      <c r="K28" s="518"/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/>
      <c r="Z28" s="518"/>
      <c r="AA28" s="518"/>
      <c r="AB28" s="518"/>
      <c r="AC28" s="518"/>
      <c r="AD28" s="518"/>
      <c r="AE28" s="518"/>
      <c r="AF28" s="518"/>
      <c r="AG28" s="518"/>
      <c r="AH28" s="519"/>
      <c r="AL28" s="76"/>
      <c r="AO28" s="88"/>
      <c r="AP28" s="88"/>
      <c r="AQ28" s="88"/>
      <c r="AR28" s="76"/>
      <c r="AS28" s="76"/>
      <c r="AT28" s="96"/>
      <c r="AU28" s="61"/>
      <c r="AV28" s="76"/>
      <c r="AW28" s="61"/>
      <c r="AX28" s="61"/>
      <c r="AZ28" s="88"/>
    </row>
    <row r="29" spans="1:52" s="62" customFormat="1">
      <c r="A29" s="517"/>
      <c r="B29" s="518"/>
      <c r="C29" s="518"/>
      <c r="D29" s="518"/>
      <c r="E29" s="518"/>
      <c r="F29" s="518"/>
      <c r="G29" s="518"/>
      <c r="H29" s="518"/>
      <c r="I29" s="518"/>
      <c r="J29" s="518"/>
      <c r="K29" s="518"/>
      <c r="L29" s="518"/>
      <c r="M29" s="518"/>
      <c r="N29" s="518"/>
      <c r="O29" s="518"/>
      <c r="P29" s="518"/>
      <c r="Q29" s="518"/>
      <c r="R29" s="518"/>
      <c r="S29" s="518"/>
      <c r="T29" s="518"/>
      <c r="U29" s="518"/>
      <c r="V29" s="518"/>
      <c r="W29" s="518"/>
      <c r="X29" s="518"/>
      <c r="Y29" s="518"/>
      <c r="Z29" s="518"/>
      <c r="AA29" s="518"/>
      <c r="AB29" s="518"/>
      <c r="AC29" s="518"/>
      <c r="AD29" s="518"/>
      <c r="AE29" s="518"/>
      <c r="AF29" s="518"/>
      <c r="AG29" s="518"/>
      <c r="AH29" s="519"/>
      <c r="AL29" s="76"/>
      <c r="AO29" s="105"/>
      <c r="AP29" s="479"/>
      <c r="AQ29" s="88"/>
      <c r="AR29" s="76"/>
      <c r="AS29" s="76"/>
      <c r="AT29" s="96"/>
      <c r="AU29" s="61"/>
      <c r="AV29" s="76"/>
      <c r="AW29" s="61"/>
      <c r="AX29" s="61"/>
      <c r="AZ29" s="88"/>
    </row>
    <row r="30" spans="1:52" s="62" customFormat="1">
      <c r="A30" s="517"/>
      <c r="B30" s="518"/>
      <c r="C30" s="518"/>
      <c r="D30" s="518"/>
      <c r="E30" s="518"/>
      <c r="F30" s="518"/>
      <c r="G30" s="518"/>
      <c r="H30" s="518"/>
      <c r="I30" s="518"/>
      <c r="J30" s="518"/>
      <c r="K30" s="518"/>
      <c r="L30" s="518"/>
      <c r="M30" s="518"/>
      <c r="N30" s="518"/>
      <c r="O30" s="518"/>
      <c r="P30" s="518"/>
      <c r="Q30" s="518"/>
      <c r="R30" s="518"/>
      <c r="S30" s="518"/>
      <c r="T30" s="518"/>
      <c r="U30" s="518"/>
      <c r="V30" s="518"/>
      <c r="W30" s="518"/>
      <c r="X30" s="518"/>
      <c r="Y30" s="518"/>
      <c r="Z30" s="518"/>
      <c r="AA30" s="518"/>
      <c r="AB30" s="518"/>
      <c r="AC30" s="518"/>
      <c r="AD30" s="518"/>
      <c r="AE30" s="518"/>
      <c r="AF30" s="518"/>
      <c r="AG30" s="518"/>
      <c r="AH30" s="519"/>
      <c r="AL30" s="76"/>
      <c r="AO30" s="105"/>
      <c r="AP30" s="479"/>
      <c r="AQ30" s="88"/>
      <c r="AR30" s="76"/>
      <c r="AS30" s="76"/>
      <c r="AT30" s="96"/>
      <c r="AU30" s="61"/>
      <c r="AV30" s="76"/>
      <c r="AW30" s="61"/>
      <c r="AX30" s="61"/>
      <c r="AZ30" s="88"/>
    </row>
    <row r="31" spans="1:52" s="62" customFormat="1">
      <c r="A31" s="517"/>
      <c r="B31" s="518"/>
      <c r="C31" s="518"/>
      <c r="D31" s="518"/>
      <c r="E31" s="518"/>
      <c r="F31" s="518"/>
      <c r="G31" s="518"/>
      <c r="H31" s="518"/>
      <c r="I31" s="518"/>
      <c r="J31" s="518"/>
      <c r="K31" s="518"/>
      <c r="L31" s="518"/>
      <c r="M31" s="518"/>
      <c r="N31" s="518"/>
      <c r="O31" s="518"/>
      <c r="P31" s="518"/>
      <c r="Q31" s="518"/>
      <c r="R31" s="518"/>
      <c r="S31" s="518"/>
      <c r="T31" s="518"/>
      <c r="U31" s="518"/>
      <c r="V31" s="518"/>
      <c r="W31" s="518"/>
      <c r="X31" s="518"/>
      <c r="Y31" s="518"/>
      <c r="Z31" s="518"/>
      <c r="AA31" s="518"/>
      <c r="AB31" s="518"/>
      <c r="AC31" s="518"/>
      <c r="AD31" s="518"/>
      <c r="AE31" s="518"/>
      <c r="AF31" s="518"/>
      <c r="AG31" s="518"/>
      <c r="AH31" s="519"/>
      <c r="AL31" s="76"/>
      <c r="AO31" s="76"/>
      <c r="AP31" s="106"/>
      <c r="AQ31" s="106"/>
      <c r="AR31" s="76"/>
      <c r="AS31" s="76"/>
      <c r="AT31" s="96"/>
      <c r="AU31" s="107"/>
      <c r="AV31" s="107"/>
      <c r="AW31" s="76"/>
      <c r="AX31" s="76"/>
      <c r="AZ31" s="88"/>
    </row>
    <row r="32" spans="1:52" s="62" customFormat="1" ht="12.75" customHeight="1">
      <c r="A32" s="517"/>
      <c r="B32" s="518"/>
      <c r="C32" s="518"/>
      <c r="D32" s="518"/>
      <c r="E32" s="518"/>
      <c r="F32" s="518"/>
      <c r="G32" s="518"/>
      <c r="H32" s="518"/>
      <c r="I32" s="518"/>
      <c r="J32" s="518"/>
      <c r="K32" s="518"/>
      <c r="L32" s="518"/>
      <c r="M32" s="518"/>
      <c r="N32" s="518"/>
      <c r="O32" s="518"/>
      <c r="P32" s="518"/>
      <c r="Q32" s="518"/>
      <c r="R32" s="518"/>
      <c r="S32" s="518"/>
      <c r="T32" s="518"/>
      <c r="U32" s="518"/>
      <c r="V32" s="518"/>
      <c r="W32" s="518"/>
      <c r="X32" s="518"/>
      <c r="Y32" s="518"/>
      <c r="Z32" s="518"/>
      <c r="AA32" s="518"/>
      <c r="AB32" s="518"/>
      <c r="AC32" s="518"/>
      <c r="AD32" s="518"/>
      <c r="AE32" s="518"/>
      <c r="AF32" s="518"/>
      <c r="AG32" s="518"/>
      <c r="AH32" s="519"/>
      <c r="AK32" s="108"/>
      <c r="AL32" s="76"/>
      <c r="AO32" s="76"/>
      <c r="AP32" s="76"/>
      <c r="AQ32" s="76"/>
      <c r="AR32" s="76"/>
      <c r="AS32" s="76"/>
      <c r="AT32" s="96"/>
      <c r="AX32" s="70"/>
      <c r="AZ32" s="88"/>
    </row>
    <row r="33" spans="1:52" s="62" customFormat="1">
      <c r="A33" s="517"/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18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9"/>
      <c r="AL33" s="76"/>
      <c r="AO33" s="76"/>
      <c r="AP33" s="76" t="s">
        <v>62</v>
      </c>
      <c r="AQ33" s="76"/>
      <c r="AR33" s="76"/>
      <c r="AS33" s="76"/>
      <c r="AT33" s="96"/>
      <c r="AX33" s="70"/>
      <c r="AZ33" s="88"/>
    </row>
    <row r="34" spans="1:52" s="62" customFormat="1" ht="12.75" customHeight="1">
      <c r="A34" s="517"/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18"/>
      <c r="T34" s="518"/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9"/>
      <c r="AL34" s="76"/>
      <c r="AO34" s="76"/>
      <c r="AP34" s="76"/>
      <c r="AQ34" s="76"/>
      <c r="AR34" s="76"/>
      <c r="AS34" s="76"/>
      <c r="AT34" s="96"/>
      <c r="AU34" s="109"/>
      <c r="AV34" s="88"/>
      <c r="AW34" s="88"/>
      <c r="AX34" s="88"/>
      <c r="AY34" s="96"/>
      <c r="AZ34" s="88"/>
    </row>
    <row r="35" spans="1:52" s="62" customFormat="1">
      <c r="A35" s="517"/>
      <c r="B35" s="518"/>
      <c r="C35" s="518"/>
      <c r="D35" s="518"/>
      <c r="E35" s="518"/>
      <c r="F35" s="518"/>
      <c r="G35" s="518"/>
      <c r="H35" s="518"/>
      <c r="I35" s="518"/>
      <c r="J35" s="518"/>
      <c r="K35" s="518"/>
      <c r="L35" s="518"/>
      <c r="M35" s="518"/>
      <c r="N35" s="518"/>
      <c r="O35" s="518"/>
      <c r="P35" s="518"/>
      <c r="Q35" s="518"/>
      <c r="R35" s="518"/>
      <c r="S35" s="518"/>
      <c r="T35" s="518"/>
      <c r="U35" s="518"/>
      <c r="V35" s="518"/>
      <c r="W35" s="518"/>
      <c r="X35" s="518"/>
      <c r="Y35" s="518"/>
      <c r="Z35" s="518"/>
      <c r="AA35" s="518"/>
      <c r="AB35" s="518"/>
      <c r="AC35" s="518"/>
      <c r="AD35" s="518"/>
      <c r="AE35" s="518"/>
      <c r="AF35" s="518"/>
      <c r="AG35" s="518"/>
      <c r="AH35" s="519"/>
      <c r="AO35" s="76"/>
      <c r="AP35" s="76"/>
      <c r="AQ35" s="76"/>
      <c r="AR35" s="76"/>
      <c r="AU35" s="480"/>
      <c r="AV35" s="480"/>
      <c r="AW35" s="480"/>
      <c r="AX35" s="88"/>
      <c r="AY35" s="88"/>
      <c r="AZ35" s="110"/>
    </row>
    <row r="36" spans="1:52" s="62" customFormat="1">
      <c r="A36" s="517"/>
      <c r="B36" s="518"/>
      <c r="C36" s="518"/>
      <c r="D36" s="518"/>
      <c r="E36" s="518"/>
      <c r="F36" s="518"/>
      <c r="G36" s="518"/>
      <c r="H36" s="518"/>
      <c r="I36" s="518"/>
      <c r="J36" s="518"/>
      <c r="K36" s="518"/>
      <c r="L36" s="518"/>
      <c r="M36" s="518"/>
      <c r="N36" s="518"/>
      <c r="O36" s="518"/>
      <c r="P36" s="518"/>
      <c r="Q36" s="518"/>
      <c r="R36" s="518"/>
      <c r="S36" s="518"/>
      <c r="T36" s="518"/>
      <c r="U36" s="518"/>
      <c r="V36" s="518"/>
      <c r="W36" s="518"/>
      <c r="X36" s="518"/>
      <c r="Y36" s="518"/>
      <c r="Z36" s="518"/>
      <c r="AA36" s="518"/>
      <c r="AB36" s="518"/>
      <c r="AC36" s="518"/>
      <c r="AD36" s="518"/>
      <c r="AE36" s="518"/>
      <c r="AF36" s="518"/>
      <c r="AG36" s="518"/>
      <c r="AH36" s="519"/>
      <c r="AM36" s="112"/>
      <c r="AN36" s="112"/>
      <c r="AU36" s="109"/>
      <c r="AV36" s="76"/>
      <c r="AW36" s="76"/>
      <c r="AX36" s="106"/>
      <c r="AY36" s="88"/>
      <c r="AZ36" s="110"/>
    </row>
    <row r="37" spans="1:52" s="62" customFormat="1" ht="14.25" customHeight="1">
      <c r="A37" s="517"/>
      <c r="B37" s="518"/>
      <c r="C37" s="518"/>
      <c r="D37" s="518"/>
      <c r="E37" s="518"/>
      <c r="F37" s="518"/>
      <c r="G37" s="518"/>
      <c r="H37" s="518"/>
      <c r="I37" s="518"/>
      <c r="J37" s="518"/>
      <c r="K37" s="518"/>
      <c r="L37" s="518"/>
      <c r="M37" s="518"/>
      <c r="N37" s="518"/>
      <c r="O37" s="518"/>
      <c r="P37" s="518"/>
      <c r="Q37" s="518"/>
      <c r="R37" s="518"/>
      <c r="S37" s="518"/>
      <c r="T37" s="518"/>
      <c r="U37" s="518"/>
      <c r="V37" s="518"/>
      <c r="W37" s="518"/>
      <c r="X37" s="518"/>
      <c r="Y37" s="518"/>
      <c r="Z37" s="518"/>
      <c r="AA37" s="518"/>
      <c r="AB37" s="518"/>
      <c r="AC37" s="518"/>
      <c r="AD37" s="518"/>
      <c r="AE37" s="518"/>
      <c r="AF37" s="518"/>
      <c r="AG37" s="518"/>
      <c r="AH37" s="519"/>
      <c r="AM37" s="96"/>
      <c r="AN37" s="76"/>
      <c r="AY37" s="88"/>
      <c r="AZ37" s="75"/>
    </row>
    <row r="38" spans="1:52" s="62" customFormat="1">
      <c r="A38" s="517"/>
      <c r="B38" s="518"/>
      <c r="C38" s="518"/>
      <c r="D38" s="518"/>
      <c r="E38" s="518"/>
      <c r="F38" s="518"/>
      <c r="G38" s="518"/>
      <c r="H38" s="518"/>
      <c r="I38" s="518"/>
      <c r="J38" s="518"/>
      <c r="K38" s="518"/>
      <c r="L38" s="518"/>
      <c r="M38" s="518"/>
      <c r="N38" s="518"/>
      <c r="O38" s="518"/>
      <c r="P38" s="518"/>
      <c r="Q38" s="518"/>
      <c r="R38" s="518"/>
      <c r="S38" s="518"/>
      <c r="T38" s="518"/>
      <c r="U38" s="518"/>
      <c r="V38" s="518"/>
      <c r="W38" s="518"/>
      <c r="X38" s="518"/>
      <c r="Y38" s="518"/>
      <c r="Z38" s="518"/>
      <c r="AA38" s="518"/>
      <c r="AB38" s="518"/>
      <c r="AC38" s="518"/>
      <c r="AD38" s="518"/>
      <c r="AE38" s="518"/>
      <c r="AF38" s="518"/>
      <c r="AG38" s="518"/>
      <c r="AH38" s="519"/>
      <c r="AM38" s="96"/>
      <c r="AN38" s="76"/>
      <c r="AY38" s="88"/>
      <c r="AZ38" s="75"/>
    </row>
    <row r="39" spans="1:52" s="62" customFormat="1" ht="13.5" thickBot="1">
      <c r="A39" s="559"/>
      <c r="B39" s="560"/>
      <c r="C39" s="560"/>
      <c r="D39" s="560"/>
      <c r="E39" s="560"/>
      <c r="F39" s="560"/>
      <c r="G39" s="560"/>
      <c r="H39" s="560"/>
      <c r="I39" s="560"/>
      <c r="J39" s="560"/>
      <c r="K39" s="560"/>
      <c r="L39" s="560"/>
      <c r="M39" s="560"/>
      <c r="N39" s="560"/>
      <c r="O39" s="560"/>
      <c r="P39" s="560"/>
      <c r="Q39" s="560"/>
      <c r="R39" s="560"/>
      <c r="S39" s="560"/>
      <c r="T39" s="560"/>
      <c r="U39" s="560"/>
      <c r="V39" s="560"/>
      <c r="W39" s="560"/>
      <c r="X39" s="560"/>
      <c r="Y39" s="560"/>
      <c r="Z39" s="560"/>
      <c r="AA39" s="560"/>
      <c r="AB39" s="560"/>
      <c r="AC39" s="560"/>
      <c r="AD39" s="560"/>
      <c r="AE39" s="560"/>
      <c r="AF39" s="560"/>
      <c r="AG39" s="560"/>
      <c r="AH39" s="561"/>
      <c r="AM39" s="96"/>
      <c r="AN39" s="76"/>
      <c r="AY39" s="88"/>
      <c r="AZ39" s="75"/>
    </row>
    <row r="40" spans="1:52" s="62" customFormat="1" ht="27.75" customHeight="1" thickBot="1">
      <c r="A40" s="113" t="s">
        <v>79</v>
      </c>
      <c r="B40" s="553" t="s">
        <v>80</v>
      </c>
      <c r="C40" s="554"/>
      <c r="D40" s="554"/>
      <c r="E40" s="554"/>
      <c r="F40" s="554"/>
      <c r="G40" s="554"/>
      <c r="H40" s="554"/>
      <c r="I40" s="554"/>
      <c r="J40" s="554"/>
      <c r="K40" s="554"/>
      <c r="L40" s="554"/>
      <c r="M40" s="555"/>
      <c r="N40" s="553" t="s">
        <v>81</v>
      </c>
      <c r="O40" s="554"/>
      <c r="P40" s="554"/>
      <c r="Q40" s="554"/>
      <c r="R40" s="554"/>
      <c r="S40" s="554"/>
      <c r="T40" s="554"/>
      <c r="U40" s="554"/>
      <c r="V40" s="554"/>
      <c r="W40" s="554"/>
      <c r="X40" s="554"/>
      <c r="Y40" s="555"/>
      <c r="Z40" s="553" t="s">
        <v>82</v>
      </c>
      <c r="AA40" s="554"/>
      <c r="AB40" s="555"/>
      <c r="AC40" s="554" t="s">
        <v>83</v>
      </c>
      <c r="AD40" s="554"/>
      <c r="AE40" s="554"/>
      <c r="AF40" s="553" t="s">
        <v>84</v>
      </c>
      <c r="AG40" s="554"/>
      <c r="AH40" s="555"/>
      <c r="AI40" s="114"/>
      <c r="AM40" s="96"/>
      <c r="AN40" s="76"/>
      <c r="AZ40" s="75"/>
    </row>
    <row r="41" spans="1:52" s="117" customFormat="1" ht="18" customHeight="1">
      <c r="A41" s="116"/>
      <c r="B41" s="522"/>
      <c r="C41" s="523"/>
      <c r="D41" s="523"/>
      <c r="E41" s="523"/>
      <c r="F41" s="523"/>
      <c r="G41" s="523"/>
      <c r="H41" s="523"/>
      <c r="I41" s="523"/>
      <c r="J41" s="523"/>
      <c r="K41" s="523"/>
      <c r="L41" s="523"/>
      <c r="M41" s="523"/>
      <c r="N41" s="524"/>
      <c r="O41" s="525"/>
      <c r="P41" s="525"/>
      <c r="Q41" s="525"/>
      <c r="R41" s="525"/>
      <c r="S41" s="525"/>
      <c r="T41" s="525"/>
      <c r="U41" s="525"/>
      <c r="V41" s="525"/>
      <c r="W41" s="525"/>
      <c r="X41" s="525"/>
      <c r="Y41" s="526"/>
      <c r="Z41" s="527"/>
      <c r="AA41" s="528"/>
      <c r="AB41" s="529"/>
      <c r="AC41" s="530"/>
      <c r="AD41" s="531"/>
      <c r="AE41" s="532"/>
      <c r="AF41" s="533"/>
      <c r="AG41" s="534"/>
      <c r="AH41" s="535"/>
      <c r="AI41" s="114"/>
      <c r="AJ41" s="62"/>
      <c r="AK41" s="62"/>
      <c r="AL41" s="62"/>
      <c r="AM41" s="96"/>
      <c r="AN41" s="76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</row>
    <row r="42" spans="1:52" s="117" customFormat="1" ht="18" customHeight="1">
      <c r="A42" s="116"/>
      <c r="B42" s="542"/>
      <c r="C42" s="543"/>
      <c r="D42" s="543"/>
      <c r="E42" s="543"/>
      <c r="F42" s="543"/>
      <c r="G42" s="543"/>
      <c r="H42" s="543"/>
      <c r="I42" s="543"/>
      <c r="J42" s="543"/>
      <c r="K42" s="543"/>
      <c r="L42" s="543"/>
      <c r="M42" s="543"/>
      <c r="N42" s="542"/>
      <c r="O42" s="543"/>
      <c r="P42" s="543"/>
      <c r="Q42" s="543"/>
      <c r="R42" s="543"/>
      <c r="S42" s="543"/>
      <c r="T42" s="543"/>
      <c r="U42" s="543"/>
      <c r="V42" s="543"/>
      <c r="W42" s="543"/>
      <c r="X42" s="543"/>
      <c r="Y42" s="544"/>
      <c r="Z42" s="545"/>
      <c r="AA42" s="531"/>
      <c r="AB42" s="532"/>
      <c r="AC42" s="530"/>
      <c r="AD42" s="531"/>
      <c r="AE42" s="532"/>
      <c r="AF42" s="536"/>
      <c r="AG42" s="537"/>
      <c r="AH42" s="538"/>
      <c r="AI42" s="114"/>
      <c r="AJ42" s="62"/>
      <c r="AK42" s="62"/>
      <c r="AL42" s="62"/>
      <c r="AM42" s="96"/>
      <c r="AN42" s="76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</row>
    <row r="43" spans="1:52" s="62" customFormat="1" ht="18" customHeight="1">
      <c r="A43" s="118"/>
      <c r="B43" s="542"/>
      <c r="C43" s="543"/>
      <c r="D43" s="543"/>
      <c r="E43" s="543"/>
      <c r="F43" s="543"/>
      <c r="G43" s="543"/>
      <c r="H43" s="543"/>
      <c r="I43" s="543"/>
      <c r="J43" s="543"/>
      <c r="K43" s="543"/>
      <c r="L43" s="543"/>
      <c r="M43" s="543"/>
      <c r="N43" s="546"/>
      <c r="O43" s="543"/>
      <c r="P43" s="543"/>
      <c r="Q43" s="543"/>
      <c r="R43" s="543"/>
      <c r="S43" s="543"/>
      <c r="T43" s="543"/>
      <c r="U43" s="543"/>
      <c r="V43" s="543"/>
      <c r="W43" s="543"/>
      <c r="X43" s="543"/>
      <c r="Y43" s="544"/>
      <c r="Z43" s="547"/>
      <c r="AA43" s="547"/>
      <c r="AB43" s="548"/>
      <c r="AC43" s="549"/>
      <c r="AD43" s="547"/>
      <c r="AE43" s="548"/>
      <c r="AF43" s="536"/>
      <c r="AG43" s="537"/>
      <c r="AH43" s="538"/>
      <c r="AI43" s="114"/>
      <c r="AK43" s="108"/>
      <c r="AL43" s="112"/>
      <c r="AM43" s="96"/>
      <c r="AN43" s="76"/>
      <c r="AT43" s="479"/>
      <c r="AU43" s="479"/>
      <c r="AV43" s="479"/>
      <c r="AW43" s="479"/>
      <c r="AX43" s="479"/>
    </row>
    <row r="44" spans="1:52" s="62" customFormat="1" ht="18" customHeight="1">
      <c r="A44" s="118"/>
      <c r="B44" s="542"/>
      <c r="C44" s="543"/>
      <c r="D44" s="543"/>
      <c r="E44" s="543"/>
      <c r="F44" s="543"/>
      <c r="G44" s="543"/>
      <c r="H44" s="543"/>
      <c r="I44" s="543"/>
      <c r="J44" s="543"/>
      <c r="K44" s="543"/>
      <c r="L44" s="543"/>
      <c r="M44" s="543"/>
      <c r="N44" s="546"/>
      <c r="O44" s="543"/>
      <c r="P44" s="543"/>
      <c r="Q44" s="543"/>
      <c r="R44" s="543"/>
      <c r="S44" s="543"/>
      <c r="T44" s="543"/>
      <c r="U44" s="543"/>
      <c r="V44" s="543"/>
      <c r="W44" s="543"/>
      <c r="X44" s="543"/>
      <c r="Y44" s="544"/>
      <c r="Z44" s="547"/>
      <c r="AA44" s="547"/>
      <c r="AB44" s="548"/>
      <c r="AC44" s="549"/>
      <c r="AD44" s="547"/>
      <c r="AE44" s="548"/>
      <c r="AF44" s="536"/>
      <c r="AG44" s="537"/>
      <c r="AH44" s="538"/>
      <c r="AI44" s="114"/>
      <c r="AK44" s="108"/>
      <c r="AL44" s="96"/>
      <c r="AM44" s="96"/>
      <c r="AN44" s="76"/>
      <c r="AO44" s="112"/>
      <c r="AP44" s="112"/>
      <c r="AQ44" s="76"/>
      <c r="AR44" s="76"/>
      <c r="AT44" s="96"/>
      <c r="AU44" s="96"/>
      <c r="AV44" s="76"/>
      <c r="AW44" s="96"/>
      <c r="AX44" s="76"/>
    </row>
    <row r="45" spans="1:52" s="62" customFormat="1" ht="18" customHeight="1" thickBot="1">
      <c r="A45" s="120"/>
      <c r="B45" s="550"/>
      <c r="C45" s="551"/>
      <c r="D45" s="551"/>
      <c r="E45" s="551"/>
      <c r="F45" s="551"/>
      <c r="G45" s="551"/>
      <c r="H45" s="551"/>
      <c r="I45" s="551"/>
      <c r="J45" s="551"/>
      <c r="K45" s="551"/>
      <c r="L45" s="551"/>
      <c r="M45" s="551"/>
      <c r="N45" s="550"/>
      <c r="O45" s="551"/>
      <c r="P45" s="551"/>
      <c r="Q45" s="551"/>
      <c r="R45" s="551"/>
      <c r="S45" s="551"/>
      <c r="T45" s="551"/>
      <c r="U45" s="551"/>
      <c r="V45" s="551"/>
      <c r="W45" s="551"/>
      <c r="X45" s="551"/>
      <c r="Y45" s="552"/>
      <c r="Z45" s="551"/>
      <c r="AA45" s="551"/>
      <c r="AB45" s="552"/>
      <c r="AC45" s="550"/>
      <c r="AD45" s="551"/>
      <c r="AE45" s="552"/>
      <c r="AF45" s="539"/>
      <c r="AG45" s="540"/>
      <c r="AH45" s="541"/>
      <c r="AI45" s="114"/>
      <c r="AK45" s="108"/>
      <c r="AL45" s="96"/>
      <c r="AM45" s="96"/>
      <c r="AN45" s="76"/>
      <c r="AO45" s="96"/>
      <c r="AP45" s="76"/>
      <c r="AQ45" s="112"/>
      <c r="AR45" s="112"/>
      <c r="AT45" s="96"/>
      <c r="AU45" s="96"/>
      <c r="AV45" s="76"/>
      <c r="AW45" s="96"/>
      <c r="AX45" s="76"/>
    </row>
    <row r="46" spans="1:52" s="62" customFormat="1" ht="24.75" customHeight="1">
      <c r="A46" s="121"/>
      <c r="B46" s="114"/>
      <c r="C46" s="114"/>
      <c r="D46" s="114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  <c r="AC46" s="114"/>
      <c r="AD46" s="114"/>
      <c r="AE46" s="114"/>
      <c r="AF46" s="114"/>
      <c r="AG46" s="114"/>
      <c r="AH46" s="114"/>
      <c r="AI46" s="114"/>
      <c r="AK46" s="108"/>
      <c r="AL46" s="96"/>
      <c r="AM46" s="96"/>
      <c r="AN46" s="76"/>
      <c r="AO46" s="96"/>
      <c r="AP46" s="76"/>
      <c r="AQ46" s="112"/>
      <c r="AR46" s="112"/>
      <c r="AT46" s="96"/>
      <c r="AU46" s="96"/>
      <c r="AV46" s="76"/>
      <c r="AW46" s="96"/>
      <c r="AX46" s="76"/>
    </row>
    <row r="47" spans="1:52" s="62" customFormat="1" ht="26.25" customHeight="1" thickBot="1">
      <c r="A47" s="121"/>
      <c r="B47" s="114"/>
      <c r="C47" s="114"/>
      <c r="D47" s="114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  <c r="AC47" s="114"/>
      <c r="AD47" s="114"/>
      <c r="AE47" s="114"/>
      <c r="AF47" s="114"/>
      <c r="AG47" s="114"/>
      <c r="AH47" s="114"/>
      <c r="AI47" s="114"/>
      <c r="AK47" s="108"/>
      <c r="AL47" s="96"/>
      <c r="AM47" s="61"/>
      <c r="AN47" s="76"/>
      <c r="AO47" s="96"/>
      <c r="AP47" s="76"/>
      <c r="AQ47" s="112"/>
      <c r="AR47" s="112"/>
      <c r="AT47" s="96"/>
      <c r="AU47" s="96"/>
      <c r="AV47" s="76"/>
      <c r="AW47" s="96"/>
      <c r="AX47" s="76"/>
    </row>
    <row r="48" spans="1:52">
      <c r="A48" s="562"/>
      <c r="B48" s="563"/>
      <c r="C48" s="563"/>
      <c r="D48" s="565" t="s">
        <v>23</v>
      </c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6"/>
      <c r="T48" s="566"/>
      <c r="U48" s="566"/>
      <c r="V48" s="566"/>
      <c r="W48" s="566"/>
      <c r="X48" s="566"/>
      <c r="Y48" s="566"/>
      <c r="Z48" s="566"/>
      <c r="AA48" s="566"/>
      <c r="AB48" s="567"/>
      <c r="AC48" s="568" t="s">
        <v>24</v>
      </c>
      <c r="AD48" s="569"/>
      <c r="AE48" s="569"/>
      <c r="AF48" s="569" t="s">
        <v>25</v>
      </c>
      <c r="AG48" s="569"/>
      <c r="AH48" s="571"/>
    </row>
    <row r="49" spans="1:52" ht="13.5" thickBot="1">
      <c r="A49" s="564"/>
      <c r="B49" s="508"/>
      <c r="C49" s="508"/>
      <c r="D49" s="573" t="s">
        <v>26</v>
      </c>
      <c r="E49" s="574"/>
      <c r="F49" s="574"/>
      <c r="G49" s="574"/>
      <c r="H49" s="574"/>
      <c r="I49" s="574"/>
      <c r="J49" s="574"/>
      <c r="K49" s="574"/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5"/>
      <c r="AC49" s="570"/>
      <c r="AD49" s="570"/>
      <c r="AE49" s="570"/>
      <c r="AF49" s="570"/>
      <c r="AG49" s="570"/>
      <c r="AH49" s="572"/>
    </row>
    <row r="50" spans="1:52" ht="13.5" thickBot="1">
      <c r="A50" s="564"/>
      <c r="B50" s="508"/>
      <c r="C50" s="508"/>
      <c r="D50" s="573" t="s">
        <v>27</v>
      </c>
      <c r="E50" s="574"/>
      <c r="F50" s="574"/>
      <c r="G50" s="574"/>
      <c r="H50" s="574"/>
      <c r="I50" s="574"/>
      <c r="J50" s="574"/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5"/>
      <c r="AC50" s="576" t="s">
        <v>28</v>
      </c>
      <c r="AD50" s="570"/>
      <c r="AE50" s="570"/>
      <c r="AF50" s="570"/>
      <c r="AG50" s="570"/>
      <c r="AH50" s="572"/>
      <c r="AK50" s="47"/>
      <c r="AL50" s="48" t="s">
        <v>29</v>
      </c>
      <c r="AM50" s="48" t="s">
        <v>30</v>
      </c>
      <c r="AN50" s="48" t="s">
        <v>31</v>
      </c>
      <c r="AO50" s="48" t="s">
        <v>32</v>
      </c>
      <c r="AP50" s="48" t="s">
        <v>33</v>
      </c>
      <c r="AQ50" s="48" t="s">
        <v>34</v>
      </c>
      <c r="AR50" s="48" t="s">
        <v>35</v>
      </c>
      <c r="AS50" s="48" t="s">
        <v>36</v>
      </c>
      <c r="AT50" s="48" t="s">
        <v>37</v>
      </c>
      <c r="AU50" s="48" t="s">
        <v>38</v>
      </c>
      <c r="AV50" s="48" t="s">
        <v>39</v>
      </c>
      <c r="AW50" s="48" t="s">
        <v>40</v>
      </c>
      <c r="AX50" s="49" t="s">
        <v>41</v>
      </c>
    </row>
    <row r="51" spans="1:52" ht="13.5" thickBot="1">
      <c r="A51" s="564"/>
      <c r="B51" s="508"/>
      <c r="C51" s="508"/>
      <c r="D51" s="577" t="s">
        <v>42</v>
      </c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  <c r="X51" s="578"/>
      <c r="Y51" s="578"/>
      <c r="Z51" s="578"/>
      <c r="AA51" s="578"/>
      <c r="AB51" s="579"/>
      <c r="AC51" s="576" t="s">
        <v>43</v>
      </c>
      <c r="AD51" s="570"/>
      <c r="AE51" s="570"/>
      <c r="AF51" s="570"/>
      <c r="AG51" s="570"/>
      <c r="AH51" s="572"/>
      <c r="AK51" s="50" t="s">
        <v>44</v>
      </c>
      <c r="AL51" s="51">
        <v>90</v>
      </c>
      <c r="AM51" s="51">
        <v>90</v>
      </c>
      <c r="AN51" s="51">
        <v>90</v>
      </c>
      <c r="AO51" s="51">
        <v>90</v>
      </c>
      <c r="AP51" s="51">
        <v>90</v>
      </c>
      <c r="AQ51" s="51">
        <v>90</v>
      </c>
      <c r="AR51" s="51">
        <v>90</v>
      </c>
      <c r="AS51" s="51">
        <v>90</v>
      </c>
      <c r="AT51" s="51">
        <v>90</v>
      </c>
      <c r="AU51" s="51">
        <v>90</v>
      </c>
      <c r="AV51" s="51">
        <v>90</v>
      </c>
      <c r="AW51" s="51">
        <v>90</v>
      </c>
      <c r="AX51" s="51">
        <v>90</v>
      </c>
    </row>
    <row r="52" spans="1:52" ht="14.25" customHeight="1" thickBot="1">
      <c r="A52" s="580" t="s">
        <v>45</v>
      </c>
      <c r="B52" s="581"/>
      <c r="C52" s="581"/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  <c r="X52" s="581"/>
      <c r="Y52" s="582"/>
      <c r="Z52" s="586" t="s">
        <v>46</v>
      </c>
      <c r="AA52" s="587"/>
      <c r="AB52" s="587"/>
      <c r="AC52" s="586" t="s">
        <v>47</v>
      </c>
      <c r="AD52" s="587"/>
      <c r="AE52" s="588"/>
      <c r="AF52" s="587" t="s">
        <v>48</v>
      </c>
      <c r="AG52" s="587"/>
      <c r="AH52" s="588"/>
      <c r="AI52" s="52"/>
      <c r="AK52" s="53" t="s">
        <v>49</v>
      </c>
      <c r="AL52" s="54">
        <f>AV61</f>
        <v>92.875422740909372</v>
      </c>
      <c r="AM52" s="54">
        <f>AV62</f>
        <v>93.920613161765445</v>
      </c>
      <c r="AN52" s="54">
        <f>AV63</f>
        <v>90.321113451554552</v>
      </c>
      <c r="AO52" s="54">
        <f>AV64</f>
        <v>91.77167356629775</v>
      </c>
      <c r="AP52" s="54">
        <f>AV65</f>
        <v>81.428353474926723</v>
      </c>
      <c r="AQ52" s="54">
        <f>AV66</f>
        <v>94.460393643474433</v>
      </c>
      <c r="AR52" s="54">
        <f>AV67</f>
        <v>92.152226152188163</v>
      </c>
      <c r="AS52" s="54">
        <f>AV68</f>
        <v>93.176495546075699</v>
      </c>
      <c r="AT52" s="54">
        <f>AV69</f>
        <v>92.569554782909307</v>
      </c>
      <c r="AU52" s="54">
        <f>AV70</f>
        <v>88.542964708027185</v>
      </c>
      <c r="AV52" s="54">
        <f>AV71</f>
        <v>94.270019854401056</v>
      </c>
      <c r="AW52" s="54">
        <f>AV72</f>
        <v>94.353258639575571</v>
      </c>
      <c r="AX52" s="55">
        <f>AVERAGE(AL52:AS52)</f>
        <v>91.263286467149015</v>
      </c>
    </row>
    <row r="53" spans="1:52" ht="12" customHeight="1" thickBot="1">
      <c r="A53" s="583"/>
      <c r="B53" s="584"/>
      <c r="C53" s="584"/>
      <c r="D53" s="584"/>
      <c r="E53" s="584"/>
      <c r="F53" s="584"/>
      <c r="G53" s="584"/>
      <c r="H53" s="584"/>
      <c r="I53" s="584"/>
      <c r="J53" s="584"/>
      <c r="K53" s="584"/>
      <c r="L53" s="584"/>
      <c r="M53" s="584"/>
      <c r="N53" s="584"/>
      <c r="O53" s="584"/>
      <c r="P53" s="584"/>
      <c r="Q53" s="584"/>
      <c r="R53" s="584"/>
      <c r="S53" s="584"/>
      <c r="T53" s="584"/>
      <c r="U53" s="584"/>
      <c r="V53" s="584"/>
      <c r="W53" s="584"/>
      <c r="X53" s="584"/>
      <c r="Y53" s="585"/>
      <c r="Z53" s="562" t="s">
        <v>50</v>
      </c>
      <c r="AA53" s="563"/>
      <c r="AB53" s="589"/>
      <c r="AC53" s="562" t="s">
        <v>51</v>
      </c>
      <c r="AD53" s="563"/>
      <c r="AE53" s="589"/>
      <c r="AF53" s="593" t="s">
        <v>52</v>
      </c>
      <c r="AG53" s="563"/>
      <c r="AH53" s="589"/>
      <c r="AK53" s="56" t="s">
        <v>53</v>
      </c>
      <c r="AL53" s="57">
        <f t="shared" ref="AL53:AX53" si="3">AL52/AL51</f>
        <v>1.0319491415656596</v>
      </c>
      <c r="AM53" s="57">
        <f t="shared" si="3"/>
        <v>1.0435623684640605</v>
      </c>
      <c r="AN53" s="57">
        <f t="shared" si="3"/>
        <v>1.0035679272394951</v>
      </c>
      <c r="AO53" s="57">
        <f t="shared" si="3"/>
        <v>1.0196852618477528</v>
      </c>
      <c r="AP53" s="57">
        <f t="shared" si="3"/>
        <v>0.90475948305474141</v>
      </c>
      <c r="AQ53" s="57">
        <f t="shared" si="3"/>
        <v>1.0495599293719382</v>
      </c>
      <c r="AR53" s="57">
        <f t="shared" si="3"/>
        <v>1.0239136239132018</v>
      </c>
      <c r="AS53" s="57">
        <f t="shared" si="3"/>
        <v>1.0352943949563966</v>
      </c>
      <c r="AT53" s="57">
        <f t="shared" si="3"/>
        <v>1.0285506086989924</v>
      </c>
      <c r="AU53" s="57">
        <f t="shared" si="3"/>
        <v>0.98381071897807981</v>
      </c>
      <c r="AV53" s="57">
        <f t="shared" si="3"/>
        <v>1.0474446650489007</v>
      </c>
      <c r="AW53" s="57">
        <f t="shared" si="3"/>
        <v>1.0483695404397286</v>
      </c>
      <c r="AX53" s="58">
        <f t="shared" si="3"/>
        <v>1.0140365163016558</v>
      </c>
    </row>
    <row r="54" spans="1:52" ht="5.25" customHeight="1" thickBot="1">
      <c r="A54" s="59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564"/>
      <c r="AA54" s="508"/>
      <c r="AB54" s="590"/>
      <c r="AC54" s="564"/>
      <c r="AD54" s="508"/>
      <c r="AE54" s="590"/>
      <c r="AF54" s="564"/>
      <c r="AG54" s="508"/>
      <c r="AH54" s="590"/>
      <c r="AK54" s="61"/>
      <c r="AL54" s="62"/>
      <c r="AM54" s="62"/>
      <c r="AN54" s="63"/>
      <c r="AO54" s="63"/>
      <c r="AP54" s="63"/>
      <c r="AQ54" s="63"/>
      <c r="AR54" s="63"/>
      <c r="AS54" s="63"/>
      <c r="AT54" s="63"/>
      <c r="AU54" s="64"/>
      <c r="AV54" s="62"/>
      <c r="AW54" s="62"/>
      <c r="AX54" s="65"/>
    </row>
    <row r="55" spans="1:52" ht="15" customHeight="1" thickBot="1">
      <c r="A55" s="66"/>
      <c r="B55" s="128"/>
      <c r="C55" s="129"/>
      <c r="D55" s="128"/>
      <c r="E55" s="128"/>
      <c r="F55" s="128"/>
      <c r="G55" s="128"/>
      <c r="H55" s="128"/>
      <c r="I55" s="128"/>
      <c r="J55" s="67"/>
      <c r="K55" s="130" t="s">
        <v>18</v>
      </c>
      <c r="L55" s="128"/>
      <c r="M55" s="128"/>
      <c r="N55" s="128"/>
      <c r="O55" s="128"/>
      <c r="P55" s="128"/>
      <c r="Q55" s="128"/>
      <c r="R55" s="128"/>
      <c r="S55" s="131"/>
      <c r="T55" s="131"/>
      <c r="U55" s="131"/>
      <c r="V55" s="131"/>
      <c r="W55" s="131"/>
      <c r="X55" s="131"/>
      <c r="Y55" s="131"/>
      <c r="Z55" s="564"/>
      <c r="AA55" s="508"/>
      <c r="AB55" s="590"/>
      <c r="AC55" s="564"/>
      <c r="AD55" s="508"/>
      <c r="AE55" s="590"/>
      <c r="AF55" s="564"/>
      <c r="AG55" s="508"/>
      <c r="AH55" s="590"/>
      <c r="AI55" s="52"/>
      <c r="AJ55" s="68"/>
      <c r="AK55" s="61"/>
      <c r="AL55" s="62"/>
      <c r="AM55" s="62"/>
      <c r="AN55" s="69"/>
      <c r="AO55" s="69"/>
      <c r="AP55" s="69"/>
      <c r="AQ55" s="69"/>
      <c r="AR55" s="69"/>
      <c r="AS55" s="69"/>
      <c r="AT55" s="69"/>
      <c r="AU55" s="64"/>
      <c r="AV55" s="62"/>
      <c r="AW55" s="62"/>
      <c r="AX55" s="70"/>
    </row>
    <row r="56" spans="1:52" ht="15" customHeight="1" thickBot="1">
      <c r="A56" s="71"/>
      <c r="B56" s="128"/>
      <c r="C56" s="129"/>
      <c r="D56" s="128"/>
      <c r="E56" s="132"/>
      <c r="F56" s="132"/>
      <c r="G56" s="132"/>
      <c r="H56" s="132"/>
      <c r="I56" s="132"/>
      <c r="J56" s="72"/>
      <c r="K56" s="130" t="s">
        <v>54</v>
      </c>
      <c r="L56" s="128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564"/>
      <c r="AA56" s="508"/>
      <c r="AB56" s="590"/>
      <c r="AC56" s="564"/>
      <c r="AD56" s="508"/>
      <c r="AE56" s="590"/>
      <c r="AF56" s="564"/>
      <c r="AG56" s="508"/>
      <c r="AH56" s="590"/>
      <c r="AI56" s="73"/>
      <c r="AJ56" s="73"/>
      <c r="AK56" s="62"/>
      <c r="AL56" s="74"/>
      <c r="AM56" s="62"/>
      <c r="AN56" s="69"/>
      <c r="AO56" s="69"/>
      <c r="AP56" s="69"/>
      <c r="AQ56" s="69"/>
      <c r="AR56" s="69"/>
      <c r="AS56" s="75"/>
      <c r="AT56" s="75"/>
      <c r="AU56" s="62"/>
      <c r="AV56" s="62"/>
      <c r="AW56" s="62"/>
      <c r="AX56" s="62"/>
      <c r="AZ56" s="76"/>
    </row>
    <row r="57" spans="1:52" s="62" customFormat="1" ht="6.75" customHeight="1" thickBot="1">
      <c r="A57" s="77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591"/>
      <c r="AA57" s="509"/>
      <c r="AB57" s="592"/>
      <c r="AC57" s="591"/>
      <c r="AD57" s="509"/>
      <c r="AE57" s="592"/>
      <c r="AF57" s="591"/>
      <c r="AG57" s="509"/>
      <c r="AH57" s="592"/>
      <c r="AI57" s="79"/>
      <c r="AJ57" s="79"/>
      <c r="AM57" s="75"/>
      <c r="AN57" s="75"/>
      <c r="AO57" s="74"/>
      <c r="AP57" s="75"/>
      <c r="AQ57" s="75"/>
      <c r="AR57" s="74"/>
      <c r="AZ57" s="76"/>
    </row>
    <row r="58" spans="1:52" s="62" customFormat="1" ht="15.75" thickBot="1">
      <c r="A58" s="80"/>
      <c r="B58" s="81" t="s">
        <v>55</v>
      </c>
      <c r="C58" s="82"/>
      <c r="D58" s="82"/>
      <c r="E58" s="83"/>
      <c r="F58" s="82"/>
      <c r="G58" s="84" t="s">
        <v>56</v>
      </c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1"/>
      <c r="Z58" s="85"/>
      <c r="AA58" s="85"/>
      <c r="AB58" s="81"/>
      <c r="AC58" s="81"/>
      <c r="AD58" s="81" t="s">
        <v>906</v>
      </c>
      <c r="AE58" s="81"/>
      <c r="AF58" s="81" t="s">
        <v>1024</v>
      </c>
      <c r="AG58" s="82"/>
      <c r="AH58" s="86"/>
      <c r="AI58" s="79"/>
      <c r="AJ58" s="79"/>
      <c r="AK58" s="87"/>
      <c r="AL58" s="199"/>
      <c r="AM58" s="487" t="s">
        <v>1020</v>
      </c>
      <c r="AN58" s="488"/>
      <c r="AO58" s="488"/>
      <c r="AP58" s="488"/>
      <c r="AQ58" s="488"/>
      <c r="AR58" s="488"/>
      <c r="AS58" s="488"/>
      <c r="AT58" s="488"/>
      <c r="AU58" s="488"/>
      <c r="AV58" s="488"/>
      <c r="AW58" s="489"/>
      <c r="AZ58" s="76"/>
    </row>
    <row r="59" spans="1:52" s="62" customFormat="1" ht="14.1" customHeight="1" thickBot="1">
      <c r="A59" s="89"/>
      <c r="B59" s="90" t="s">
        <v>57</v>
      </c>
      <c r="C59" s="91"/>
      <c r="D59" s="91"/>
      <c r="E59" s="92"/>
      <c r="F59" s="91"/>
      <c r="G59" s="92" t="s">
        <v>58</v>
      </c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0"/>
      <c r="Z59" s="93"/>
      <c r="AA59" s="93"/>
      <c r="AB59" s="90"/>
      <c r="AC59" s="90"/>
      <c r="AD59" s="90" t="s">
        <v>907</v>
      </c>
      <c r="AE59" s="90"/>
      <c r="AF59" s="90" t="s">
        <v>1022</v>
      </c>
      <c r="AG59" s="91"/>
      <c r="AH59" s="94"/>
      <c r="AI59" s="73"/>
      <c r="AJ59" s="73"/>
      <c r="AL59" s="95"/>
      <c r="AM59" s="490" t="s">
        <v>59</v>
      </c>
      <c r="AN59" s="491"/>
      <c r="AO59" s="490" t="s">
        <v>60</v>
      </c>
      <c r="AP59" s="491"/>
      <c r="AQ59" s="490" t="s">
        <v>61</v>
      </c>
      <c r="AR59" s="491"/>
      <c r="AS59" s="494" t="s">
        <v>0</v>
      </c>
      <c r="AT59" s="495"/>
      <c r="AU59" s="496"/>
      <c r="AV59" s="490" t="s">
        <v>1</v>
      </c>
      <c r="AW59" s="491"/>
      <c r="AY59" s="76"/>
    </row>
    <row r="60" spans="1:52" s="62" customFormat="1" ht="14.1" customHeight="1" thickBot="1">
      <c r="A60" s="556" t="s">
        <v>62</v>
      </c>
      <c r="B60" s="557"/>
      <c r="C60" s="557"/>
      <c r="D60" s="557"/>
      <c r="E60" s="557"/>
      <c r="F60" s="557"/>
      <c r="G60" s="557"/>
      <c r="H60" s="557"/>
      <c r="I60" s="557"/>
      <c r="J60" s="557"/>
      <c r="K60" s="557"/>
      <c r="L60" s="557"/>
      <c r="M60" s="557"/>
      <c r="N60" s="557"/>
      <c r="O60" s="557"/>
      <c r="P60" s="557"/>
      <c r="Q60" s="557"/>
      <c r="R60" s="557"/>
      <c r="S60" s="557"/>
      <c r="T60" s="557"/>
      <c r="U60" s="557"/>
      <c r="V60" s="557"/>
      <c r="W60" s="557"/>
      <c r="X60" s="557"/>
      <c r="Y60" s="557"/>
      <c r="Z60" s="557"/>
      <c r="AA60" s="557"/>
      <c r="AB60" s="557"/>
      <c r="AC60" s="557"/>
      <c r="AD60" s="557"/>
      <c r="AE60" s="557"/>
      <c r="AF60" s="557"/>
      <c r="AG60" s="557"/>
      <c r="AH60" s="558"/>
      <c r="AI60" s="73"/>
      <c r="AJ60" s="73"/>
      <c r="AL60" s="96"/>
      <c r="AM60" s="492"/>
      <c r="AN60" s="493"/>
      <c r="AO60" s="492"/>
      <c r="AP60" s="493"/>
      <c r="AQ60" s="492"/>
      <c r="AR60" s="493"/>
      <c r="AS60" s="97" t="s">
        <v>63</v>
      </c>
      <c r="AT60" s="98" t="s">
        <v>64</v>
      </c>
      <c r="AU60" s="99" t="s">
        <v>65</v>
      </c>
      <c r="AV60" s="497" t="s">
        <v>66</v>
      </c>
      <c r="AW60" s="498"/>
    </row>
    <row r="61" spans="1:52" s="62" customFormat="1" ht="14.1" customHeight="1" thickBot="1">
      <c r="A61" s="517"/>
      <c r="B61" s="518"/>
      <c r="C61" s="518"/>
      <c r="D61" s="518"/>
      <c r="E61" s="518"/>
      <c r="F61" s="518"/>
      <c r="G61" s="518"/>
      <c r="H61" s="518"/>
      <c r="I61" s="518"/>
      <c r="J61" s="518"/>
      <c r="K61" s="518"/>
      <c r="L61" s="518"/>
      <c r="M61" s="518"/>
      <c r="N61" s="518"/>
      <c r="O61" s="518"/>
      <c r="P61" s="518"/>
      <c r="Q61" s="518"/>
      <c r="R61" s="518"/>
      <c r="S61" s="518"/>
      <c r="T61" s="518"/>
      <c r="U61" s="518"/>
      <c r="V61" s="518"/>
      <c r="W61" s="518"/>
      <c r="X61" s="518"/>
      <c r="Y61" s="518"/>
      <c r="Z61" s="518"/>
      <c r="AA61" s="518"/>
      <c r="AB61" s="518"/>
      <c r="AC61" s="518"/>
      <c r="AD61" s="518"/>
      <c r="AE61" s="518"/>
      <c r="AF61" s="518"/>
      <c r="AG61" s="518"/>
      <c r="AH61" s="519"/>
      <c r="AI61" s="73"/>
      <c r="AJ61" s="73"/>
      <c r="AL61" s="96"/>
      <c r="AM61" s="481" t="s">
        <v>67</v>
      </c>
      <c r="AN61" s="482"/>
      <c r="AO61" s="483">
        <f>Januari!$E$7</f>
        <v>2880606</v>
      </c>
      <c r="AP61" s="484"/>
      <c r="AQ61" s="483">
        <f>Januari!$F$7</f>
        <v>2675375</v>
      </c>
      <c r="AR61" s="484"/>
      <c r="AS61" s="100">
        <f t="shared" ref="AS61:AS72" si="4">AO61-AQ61</f>
        <v>205231</v>
      </c>
      <c r="AT61" s="101">
        <f>Januari!$H$7</f>
        <v>0</v>
      </c>
      <c r="AU61" s="102">
        <f>Januari!$J$7</f>
        <v>0</v>
      </c>
      <c r="AV61" s="485">
        <f>IFERROR(AQ61/AO61*100,0)</f>
        <v>92.875422740909372</v>
      </c>
      <c r="AW61" s="486"/>
    </row>
    <row r="62" spans="1:52" s="62" customFormat="1" ht="14.1" customHeight="1" thickBot="1">
      <c r="A62" s="517"/>
      <c r="B62" s="518"/>
      <c r="C62" s="518"/>
      <c r="D62" s="518"/>
      <c r="E62" s="518"/>
      <c r="F62" s="518"/>
      <c r="G62" s="518"/>
      <c r="H62" s="518"/>
      <c r="I62" s="518"/>
      <c r="J62" s="518"/>
      <c r="K62" s="518"/>
      <c r="L62" s="518"/>
      <c r="M62" s="518"/>
      <c r="N62" s="518"/>
      <c r="O62" s="518"/>
      <c r="P62" s="518"/>
      <c r="Q62" s="518"/>
      <c r="R62" s="518"/>
      <c r="S62" s="518"/>
      <c r="T62" s="518"/>
      <c r="U62" s="518"/>
      <c r="V62" s="518"/>
      <c r="W62" s="518"/>
      <c r="X62" s="518"/>
      <c r="Y62" s="518"/>
      <c r="Z62" s="518"/>
      <c r="AA62" s="518"/>
      <c r="AB62" s="518"/>
      <c r="AC62" s="518"/>
      <c r="AD62" s="518"/>
      <c r="AE62" s="518"/>
      <c r="AF62" s="518"/>
      <c r="AG62" s="518"/>
      <c r="AH62" s="519"/>
      <c r="AI62" s="73"/>
      <c r="AJ62" s="73"/>
      <c r="AK62" s="87" t="s">
        <v>62</v>
      </c>
      <c r="AL62" s="96"/>
      <c r="AM62" s="481" t="s">
        <v>68</v>
      </c>
      <c r="AN62" s="482"/>
      <c r="AO62" s="483">
        <f>Februari!$E$7</f>
        <v>2498525</v>
      </c>
      <c r="AP62" s="484"/>
      <c r="AQ62" s="483">
        <f>Februari!$F$7</f>
        <v>2346630</v>
      </c>
      <c r="AR62" s="484"/>
      <c r="AS62" s="100">
        <f t="shared" si="4"/>
        <v>151895</v>
      </c>
      <c r="AT62" s="101">
        <f>Februari!$H$7</f>
        <v>0</v>
      </c>
      <c r="AU62" s="102">
        <f>Februari!$J$7</f>
        <v>0</v>
      </c>
      <c r="AV62" s="485">
        <f t="shared" ref="AV62:AV72" si="5">IFERROR(AQ62/AO62*100,0)</f>
        <v>93.920613161765445</v>
      </c>
      <c r="AW62" s="486"/>
    </row>
    <row r="63" spans="1:52" s="62" customFormat="1" ht="14.1" customHeight="1" thickBot="1">
      <c r="A63" s="517"/>
      <c r="B63" s="518"/>
      <c r="C63" s="518"/>
      <c r="D63" s="518"/>
      <c r="E63" s="518"/>
      <c r="F63" s="518"/>
      <c r="G63" s="518"/>
      <c r="H63" s="518"/>
      <c r="I63" s="518"/>
      <c r="J63" s="518"/>
      <c r="K63" s="518"/>
      <c r="L63" s="518"/>
      <c r="M63" s="518"/>
      <c r="N63" s="518"/>
      <c r="O63" s="518"/>
      <c r="P63" s="518"/>
      <c r="Q63" s="518"/>
      <c r="R63" s="518"/>
      <c r="S63" s="518"/>
      <c r="T63" s="518"/>
      <c r="U63" s="518"/>
      <c r="V63" s="518"/>
      <c r="W63" s="518"/>
      <c r="X63" s="518"/>
      <c r="Y63" s="518"/>
      <c r="Z63" s="518"/>
      <c r="AA63" s="518"/>
      <c r="AB63" s="518"/>
      <c r="AC63" s="518"/>
      <c r="AD63" s="518"/>
      <c r="AE63" s="518"/>
      <c r="AF63" s="518"/>
      <c r="AG63" s="518"/>
      <c r="AH63" s="519"/>
      <c r="AI63" s="73"/>
      <c r="AJ63" s="73"/>
      <c r="AK63" s="87"/>
      <c r="AL63" s="96"/>
      <c r="AM63" s="481" t="s">
        <v>69</v>
      </c>
      <c r="AN63" s="482"/>
      <c r="AO63" s="483">
        <f>Maret!$E$7</f>
        <v>2891190</v>
      </c>
      <c r="AP63" s="484"/>
      <c r="AQ63" s="483">
        <f>Maret!$F$7</f>
        <v>2611355</v>
      </c>
      <c r="AR63" s="484"/>
      <c r="AS63" s="100">
        <f t="shared" si="4"/>
        <v>279835</v>
      </c>
      <c r="AT63" s="101">
        <f>Maret!$H$7</f>
        <v>0</v>
      </c>
      <c r="AU63" s="102">
        <f>Maret!$J$7</f>
        <v>0</v>
      </c>
      <c r="AV63" s="485">
        <f t="shared" si="5"/>
        <v>90.321113451554552</v>
      </c>
      <c r="AW63" s="486"/>
    </row>
    <row r="64" spans="1:52" s="62" customFormat="1" ht="14.1" customHeight="1" thickBot="1">
      <c r="A64" s="517"/>
      <c r="B64" s="518"/>
      <c r="C64" s="518"/>
      <c r="D64" s="518"/>
      <c r="E64" s="518"/>
      <c r="F64" s="518"/>
      <c r="G64" s="518"/>
      <c r="H64" s="518"/>
      <c r="I64" s="518"/>
      <c r="J64" s="518"/>
      <c r="K64" s="518"/>
      <c r="L64" s="518"/>
      <c r="M64" s="518"/>
      <c r="N64" s="518"/>
      <c r="O64" s="518"/>
      <c r="P64" s="518"/>
      <c r="Q64" s="518"/>
      <c r="R64" s="518"/>
      <c r="S64" s="518"/>
      <c r="T64" s="518"/>
      <c r="U64" s="518"/>
      <c r="V64" s="518"/>
      <c r="W64" s="518"/>
      <c r="X64" s="518"/>
      <c r="Y64" s="518"/>
      <c r="Z64" s="518"/>
      <c r="AA64" s="518"/>
      <c r="AB64" s="518"/>
      <c r="AC64" s="518"/>
      <c r="AD64" s="518"/>
      <c r="AE64" s="518"/>
      <c r="AF64" s="518"/>
      <c r="AG64" s="518"/>
      <c r="AH64" s="519"/>
      <c r="AI64" s="73"/>
      <c r="AJ64" s="73"/>
      <c r="AK64" s="87"/>
      <c r="AL64" s="96"/>
      <c r="AM64" s="481" t="s">
        <v>70</v>
      </c>
      <c r="AN64" s="482"/>
      <c r="AO64" s="483">
        <f>April!$E$7</f>
        <v>2953298</v>
      </c>
      <c r="AP64" s="484"/>
      <c r="AQ64" s="483">
        <f>April!$F$7</f>
        <v>2710291</v>
      </c>
      <c r="AR64" s="484"/>
      <c r="AS64" s="100">
        <f t="shared" si="4"/>
        <v>243007</v>
      </c>
      <c r="AT64" s="101">
        <f>April!$H$7</f>
        <v>0</v>
      </c>
      <c r="AU64" s="102">
        <f>April!$J$7</f>
        <v>0</v>
      </c>
      <c r="AV64" s="485">
        <f t="shared" si="5"/>
        <v>91.77167356629775</v>
      </c>
      <c r="AW64" s="486"/>
    </row>
    <row r="65" spans="1:52" s="62" customFormat="1" ht="14.1" customHeight="1" thickBot="1">
      <c r="A65" s="517"/>
      <c r="B65" s="518"/>
      <c r="C65" s="518"/>
      <c r="D65" s="518"/>
      <c r="E65" s="518"/>
      <c r="F65" s="518"/>
      <c r="G65" s="518"/>
      <c r="H65" s="518"/>
      <c r="I65" s="518"/>
      <c r="J65" s="518"/>
      <c r="K65" s="518"/>
      <c r="L65" s="518"/>
      <c r="M65" s="518"/>
      <c r="N65" s="518"/>
      <c r="O65" s="518"/>
      <c r="P65" s="518"/>
      <c r="Q65" s="518"/>
      <c r="R65" s="518"/>
      <c r="S65" s="518"/>
      <c r="T65" s="518"/>
      <c r="U65" s="518"/>
      <c r="V65" s="518"/>
      <c r="W65" s="518"/>
      <c r="X65" s="518"/>
      <c r="Y65" s="518"/>
      <c r="Z65" s="518"/>
      <c r="AA65" s="518"/>
      <c r="AB65" s="518"/>
      <c r="AC65" s="518"/>
      <c r="AD65" s="518"/>
      <c r="AE65" s="518"/>
      <c r="AF65" s="518"/>
      <c r="AG65" s="518"/>
      <c r="AH65" s="519"/>
      <c r="AL65" s="96"/>
      <c r="AM65" s="481" t="s">
        <v>71</v>
      </c>
      <c r="AN65" s="482"/>
      <c r="AO65" s="483">
        <f>Mei!$E$7</f>
        <v>2490700</v>
      </c>
      <c r="AP65" s="484"/>
      <c r="AQ65" s="483">
        <f>Mei!$F$7</f>
        <v>2028136</v>
      </c>
      <c r="AR65" s="484"/>
      <c r="AS65" s="100">
        <f t="shared" si="4"/>
        <v>462564</v>
      </c>
      <c r="AT65" s="101">
        <f>Mei!$H$7</f>
        <v>0</v>
      </c>
      <c r="AU65" s="102">
        <f>Mei!$J$7</f>
        <v>0</v>
      </c>
      <c r="AV65" s="485">
        <f t="shared" si="5"/>
        <v>81.428353474926723</v>
      </c>
      <c r="AW65" s="486"/>
    </row>
    <row r="66" spans="1:52" s="62" customFormat="1" ht="14.1" customHeight="1" thickBot="1">
      <c r="A66" s="517"/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18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9"/>
      <c r="AL66" s="96"/>
      <c r="AM66" s="481" t="s">
        <v>72</v>
      </c>
      <c r="AN66" s="482"/>
      <c r="AO66" s="483">
        <f>Juni!$E$7</f>
        <v>2706510</v>
      </c>
      <c r="AP66" s="484"/>
      <c r="AQ66" s="483">
        <f>Juni!$F$7</f>
        <v>2556580</v>
      </c>
      <c r="AR66" s="484"/>
      <c r="AS66" s="100">
        <f t="shared" si="4"/>
        <v>149930</v>
      </c>
      <c r="AT66" s="101">
        <f>Juni!$H$7</f>
        <v>0</v>
      </c>
      <c r="AU66" s="102">
        <f>Juni!$J$7</f>
        <v>0</v>
      </c>
      <c r="AV66" s="485">
        <f t="shared" si="5"/>
        <v>94.460393643474433</v>
      </c>
      <c r="AW66" s="486"/>
    </row>
    <row r="67" spans="1:52" s="62" customFormat="1" ht="14.1" customHeight="1" thickBot="1">
      <c r="A67" s="517"/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18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9"/>
      <c r="AL67" s="96"/>
      <c r="AM67" s="481" t="s">
        <v>73</v>
      </c>
      <c r="AN67" s="482"/>
      <c r="AO67" s="483">
        <f>Juli!$E$7</f>
        <v>2843112</v>
      </c>
      <c r="AP67" s="484"/>
      <c r="AQ67" s="483">
        <f>Juli!$F$7</f>
        <v>2619991</v>
      </c>
      <c r="AR67" s="484"/>
      <c r="AS67" s="100">
        <f t="shared" si="4"/>
        <v>223121</v>
      </c>
      <c r="AT67" s="101">
        <f>Juli!$H$7</f>
        <v>80971</v>
      </c>
      <c r="AU67" s="102">
        <f>Juli!$J$7</f>
        <v>142150</v>
      </c>
      <c r="AV67" s="485">
        <f t="shared" si="5"/>
        <v>92.152226152188163</v>
      </c>
      <c r="AW67" s="486"/>
      <c r="AY67" s="76"/>
      <c r="AZ67" s="76"/>
    </row>
    <row r="68" spans="1:52" s="62" customFormat="1" ht="14.1" customHeight="1" thickBot="1">
      <c r="A68" s="517"/>
      <c r="B68" s="518"/>
      <c r="C68" s="518"/>
      <c r="D68" s="518"/>
      <c r="E68" s="518"/>
      <c r="F68" s="518"/>
      <c r="G68" s="518"/>
      <c r="H68" s="518"/>
      <c r="I68" s="518"/>
      <c r="J68" s="518"/>
      <c r="K68" s="518"/>
      <c r="L68" s="518"/>
      <c r="M68" s="518"/>
      <c r="N68" s="518"/>
      <c r="O68" s="518"/>
      <c r="P68" s="518"/>
      <c r="Q68" s="518"/>
      <c r="R68" s="518"/>
      <c r="S68" s="518"/>
      <c r="T68" s="518"/>
      <c r="U68" s="518"/>
      <c r="V68" s="518"/>
      <c r="W68" s="518"/>
      <c r="X68" s="518"/>
      <c r="Y68" s="518"/>
      <c r="Z68" s="518"/>
      <c r="AA68" s="518"/>
      <c r="AB68" s="518"/>
      <c r="AC68" s="518"/>
      <c r="AD68" s="518"/>
      <c r="AE68" s="518"/>
      <c r="AF68" s="518"/>
      <c r="AG68" s="518"/>
      <c r="AH68" s="519"/>
      <c r="AL68" s="96"/>
      <c r="AM68" s="481" t="s">
        <v>74</v>
      </c>
      <c r="AN68" s="482"/>
      <c r="AO68" s="483">
        <f>Agustus!$E$7</f>
        <v>2856582</v>
      </c>
      <c r="AP68" s="484"/>
      <c r="AQ68" s="483">
        <f>Agustus!$F$7</f>
        <v>2661663</v>
      </c>
      <c r="AR68" s="484"/>
      <c r="AS68" s="100">
        <f t="shared" si="4"/>
        <v>194919</v>
      </c>
      <c r="AT68" s="101">
        <f>Agustus!$H$7</f>
        <v>0</v>
      </c>
      <c r="AU68" s="102">
        <f>Agustus!$J$7</f>
        <v>5100</v>
      </c>
      <c r="AV68" s="485">
        <f t="shared" si="5"/>
        <v>93.176495546075699</v>
      </c>
      <c r="AW68" s="486"/>
      <c r="AY68" s="103"/>
      <c r="AZ68" s="95"/>
    </row>
    <row r="69" spans="1:52" s="62" customFormat="1" ht="14.1" customHeight="1" thickBot="1">
      <c r="A69" s="517"/>
      <c r="B69" s="518"/>
      <c r="C69" s="518"/>
      <c r="D69" s="518"/>
      <c r="E69" s="518"/>
      <c r="F69" s="518"/>
      <c r="G69" s="518"/>
      <c r="H69" s="518"/>
      <c r="I69" s="518"/>
      <c r="J69" s="518"/>
      <c r="K69" s="518"/>
      <c r="L69" s="518"/>
      <c r="M69" s="518"/>
      <c r="N69" s="518"/>
      <c r="O69" s="518"/>
      <c r="P69" s="518"/>
      <c r="Q69" s="518"/>
      <c r="R69" s="518"/>
      <c r="S69" s="518"/>
      <c r="T69" s="518"/>
      <c r="U69" s="518"/>
      <c r="V69" s="518"/>
      <c r="W69" s="518"/>
      <c r="X69" s="518"/>
      <c r="Y69" s="518"/>
      <c r="Z69" s="518"/>
      <c r="AA69" s="518"/>
      <c r="AB69" s="518"/>
      <c r="AC69" s="518"/>
      <c r="AD69" s="518"/>
      <c r="AE69" s="518"/>
      <c r="AF69" s="518"/>
      <c r="AG69" s="518"/>
      <c r="AH69" s="519"/>
      <c r="AL69" s="96"/>
      <c r="AM69" s="481" t="s">
        <v>75</v>
      </c>
      <c r="AN69" s="482"/>
      <c r="AO69" s="483">
        <f>September!$E$7</f>
        <v>3008420</v>
      </c>
      <c r="AP69" s="484"/>
      <c r="AQ69" s="483">
        <f>September!$F$7</f>
        <v>2784881</v>
      </c>
      <c r="AR69" s="484"/>
      <c r="AS69" s="100">
        <f t="shared" si="4"/>
        <v>223539</v>
      </c>
      <c r="AT69" s="101">
        <f>September!$H$7</f>
        <v>87620</v>
      </c>
      <c r="AU69" s="102">
        <f>September!$J$7</f>
        <v>135919</v>
      </c>
      <c r="AV69" s="485">
        <f t="shared" si="5"/>
        <v>92.569554782909307</v>
      </c>
      <c r="AW69" s="486"/>
      <c r="AY69" s="199"/>
      <c r="AZ69" s="199"/>
    </row>
    <row r="70" spans="1:52" s="62" customFormat="1" ht="14.1" customHeight="1" thickBot="1">
      <c r="A70" s="517"/>
      <c r="B70" s="518"/>
      <c r="C70" s="518"/>
      <c r="D70" s="518"/>
      <c r="E70" s="518"/>
      <c r="F70" s="518"/>
      <c r="G70" s="518"/>
      <c r="H70" s="518"/>
      <c r="I70" s="518"/>
      <c r="J70" s="518"/>
      <c r="K70" s="518"/>
      <c r="L70" s="518"/>
      <c r="M70" s="518"/>
      <c r="N70" s="518"/>
      <c r="O70" s="518"/>
      <c r="P70" s="518"/>
      <c r="Q70" s="518"/>
      <c r="R70" s="518"/>
      <c r="S70" s="518"/>
      <c r="T70" s="518"/>
      <c r="U70" s="518"/>
      <c r="V70" s="518"/>
      <c r="W70" s="518"/>
      <c r="X70" s="518"/>
      <c r="Y70" s="518"/>
      <c r="Z70" s="518"/>
      <c r="AA70" s="518"/>
      <c r="AB70" s="518"/>
      <c r="AC70" s="518"/>
      <c r="AD70" s="518"/>
      <c r="AE70" s="518"/>
      <c r="AF70" s="518"/>
      <c r="AG70" s="518"/>
      <c r="AH70" s="519"/>
      <c r="AL70" s="96"/>
      <c r="AM70" s="481" t="s">
        <v>76</v>
      </c>
      <c r="AN70" s="482"/>
      <c r="AO70" s="483">
        <f>Oktober!$E$7</f>
        <v>3027799</v>
      </c>
      <c r="AP70" s="484"/>
      <c r="AQ70" s="483">
        <f>Oktober!$F$7</f>
        <v>2680903</v>
      </c>
      <c r="AR70" s="484"/>
      <c r="AS70" s="100">
        <f t="shared" si="4"/>
        <v>346896</v>
      </c>
      <c r="AT70" s="101">
        <f>Oktober!$H$7</f>
        <v>0</v>
      </c>
      <c r="AU70" s="102">
        <f>Oktober!$J$7</f>
        <v>0</v>
      </c>
      <c r="AV70" s="485">
        <f t="shared" si="5"/>
        <v>88.542964708027185</v>
      </c>
      <c r="AW70" s="486"/>
      <c r="AY70" s="199"/>
      <c r="AZ70" s="199"/>
    </row>
    <row r="71" spans="1:52" s="62" customFormat="1" ht="14.1" customHeight="1" thickBot="1">
      <c r="A71" s="517"/>
      <c r="B71" s="518"/>
      <c r="C71" s="518"/>
      <c r="D71" s="518"/>
      <c r="E71" s="518"/>
      <c r="F71" s="518"/>
      <c r="G71" s="518"/>
      <c r="H71" s="518"/>
      <c r="I71" s="518"/>
      <c r="J71" s="518"/>
      <c r="K71" s="518"/>
      <c r="L71" s="518"/>
      <c r="M71" s="518"/>
      <c r="N71" s="518"/>
      <c r="O71" s="518"/>
      <c r="P71" s="518"/>
      <c r="Q71" s="518"/>
      <c r="R71" s="518"/>
      <c r="S71" s="518"/>
      <c r="T71" s="518"/>
      <c r="U71" s="518"/>
      <c r="V71" s="518"/>
      <c r="W71" s="518"/>
      <c r="X71" s="518"/>
      <c r="Y71" s="518"/>
      <c r="Z71" s="518"/>
      <c r="AA71" s="518"/>
      <c r="AB71" s="518"/>
      <c r="AC71" s="518"/>
      <c r="AD71" s="518"/>
      <c r="AE71" s="518"/>
      <c r="AF71" s="518"/>
      <c r="AG71" s="518"/>
      <c r="AH71" s="519"/>
      <c r="AL71" s="96"/>
      <c r="AM71" s="481" t="s">
        <v>77</v>
      </c>
      <c r="AN71" s="482"/>
      <c r="AO71" s="483">
        <f>November!$E$7</f>
        <v>2719800</v>
      </c>
      <c r="AP71" s="484"/>
      <c r="AQ71" s="483">
        <f>November!$F$7</f>
        <v>2563956</v>
      </c>
      <c r="AR71" s="484"/>
      <c r="AS71" s="100">
        <f t="shared" si="4"/>
        <v>155844</v>
      </c>
      <c r="AT71" s="101">
        <f>November!$H$7</f>
        <v>0</v>
      </c>
      <c r="AU71" s="102">
        <f>November!$J$7</f>
        <v>0</v>
      </c>
      <c r="AV71" s="485">
        <f t="shared" si="5"/>
        <v>94.270019854401056</v>
      </c>
      <c r="AW71" s="486"/>
      <c r="AY71" s="199"/>
      <c r="AZ71" s="199"/>
    </row>
    <row r="72" spans="1:52" s="62" customFormat="1" ht="14.1" customHeight="1" thickBot="1">
      <c r="A72" s="517"/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18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9"/>
      <c r="AL72" s="76"/>
      <c r="AM72" s="481" t="s">
        <v>78</v>
      </c>
      <c r="AN72" s="482"/>
      <c r="AO72" s="483">
        <f>Desember!$E$7</f>
        <v>2773458</v>
      </c>
      <c r="AP72" s="484"/>
      <c r="AQ72" s="483">
        <f>Desember!$F$7</f>
        <v>2616848</v>
      </c>
      <c r="AR72" s="484"/>
      <c r="AS72" s="100">
        <f t="shared" si="4"/>
        <v>156610</v>
      </c>
      <c r="AT72" s="101">
        <f>Desember!$H$7</f>
        <v>0</v>
      </c>
      <c r="AU72" s="102">
        <f>Desember!$J$7</f>
        <v>0</v>
      </c>
      <c r="AV72" s="485">
        <f t="shared" si="5"/>
        <v>94.353258639575571</v>
      </c>
      <c r="AW72" s="486"/>
      <c r="AY72" s="199"/>
      <c r="AZ72" s="199"/>
    </row>
    <row r="73" spans="1:52" s="62" customFormat="1">
      <c r="A73" s="517"/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18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9"/>
      <c r="AM73" s="76"/>
      <c r="AN73" s="76"/>
      <c r="AO73" s="61"/>
      <c r="AP73" s="76"/>
      <c r="AQ73" s="61"/>
      <c r="AR73" s="61"/>
      <c r="AS73" s="76"/>
      <c r="AT73" s="96"/>
      <c r="AU73" s="61"/>
      <c r="AV73" s="76"/>
      <c r="AW73" s="61"/>
      <c r="AX73" s="61"/>
      <c r="AZ73" s="199"/>
    </row>
    <row r="74" spans="1:52" s="62" customFormat="1">
      <c r="A74" s="517"/>
      <c r="B74" s="518"/>
      <c r="C74" s="518"/>
      <c r="D74" s="518"/>
      <c r="E74" s="518"/>
      <c r="F74" s="518"/>
      <c r="G74" s="518"/>
      <c r="H74" s="518"/>
      <c r="I74" s="518"/>
      <c r="J74" s="518"/>
      <c r="K74" s="518"/>
      <c r="L74" s="518"/>
      <c r="M74" s="518"/>
      <c r="N74" s="518"/>
      <c r="O74" s="518"/>
      <c r="P74" s="518"/>
      <c r="Q74" s="518"/>
      <c r="R74" s="518"/>
      <c r="S74" s="518"/>
      <c r="T74" s="518"/>
      <c r="U74" s="518"/>
      <c r="V74" s="518"/>
      <c r="W74" s="518"/>
      <c r="X74" s="518"/>
      <c r="Y74" s="518"/>
      <c r="Z74" s="518"/>
      <c r="AA74" s="518"/>
      <c r="AB74" s="518"/>
      <c r="AC74" s="518"/>
      <c r="AD74" s="518"/>
      <c r="AE74" s="518"/>
      <c r="AF74" s="518"/>
      <c r="AG74" s="518"/>
      <c r="AH74" s="519"/>
      <c r="AL74" s="199"/>
      <c r="AP74" s="104"/>
      <c r="AQ74" s="61"/>
      <c r="AR74" s="76"/>
      <c r="AS74" s="76"/>
      <c r="AT74" s="96"/>
      <c r="AU74" s="61"/>
      <c r="AV74" s="76"/>
      <c r="AW74" s="61"/>
      <c r="AX74" s="61"/>
      <c r="AZ74" s="199"/>
    </row>
    <row r="75" spans="1:52" s="62" customFormat="1">
      <c r="A75" s="517"/>
      <c r="B75" s="518"/>
      <c r="C75" s="518"/>
      <c r="D75" s="518"/>
      <c r="E75" s="518"/>
      <c r="F75" s="518"/>
      <c r="G75" s="518"/>
      <c r="H75" s="518"/>
      <c r="I75" s="518"/>
      <c r="J75" s="518"/>
      <c r="K75" s="518"/>
      <c r="L75" s="518"/>
      <c r="M75" s="518"/>
      <c r="N75" s="518"/>
      <c r="O75" s="518"/>
      <c r="P75" s="518"/>
      <c r="Q75" s="518"/>
      <c r="R75" s="518"/>
      <c r="S75" s="518"/>
      <c r="T75" s="518"/>
      <c r="U75" s="518"/>
      <c r="V75" s="518"/>
      <c r="W75" s="518"/>
      <c r="X75" s="518"/>
      <c r="Y75" s="518"/>
      <c r="Z75" s="518"/>
      <c r="AA75" s="518"/>
      <c r="AB75" s="518"/>
      <c r="AC75" s="518"/>
      <c r="AD75" s="518"/>
      <c r="AE75" s="518"/>
      <c r="AF75" s="518"/>
      <c r="AG75" s="518"/>
      <c r="AH75" s="519"/>
      <c r="AL75" s="76"/>
      <c r="AO75" s="199"/>
      <c r="AP75" s="199"/>
      <c r="AQ75" s="199"/>
      <c r="AR75" s="76"/>
      <c r="AS75" s="76"/>
      <c r="AT75" s="96"/>
      <c r="AU75" s="61"/>
      <c r="AV75" s="76"/>
      <c r="AW75" s="61"/>
      <c r="AX75" s="61"/>
      <c r="AZ75" s="199"/>
    </row>
    <row r="76" spans="1:52" s="62" customFormat="1">
      <c r="A76" s="517"/>
      <c r="B76" s="518"/>
      <c r="C76" s="518"/>
      <c r="D76" s="518"/>
      <c r="E76" s="518"/>
      <c r="F76" s="518"/>
      <c r="G76" s="518"/>
      <c r="H76" s="518"/>
      <c r="I76" s="518"/>
      <c r="J76" s="518"/>
      <c r="K76" s="518"/>
      <c r="L76" s="518"/>
      <c r="M76" s="518"/>
      <c r="N76" s="518"/>
      <c r="O76" s="518"/>
      <c r="P76" s="518"/>
      <c r="Q76" s="518"/>
      <c r="R76" s="518"/>
      <c r="S76" s="518"/>
      <c r="T76" s="518"/>
      <c r="U76" s="518"/>
      <c r="V76" s="518"/>
      <c r="W76" s="518"/>
      <c r="X76" s="518"/>
      <c r="Y76" s="518"/>
      <c r="Z76" s="518"/>
      <c r="AA76" s="518"/>
      <c r="AB76" s="518"/>
      <c r="AC76" s="518"/>
      <c r="AD76" s="518"/>
      <c r="AE76" s="518"/>
      <c r="AF76" s="518"/>
      <c r="AG76" s="518"/>
      <c r="AH76" s="519"/>
      <c r="AL76" s="76"/>
      <c r="AO76" s="105"/>
      <c r="AP76" s="479"/>
      <c r="AQ76" s="199"/>
      <c r="AR76" s="76"/>
      <c r="AS76" s="76"/>
      <c r="AT76" s="96"/>
      <c r="AU76" s="61"/>
      <c r="AV76" s="76"/>
      <c r="AW76" s="61"/>
      <c r="AX76" s="61"/>
      <c r="AZ76" s="199"/>
    </row>
    <row r="77" spans="1:52" s="62" customFormat="1">
      <c r="A77" s="517"/>
      <c r="B77" s="518"/>
      <c r="C77" s="518"/>
      <c r="D77" s="518"/>
      <c r="E77" s="518"/>
      <c r="F77" s="518"/>
      <c r="G77" s="518"/>
      <c r="H77" s="518"/>
      <c r="I77" s="518"/>
      <c r="J77" s="518"/>
      <c r="K77" s="518"/>
      <c r="L77" s="518"/>
      <c r="M77" s="518"/>
      <c r="N77" s="518"/>
      <c r="O77" s="518"/>
      <c r="P77" s="518"/>
      <c r="Q77" s="518"/>
      <c r="R77" s="518"/>
      <c r="S77" s="518"/>
      <c r="T77" s="518"/>
      <c r="U77" s="518"/>
      <c r="V77" s="518"/>
      <c r="W77" s="518"/>
      <c r="X77" s="518"/>
      <c r="Y77" s="518"/>
      <c r="Z77" s="518"/>
      <c r="AA77" s="518"/>
      <c r="AB77" s="518"/>
      <c r="AC77" s="518"/>
      <c r="AD77" s="518"/>
      <c r="AE77" s="518"/>
      <c r="AF77" s="518"/>
      <c r="AG77" s="518"/>
      <c r="AH77" s="519"/>
      <c r="AL77" s="76"/>
      <c r="AO77" s="105"/>
      <c r="AP77" s="479"/>
      <c r="AQ77" s="199"/>
      <c r="AR77" s="76"/>
      <c r="AS77" s="76"/>
      <c r="AT77" s="96"/>
      <c r="AU77" s="61"/>
      <c r="AV77" s="76"/>
      <c r="AW77" s="61"/>
      <c r="AX77" s="61"/>
      <c r="AZ77" s="199"/>
    </row>
    <row r="78" spans="1:52" s="62" customFormat="1">
      <c r="A78" s="517"/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18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9"/>
      <c r="AL78" s="76"/>
      <c r="AO78" s="76"/>
      <c r="AP78" s="106"/>
      <c r="AQ78" s="106"/>
      <c r="AR78" s="76"/>
      <c r="AS78" s="76"/>
      <c r="AT78" s="96"/>
      <c r="AU78" s="107"/>
      <c r="AV78" s="107"/>
      <c r="AW78" s="76"/>
      <c r="AX78" s="76"/>
      <c r="AZ78" s="199"/>
    </row>
    <row r="79" spans="1:52" s="62" customFormat="1" ht="12.75" customHeight="1">
      <c r="A79" s="517"/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18"/>
      <c r="T79" s="518"/>
      <c r="U79" s="518"/>
      <c r="V79" s="518"/>
      <c r="W79" s="518"/>
      <c r="X79" s="518"/>
      <c r="Y79" s="518"/>
      <c r="Z79" s="518"/>
      <c r="AA79" s="518"/>
      <c r="AB79" s="518"/>
      <c r="AC79" s="518"/>
      <c r="AD79" s="518"/>
      <c r="AE79" s="518"/>
      <c r="AF79" s="518"/>
      <c r="AG79" s="518"/>
      <c r="AH79" s="519"/>
      <c r="AK79" s="108"/>
      <c r="AL79" s="76"/>
      <c r="AO79" s="76"/>
      <c r="AP79" s="76"/>
      <c r="AQ79" s="76"/>
      <c r="AR79" s="76"/>
      <c r="AS79" s="76"/>
      <c r="AT79" s="96"/>
      <c r="AX79" s="70"/>
      <c r="AZ79" s="199"/>
    </row>
    <row r="80" spans="1:52" s="62" customFormat="1">
      <c r="A80" s="517"/>
      <c r="B80" s="518"/>
      <c r="C80" s="518"/>
      <c r="D80" s="518"/>
      <c r="E80" s="518"/>
      <c r="F80" s="518"/>
      <c r="G80" s="518"/>
      <c r="H80" s="518"/>
      <c r="I80" s="518"/>
      <c r="J80" s="518"/>
      <c r="K80" s="518"/>
      <c r="L80" s="518"/>
      <c r="M80" s="518"/>
      <c r="N80" s="518"/>
      <c r="O80" s="518"/>
      <c r="P80" s="518"/>
      <c r="Q80" s="518"/>
      <c r="R80" s="518"/>
      <c r="S80" s="518"/>
      <c r="T80" s="518"/>
      <c r="U80" s="518"/>
      <c r="V80" s="518"/>
      <c r="W80" s="518"/>
      <c r="X80" s="518"/>
      <c r="Y80" s="518"/>
      <c r="Z80" s="518"/>
      <c r="AA80" s="518"/>
      <c r="AB80" s="518"/>
      <c r="AC80" s="518"/>
      <c r="AD80" s="518"/>
      <c r="AE80" s="518"/>
      <c r="AF80" s="518"/>
      <c r="AG80" s="518"/>
      <c r="AH80" s="519"/>
      <c r="AL80" s="76"/>
      <c r="AO80" s="76"/>
      <c r="AP80" s="76" t="s">
        <v>62</v>
      </c>
      <c r="AQ80" s="76"/>
      <c r="AR80" s="76"/>
      <c r="AS80" s="76"/>
      <c r="AT80" s="96"/>
      <c r="AX80" s="70"/>
      <c r="AZ80" s="199"/>
    </row>
    <row r="81" spans="1:52" s="62" customFormat="1" ht="12.75" customHeight="1">
      <c r="A81" s="517"/>
      <c r="B81" s="518"/>
      <c r="C81" s="518"/>
      <c r="D81" s="518"/>
      <c r="E81" s="518"/>
      <c r="F81" s="518"/>
      <c r="G81" s="518"/>
      <c r="H81" s="518"/>
      <c r="I81" s="518"/>
      <c r="J81" s="518"/>
      <c r="K81" s="518"/>
      <c r="L81" s="518"/>
      <c r="M81" s="518"/>
      <c r="N81" s="518"/>
      <c r="O81" s="518"/>
      <c r="P81" s="518"/>
      <c r="Q81" s="518"/>
      <c r="R81" s="518"/>
      <c r="S81" s="518"/>
      <c r="T81" s="518"/>
      <c r="U81" s="518"/>
      <c r="V81" s="518"/>
      <c r="W81" s="518"/>
      <c r="X81" s="518"/>
      <c r="Y81" s="518"/>
      <c r="Z81" s="518"/>
      <c r="AA81" s="518"/>
      <c r="AB81" s="518"/>
      <c r="AC81" s="518"/>
      <c r="AD81" s="518"/>
      <c r="AE81" s="518"/>
      <c r="AF81" s="518"/>
      <c r="AG81" s="518"/>
      <c r="AH81" s="519"/>
      <c r="AL81" s="76"/>
      <c r="AO81" s="76"/>
      <c r="AP81" s="76"/>
      <c r="AQ81" s="76"/>
      <c r="AR81" s="76"/>
      <c r="AS81" s="76"/>
      <c r="AT81" s="96"/>
      <c r="AU81" s="109"/>
      <c r="AV81" s="199"/>
      <c r="AW81" s="199"/>
      <c r="AX81" s="199"/>
      <c r="AY81" s="96"/>
      <c r="AZ81" s="199"/>
    </row>
    <row r="82" spans="1:52" s="62" customFormat="1">
      <c r="A82" s="517"/>
      <c r="B82" s="518"/>
      <c r="C82" s="518"/>
      <c r="D82" s="518"/>
      <c r="E82" s="518"/>
      <c r="F82" s="518"/>
      <c r="G82" s="518"/>
      <c r="H82" s="518"/>
      <c r="I82" s="518"/>
      <c r="J82" s="518"/>
      <c r="K82" s="518"/>
      <c r="L82" s="518"/>
      <c r="M82" s="518"/>
      <c r="N82" s="518"/>
      <c r="O82" s="518"/>
      <c r="P82" s="518"/>
      <c r="Q82" s="518"/>
      <c r="R82" s="518"/>
      <c r="S82" s="518"/>
      <c r="T82" s="518"/>
      <c r="U82" s="518"/>
      <c r="V82" s="518"/>
      <c r="W82" s="518"/>
      <c r="X82" s="518"/>
      <c r="Y82" s="518"/>
      <c r="Z82" s="518"/>
      <c r="AA82" s="518"/>
      <c r="AB82" s="518"/>
      <c r="AC82" s="518"/>
      <c r="AD82" s="518"/>
      <c r="AE82" s="518"/>
      <c r="AF82" s="518"/>
      <c r="AG82" s="518"/>
      <c r="AH82" s="519"/>
      <c r="AO82" s="76"/>
      <c r="AP82" s="76"/>
      <c r="AQ82" s="76"/>
      <c r="AR82" s="76"/>
      <c r="AU82" s="480"/>
      <c r="AV82" s="480"/>
      <c r="AW82" s="480"/>
      <c r="AX82" s="199"/>
      <c r="AY82" s="199"/>
      <c r="AZ82" s="110"/>
    </row>
    <row r="83" spans="1:52" s="62" customFormat="1">
      <c r="A83" s="517"/>
      <c r="B83" s="518"/>
      <c r="C83" s="518"/>
      <c r="D83" s="518"/>
      <c r="E83" s="518"/>
      <c r="F83" s="518"/>
      <c r="G83" s="518"/>
      <c r="H83" s="518"/>
      <c r="I83" s="518"/>
      <c r="J83" s="518"/>
      <c r="K83" s="518"/>
      <c r="L83" s="518"/>
      <c r="M83" s="518"/>
      <c r="N83" s="518"/>
      <c r="O83" s="518"/>
      <c r="P83" s="518"/>
      <c r="Q83" s="518"/>
      <c r="R83" s="518"/>
      <c r="S83" s="518"/>
      <c r="T83" s="518"/>
      <c r="U83" s="518"/>
      <c r="V83" s="518"/>
      <c r="W83" s="518"/>
      <c r="X83" s="518"/>
      <c r="Y83" s="518"/>
      <c r="Z83" s="518"/>
      <c r="AA83" s="518"/>
      <c r="AB83" s="518"/>
      <c r="AC83" s="518"/>
      <c r="AD83" s="518"/>
      <c r="AE83" s="518"/>
      <c r="AF83" s="518"/>
      <c r="AG83" s="518"/>
      <c r="AH83" s="519"/>
      <c r="AM83" s="112"/>
      <c r="AN83" s="112"/>
      <c r="AU83" s="109"/>
      <c r="AV83" s="76"/>
      <c r="AW83" s="76"/>
      <c r="AX83" s="106"/>
      <c r="AY83" s="199"/>
      <c r="AZ83" s="110"/>
    </row>
    <row r="84" spans="1:52" s="62" customFormat="1" ht="14.25" customHeight="1">
      <c r="A84" s="517"/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18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9"/>
      <c r="AM84" s="96"/>
      <c r="AN84" s="76"/>
      <c r="AY84" s="199"/>
      <c r="AZ84" s="75"/>
    </row>
    <row r="85" spans="1:52" s="62" customFormat="1">
      <c r="A85" s="517"/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18"/>
      <c r="T85" s="518"/>
      <c r="U85" s="518"/>
      <c r="V85" s="518"/>
      <c r="W85" s="518"/>
      <c r="X85" s="518"/>
      <c r="Y85" s="518"/>
      <c r="Z85" s="518"/>
      <c r="AA85" s="518"/>
      <c r="AB85" s="518"/>
      <c r="AC85" s="518"/>
      <c r="AD85" s="518"/>
      <c r="AE85" s="518"/>
      <c r="AF85" s="518"/>
      <c r="AG85" s="518"/>
      <c r="AH85" s="519"/>
      <c r="AM85" s="96"/>
      <c r="AN85" s="76"/>
      <c r="AY85" s="199"/>
      <c r="AZ85" s="75"/>
    </row>
    <row r="86" spans="1:52" s="62" customFormat="1" ht="13.5" thickBot="1">
      <c r="A86" s="559"/>
      <c r="B86" s="560"/>
      <c r="C86" s="560"/>
      <c r="D86" s="560"/>
      <c r="E86" s="560"/>
      <c r="F86" s="560"/>
      <c r="G86" s="560"/>
      <c r="H86" s="560"/>
      <c r="I86" s="560"/>
      <c r="J86" s="560"/>
      <c r="K86" s="560"/>
      <c r="L86" s="560"/>
      <c r="M86" s="560"/>
      <c r="N86" s="560"/>
      <c r="O86" s="560"/>
      <c r="P86" s="560"/>
      <c r="Q86" s="560"/>
      <c r="R86" s="560"/>
      <c r="S86" s="560"/>
      <c r="T86" s="560"/>
      <c r="U86" s="560"/>
      <c r="V86" s="560"/>
      <c r="W86" s="560"/>
      <c r="X86" s="560"/>
      <c r="Y86" s="560"/>
      <c r="Z86" s="560"/>
      <c r="AA86" s="560"/>
      <c r="AB86" s="560"/>
      <c r="AC86" s="560"/>
      <c r="AD86" s="560"/>
      <c r="AE86" s="560"/>
      <c r="AF86" s="560"/>
      <c r="AG86" s="560"/>
      <c r="AH86" s="561"/>
      <c r="AM86" s="96"/>
      <c r="AN86" s="76"/>
      <c r="AY86" s="199"/>
      <c r="AZ86" s="75"/>
    </row>
    <row r="87" spans="1:52" s="62" customFormat="1" ht="27.75" customHeight="1" thickBot="1">
      <c r="A87" s="113" t="s">
        <v>79</v>
      </c>
      <c r="B87" s="553" t="s">
        <v>80</v>
      </c>
      <c r="C87" s="554"/>
      <c r="D87" s="554"/>
      <c r="E87" s="554"/>
      <c r="F87" s="554"/>
      <c r="G87" s="554"/>
      <c r="H87" s="554"/>
      <c r="I87" s="554"/>
      <c r="J87" s="554"/>
      <c r="K87" s="554"/>
      <c r="L87" s="554"/>
      <c r="M87" s="555"/>
      <c r="N87" s="553" t="s">
        <v>81</v>
      </c>
      <c r="O87" s="554"/>
      <c r="P87" s="554"/>
      <c r="Q87" s="554"/>
      <c r="R87" s="554"/>
      <c r="S87" s="554"/>
      <c r="T87" s="554"/>
      <c r="U87" s="554"/>
      <c r="V87" s="554"/>
      <c r="W87" s="554"/>
      <c r="X87" s="554"/>
      <c r="Y87" s="555"/>
      <c r="Z87" s="553" t="s">
        <v>82</v>
      </c>
      <c r="AA87" s="554"/>
      <c r="AB87" s="555"/>
      <c r="AC87" s="554" t="s">
        <v>83</v>
      </c>
      <c r="AD87" s="554"/>
      <c r="AE87" s="554"/>
      <c r="AF87" s="553" t="s">
        <v>84</v>
      </c>
      <c r="AG87" s="554"/>
      <c r="AH87" s="555"/>
      <c r="AI87" s="114"/>
      <c r="AM87" s="96"/>
      <c r="AN87" s="76"/>
      <c r="AZ87" s="75"/>
    </row>
    <row r="88" spans="1:52" s="117" customFormat="1" ht="18" customHeight="1">
      <c r="A88" s="116"/>
      <c r="B88" s="522"/>
      <c r="C88" s="523"/>
      <c r="D88" s="523"/>
      <c r="E88" s="523"/>
      <c r="F88" s="523"/>
      <c r="G88" s="523"/>
      <c r="H88" s="523"/>
      <c r="I88" s="523"/>
      <c r="J88" s="523"/>
      <c r="K88" s="523"/>
      <c r="L88" s="523"/>
      <c r="M88" s="523"/>
      <c r="N88" s="524"/>
      <c r="O88" s="525"/>
      <c r="P88" s="525"/>
      <c r="Q88" s="525"/>
      <c r="R88" s="525"/>
      <c r="S88" s="525"/>
      <c r="T88" s="525"/>
      <c r="U88" s="525"/>
      <c r="V88" s="525"/>
      <c r="W88" s="525"/>
      <c r="X88" s="525"/>
      <c r="Y88" s="526"/>
      <c r="Z88" s="527"/>
      <c r="AA88" s="528"/>
      <c r="AB88" s="529"/>
      <c r="AC88" s="530"/>
      <c r="AD88" s="531"/>
      <c r="AE88" s="532"/>
      <c r="AF88" s="533"/>
      <c r="AG88" s="534"/>
      <c r="AH88" s="535"/>
      <c r="AI88" s="114"/>
      <c r="AJ88" s="62"/>
      <c r="AK88" s="62"/>
      <c r="AL88" s="62"/>
      <c r="AM88" s="96"/>
      <c r="AN88" s="76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</row>
    <row r="89" spans="1:52" s="117" customFormat="1" ht="18" customHeight="1">
      <c r="A89" s="116"/>
      <c r="B89" s="542"/>
      <c r="C89" s="543"/>
      <c r="D89" s="543"/>
      <c r="E89" s="543"/>
      <c r="F89" s="543"/>
      <c r="G89" s="543"/>
      <c r="H89" s="543"/>
      <c r="I89" s="543"/>
      <c r="J89" s="543"/>
      <c r="K89" s="543"/>
      <c r="L89" s="543"/>
      <c r="M89" s="543"/>
      <c r="N89" s="542"/>
      <c r="O89" s="543"/>
      <c r="P89" s="543"/>
      <c r="Q89" s="543"/>
      <c r="R89" s="543"/>
      <c r="S89" s="543"/>
      <c r="T89" s="543"/>
      <c r="U89" s="543"/>
      <c r="V89" s="543"/>
      <c r="W89" s="543"/>
      <c r="X89" s="543"/>
      <c r="Y89" s="544"/>
      <c r="Z89" s="545"/>
      <c r="AA89" s="531"/>
      <c r="AB89" s="532"/>
      <c r="AC89" s="530"/>
      <c r="AD89" s="531"/>
      <c r="AE89" s="532"/>
      <c r="AF89" s="536"/>
      <c r="AG89" s="537"/>
      <c r="AH89" s="538"/>
      <c r="AI89" s="114"/>
      <c r="AJ89" s="62"/>
      <c r="AK89" s="62"/>
      <c r="AL89" s="62"/>
      <c r="AM89" s="96"/>
      <c r="AN89" s="76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</row>
    <row r="90" spans="1:52" s="62" customFormat="1" ht="18" customHeight="1">
      <c r="A90" s="118"/>
      <c r="B90" s="542"/>
      <c r="C90" s="543"/>
      <c r="D90" s="543"/>
      <c r="E90" s="543"/>
      <c r="F90" s="543"/>
      <c r="G90" s="543"/>
      <c r="H90" s="543"/>
      <c r="I90" s="543"/>
      <c r="J90" s="543"/>
      <c r="K90" s="543"/>
      <c r="L90" s="543"/>
      <c r="M90" s="543"/>
      <c r="N90" s="546"/>
      <c r="O90" s="543"/>
      <c r="P90" s="543"/>
      <c r="Q90" s="543"/>
      <c r="R90" s="543"/>
      <c r="S90" s="543"/>
      <c r="T90" s="543"/>
      <c r="U90" s="543"/>
      <c r="V90" s="543"/>
      <c r="W90" s="543"/>
      <c r="X90" s="543"/>
      <c r="Y90" s="544"/>
      <c r="Z90" s="547"/>
      <c r="AA90" s="547"/>
      <c r="AB90" s="548"/>
      <c r="AC90" s="549"/>
      <c r="AD90" s="547"/>
      <c r="AE90" s="548"/>
      <c r="AF90" s="536"/>
      <c r="AG90" s="537"/>
      <c r="AH90" s="538"/>
      <c r="AI90" s="114"/>
      <c r="AK90" s="108"/>
      <c r="AL90" s="112"/>
      <c r="AM90" s="96"/>
      <c r="AN90" s="76"/>
      <c r="AT90" s="479"/>
      <c r="AU90" s="479"/>
      <c r="AV90" s="479"/>
      <c r="AW90" s="479"/>
      <c r="AX90" s="479"/>
    </row>
    <row r="91" spans="1:52" s="62" customFormat="1" ht="18" customHeight="1">
      <c r="A91" s="118"/>
      <c r="B91" s="542"/>
      <c r="C91" s="543"/>
      <c r="D91" s="543"/>
      <c r="E91" s="543"/>
      <c r="F91" s="543"/>
      <c r="G91" s="543"/>
      <c r="H91" s="543"/>
      <c r="I91" s="543"/>
      <c r="J91" s="543"/>
      <c r="K91" s="543"/>
      <c r="L91" s="543"/>
      <c r="M91" s="543"/>
      <c r="N91" s="546"/>
      <c r="O91" s="543"/>
      <c r="P91" s="543"/>
      <c r="Q91" s="543"/>
      <c r="R91" s="543"/>
      <c r="S91" s="543"/>
      <c r="T91" s="543"/>
      <c r="U91" s="543"/>
      <c r="V91" s="543"/>
      <c r="W91" s="543"/>
      <c r="X91" s="543"/>
      <c r="Y91" s="544"/>
      <c r="Z91" s="547"/>
      <c r="AA91" s="547"/>
      <c r="AB91" s="548"/>
      <c r="AC91" s="549"/>
      <c r="AD91" s="547"/>
      <c r="AE91" s="548"/>
      <c r="AF91" s="536"/>
      <c r="AG91" s="537"/>
      <c r="AH91" s="538"/>
      <c r="AI91" s="114"/>
      <c r="AK91" s="108"/>
      <c r="AL91" s="96"/>
      <c r="AM91" s="96"/>
      <c r="AN91" s="76"/>
      <c r="AO91" s="112"/>
      <c r="AP91" s="112"/>
      <c r="AQ91" s="76"/>
      <c r="AR91" s="76"/>
      <c r="AT91" s="96"/>
      <c r="AU91" s="96"/>
      <c r="AV91" s="76"/>
      <c r="AW91" s="96"/>
      <c r="AX91" s="76"/>
    </row>
    <row r="92" spans="1:52" s="62" customFormat="1" ht="18" customHeight="1" thickBot="1">
      <c r="A92" s="120"/>
      <c r="B92" s="550"/>
      <c r="C92" s="551"/>
      <c r="D92" s="551"/>
      <c r="E92" s="551"/>
      <c r="F92" s="551"/>
      <c r="G92" s="551"/>
      <c r="H92" s="551"/>
      <c r="I92" s="551"/>
      <c r="J92" s="551"/>
      <c r="K92" s="551"/>
      <c r="L92" s="551"/>
      <c r="M92" s="551"/>
      <c r="N92" s="550"/>
      <c r="O92" s="551"/>
      <c r="P92" s="551"/>
      <c r="Q92" s="551"/>
      <c r="R92" s="551"/>
      <c r="S92" s="551"/>
      <c r="T92" s="551"/>
      <c r="U92" s="551"/>
      <c r="V92" s="551"/>
      <c r="W92" s="551"/>
      <c r="X92" s="551"/>
      <c r="Y92" s="552"/>
      <c r="Z92" s="551"/>
      <c r="AA92" s="551"/>
      <c r="AB92" s="552"/>
      <c r="AC92" s="550"/>
      <c r="AD92" s="551"/>
      <c r="AE92" s="552"/>
      <c r="AF92" s="539"/>
      <c r="AG92" s="540"/>
      <c r="AH92" s="541"/>
      <c r="AI92" s="114"/>
      <c r="AK92" s="108"/>
      <c r="AL92" s="96"/>
      <c r="AM92" s="96"/>
      <c r="AN92" s="76"/>
      <c r="AO92" s="96"/>
      <c r="AP92" s="76"/>
      <c r="AQ92" s="112"/>
      <c r="AR92" s="112"/>
      <c r="AT92" s="96"/>
      <c r="AU92" s="96"/>
      <c r="AV92" s="76"/>
      <c r="AW92" s="96"/>
      <c r="AX92" s="76"/>
    </row>
    <row r="93" spans="1:52">
      <c r="AL93" s="76"/>
      <c r="AO93" s="76"/>
      <c r="AP93" s="76"/>
      <c r="AQ93" s="115"/>
      <c r="AR93" s="62"/>
    </row>
    <row r="94" spans="1:52" s="62" customFormat="1" ht="26.25" customHeight="1" thickBot="1">
      <c r="A94" s="121"/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  <c r="AC94" s="114"/>
      <c r="AD94" s="114"/>
      <c r="AE94" s="114"/>
      <c r="AF94" s="114"/>
      <c r="AG94" s="114"/>
      <c r="AH94" s="114"/>
      <c r="AI94" s="114"/>
      <c r="AK94" s="108"/>
      <c r="AL94" s="96"/>
      <c r="AM94" s="61"/>
      <c r="AN94" s="76"/>
      <c r="AO94" s="96"/>
      <c r="AP94" s="76"/>
      <c r="AQ94" s="112"/>
      <c r="AR94" s="112"/>
      <c r="AT94" s="96"/>
      <c r="AU94" s="96"/>
      <c r="AV94" s="76"/>
      <c r="AW94" s="96"/>
      <c r="AX94" s="76"/>
    </row>
    <row r="95" spans="1:52">
      <c r="A95" s="562"/>
      <c r="B95" s="563"/>
      <c r="C95" s="563"/>
      <c r="D95" s="565" t="s">
        <v>23</v>
      </c>
      <c r="E95" s="566"/>
      <c r="F95" s="566"/>
      <c r="G95" s="566"/>
      <c r="H95" s="566"/>
      <c r="I95" s="566"/>
      <c r="J95" s="566"/>
      <c r="K95" s="566"/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6"/>
      <c r="AB95" s="567"/>
      <c r="AC95" s="568" t="s">
        <v>24</v>
      </c>
      <c r="AD95" s="569"/>
      <c r="AE95" s="569"/>
      <c r="AF95" s="569" t="s">
        <v>25</v>
      </c>
      <c r="AG95" s="569"/>
      <c r="AH95" s="571"/>
    </row>
    <row r="96" spans="1:52" ht="13.5" thickBot="1">
      <c r="A96" s="564"/>
      <c r="B96" s="508"/>
      <c r="C96" s="508"/>
      <c r="D96" s="573" t="s">
        <v>26</v>
      </c>
      <c r="E96" s="574"/>
      <c r="F96" s="574"/>
      <c r="G96" s="574"/>
      <c r="H96" s="574"/>
      <c r="I96" s="574"/>
      <c r="J96" s="574"/>
      <c r="K96" s="574"/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5"/>
      <c r="AC96" s="570"/>
      <c r="AD96" s="570"/>
      <c r="AE96" s="570"/>
      <c r="AF96" s="570"/>
      <c r="AG96" s="570"/>
      <c r="AH96" s="572"/>
    </row>
    <row r="97" spans="1:52" ht="13.5" thickBot="1">
      <c r="A97" s="564"/>
      <c r="B97" s="508"/>
      <c r="C97" s="508"/>
      <c r="D97" s="573" t="s">
        <v>27</v>
      </c>
      <c r="E97" s="574"/>
      <c r="F97" s="574"/>
      <c r="G97" s="574"/>
      <c r="H97" s="574"/>
      <c r="I97" s="574"/>
      <c r="J97" s="574"/>
      <c r="K97" s="574"/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5"/>
      <c r="AC97" s="576" t="s">
        <v>28</v>
      </c>
      <c r="AD97" s="570"/>
      <c r="AE97" s="570"/>
      <c r="AF97" s="570"/>
      <c r="AG97" s="570"/>
      <c r="AH97" s="572"/>
      <c r="AK97" s="47"/>
      <c r="AL97" s="48" t="s">
        <v>29</v>
      </c>
      <c r="AM97" s="48" t="s">
        <v>30</v>
      </c>
      <c r="AN97" s="48" t="s">
        <v>31</v>
      </c>
      <c r="AO97" s="48" t="s">
        <v>32</v>
      </c>
      <c r="AP97" s="48" t="s">
        <v>33</v>
      </c>
      <c r="AQ97" s="48" t="s">
        <v>34</v>
      </c>
      <c r="AR97" s="48" t="s">
        <v>35</v>
      </c>
      <c r="AS97" s="48" t="s">
        <v>36</v>
      </c>
      <c r="AT97" s="48" t="s">
        <v>37</v>
      </c>
      <c r="AU97" s="48" t="s">
        <v>38</v>
      </c>
      <c r="AV97" s="48" t="s">
        <v>39</v>
      </c>
      <c r="AW97" s="48" t="s">
        <v>40</v>
      </c>
      <c r="AX97" s="49" t="s">
        <v>41</v>
      </c>
    </row>
    <row r="98" spans="1:52" ht="13.5" thickBot="1">
      <c r="A98" s="564"/>
      <c r="B98" s="508"/>
      <c r="C98" s="508"/>
      <c r="D98" s="577" t="s">
        <v>42</v>
      </c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  <c r="X98" s="578"/>
      <c r="Y98" s="578"/>
      <c r="Z98" s="578"/>
      <c r="AA98" s="578"/>
      <c r="AB98" s="579"/>
      <c r="AC98" s="576" t="s">
        <v>43</v>
      </c>
      <c r="AD98" s="570"/>
      <c r="AE98" s="570"/>
      <c r="AF98" s="570"/>
      <c r="AG98" s="570"/>
      <c r="AH98" s="572"/>
      <c r="AK98" s="50" t="s">
        <v>44</v>
      </c>
      <c r="AL98" s="51">
        <v>90</v>
      </c>
      <c r="AM98" s="51">
        <v>90</v>
      </c>
      <c r="AN98" s="51">
        <v>90</v>
      </c>
      <c r="AO98" s="51">
        <v>90</v>
      </c>
      <c r="AP98" s="51">
        <v>90</v>
      </c>
      <c r="AQ98" s="51">
        <v>90</v>
      </c>
      <c r="AR98" s="51">
        <v>90</v>
      </c>
      <c r="AS98" s="51">
        <v>90</v>
      </c>
      <c r="AT98" s="51">
        <v>90</v>
      </c>
      <c r="AU98" s="51">
        <v>90</v>
      </c>
      <c r="AV98" s="51">
        <v>90</v>
      </c>
      <c r="AW98" s="51">
        <v>90</v>
      </c>
      <c r="AX98" s="51">
        <v>90</v>
      </c>
    </row>
    <row r="99" spans="1:52" ht="14.25" customHeight="1" thickBot="1">
      <c r="A99" s="580" t="s">
        <v>45</v>
      </c>
      <c r="B99" s="581"/>
      <c r="C99" s="581"/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  <c r="X99" s="581"/>
      <c r="Y99" s="582"/>
      <c r="Z99" s="586" t="s">
        <v>46</v>
      </c>
      <c r="AA99" s="587"/>
      <c r="AB99" s="587"/>
      <c r="AC99" s="586" t="s">
        <v>47</v>
      </c>
      <c r="AD99" s="587"/>
      <c r="AE99" s="588"/>
      <c r="AF99" s="587" t="s">
        <v>48</v>
      </c>
      <c r="AG99" s="587"/>
      <c r="AH99" s="588"/>
      <c r="AI99" s="52"/>
      <c r="AK99" s="53" t="s">
        <v>49</v>
      </c>
      <c r="AL99" s="54">
        <f>AV108</f>
        <v>92.875422740909372</v>
      </c>
      <c r="AM99" s="54">
        <f>AV109</f>
        <v>93.920613161765445</v>
      </c>
      <c r="AN99" s="54">
        <f>AV110</f>
        <v>90.321113451554552</v>
      </c>
      <c r="AO99" s="54">
        <f>AV111</f>
        <v>91.77167356629775</v>
      </c>
      <c r="AP99" s="54">
        <f>AV112</f>
        <v>81.428353474926723</v>
      </c>
      <c r="AQ99" s="54">
        <f>AV113</f>
        <v>94.460393643474433</v>
      </c>
      <c r="AR99" s="54">
        <f>AV114</f>
        <v>92.152226152188163</v>
      </c>
      <c r="AS99" s="54">
        <f>AV115</f>
        <v>93.176495546075699</v>
      </c>
      <c r="AT99" s="54">
        <f>AV116</f>
        <v>92.569554782909307</v>
      </c>
      <c r="AU99" s="54">
        <f>AV117</f>
        <v>88.542964708027185</v>
      </c>
      <c r="AV99" s="54">
        <f>AV118</f>
        <v>94.270019854401056</v>
      </c>
      <c r="AW99" s="54">
        <f>AV119</f>
        <v>94.353258639575571</v>
      </c>
      <c r="AX99" s="55">
        <f>AVERAGE(AL99:AS99)</f>
        <v>91.263286467149015</v>
      </c>
    </row>
    <row r="100" spans="1:52" ht="12" customHeight="1" thickBot="1">
      <c r="A100" s="583"/>
      <c r="B100" s="584"/>
      <c r="C100" s="584"/>
      <c r="D100" s="584"/>
      <c r="E100" s="584"/>
      <c r="F100" s="584"/>
      <c r="G100" s="584"/>
      <c r="H100" s="584"/>
      <c r="I100" s="584"/>
      <c r="J100" s="584"/>
      <c r="K100" s="584"/>
      <c r="L100" s="584"/>
      <c r="M100" s="584"/>
      <c r="N100" s="584"/>
      <c r="O100" s="584"/>
      <c r="P100" s="584"/>
      <c r="Q100" s="584"/>
      <c r="R100" s="584"/>
      <c r="S100" s="584"/>
      <c r="T100" s="584"/>
      <c r="U100" s="584"/>
      <c r="V100" s="584"/>
      <c r="W100" s="584"/>
      <c r="X100" s="584"/>
      <c r="Y100" s="585"/>
      <c r="Z100" s="562" t="s">
        <v>50</v>
      </c>
      <c r="AA100" s="563"/>
      <c r="AB100" s="589"/>
      <c r="AC100" s="562" t="s">
        <v>51</v>
      </c>
      <c r="AD100" s="563"/>
      <c r="AE100" s="589"/>
      <c r="AF100" s="593" t="s">
        <v>52</v>
      </c>
      <c r="AG100" s="563"/>
      <c r="AH100" s="589"/>
      <c r="AK100" s="56" t="s">
        <v>53</v>
      </c>
      <c r="AL100" s="57">
        <f t="shared" ref="AL100:AX100" si="6">AL99/AL98</f>
        <v>1.0319491415656596</v>
      </c>
      <c r="AM100" s="57">
        <f t="shared" si="6"/>
        <v>1.0435623684640605</v>
      </c>
      <c r="AN100" s="57">
        <f t="shared" si="6"/>
        <v>1.0035679272394951</v>
      </c>
      <c r="AO100" s="57">
        <f t="shared" si="6"/>
        <v>1.0196852618477528</v>
      </c>
      <c r="AP100" s="57">
        <f t="shared" si="6"/>
        <v>0.90475948305474141</v>
      </c>
      <c r="AQ100" s="57">
        <f t="shared" si="6"/>
        <v>1.0495599293719382</v>
      </c>
      <c r="AR100" s="57">
        <f t="shared" si="6"/>
        <v>1.0239136239132018</v>
      </c>
      <c r="AS100" s="57">
        <f t="shared" si="6"/>
        <v>1.0352943949563966</v>
      </c>
      <c r="AT100" s="57">
        <f t="shared" si="6"/>
        <v>1.0285506086989924</v>
      </c>
      <c r="AU100" s="57">
        <f t="shared" si="6"/>
        <v>0.98381071897807981</v>
      </c>
      <c r="AV100" s="57">
        <f t="shared" si="6"/>
        <v>1.0474446650489007</v>
      </c>
      <c r="AW100" s="57">
        <f t="shared" si="6"/>
        <v>1.0483695404397286</v>
      </c>
      <c r="AX100" s="58">
        <f t="shared" si="6"/>
        <v>1.0140365163016558</v>
      </c>
    </row>
    <row r="101" spans="1:52" ht="5.25" customHeight="1" thickBot="1">
      <c r="A101" s="59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564"/>
      <c r="AA101" s="508"/>
      <c r="AB101" s="590"/>
      <c r="AC101" s="564"/>
      <c r="AD101" s="508"/>
      <c r="AE101" s="590"/>
      <c r="AF101" s="564"/>
      <c r="AG101" s="508"/>
      <c r="AH101" s="590"/>
      <c r="AK101" s="61"/>
      <c r="AL101" s="62"/>
      <c r="AM101" s="62"/>
      <c r="AN101" s="63"/>
      <c r="AO101" s="63"/>
      <c r="AP101" s="63"/>
      <c r="AQ101" s="63"/>
      <c r="AR101" s="63"/>
      <c r="AS101" s="63"/>
      <c r="AT101" s="63"/>
      <c r="AU101" s="64"/>
      <c r="AV101" s="62"/>
      <c r="AW101" s="62"/>
      <c r="AX101" s="65"/>
    </row>
    <row r="102" spans="1:52" ht="15" customHeight="1" thickBot="1">
      <c r="A102" s="66"/>
      <c r="B102" s="128"/>
      <c r="C102" s="129"/>
      <c r="D102" s="128"/>
      <c r="E102" s="128"/>
      <c r="F102" s="128"/>
      <c r="G102" s="128"/>
      <c r="H102" s="128"/>
      <c r="I102" s="128"/>
      <c r="J102" s="67"/>
      <c r="K102" s="130" t="s">
        <v>18</v>
      </c>
      <c r="L102" s="128"/>
      <c r="M102" s="128"/>
      <c r="N102" s="128"/>
      <c r="O102" s="128"/>
      <c r="P102" s="128"/>
      <c r="Q102" s="128"/>
      <c r="R102" s="128"/>
      <c r="S102" s="131"/>
      <c r="T102" s="131"/>
      <c r="U102" s="131"/>
      <c r="V102" s="131"/>
      <c r="W102" s="131"/>
      <c r="X102" s="131"/>
      <c r="Y102" s="131"/>
      <c r="Z102" s="564"/>
      <c r="AA102" s="508"/>
      <c r="AB102" s="590"/>
      <c r="AC102" s="564"/>
      <c r="AD102" s="508"/>
      <c r="AE102" s="590"/>
      <c r="AF102" s="564"/>
      <c r="AG102" s="508"/>
      <c r="AH102" s="590"/>
      <c r="AI102" s="52"/>
      <c r="AJ102" s="68"/>
      <c r="AK102" s="61"/>
      <c r="AL102" s="62"/>
      <c r="AM102" s="62"/>
      <c r="AN102" s="69"/>
      <c r="AO102" s="69"/>
      <c r="AP102" s="69"/>
      <c r="AQ102" s="69"/>
      <c r="AR102" s="69"/>
      <c r="AS102" s="69"/>
      <c r="AT102" s="69"/>
      <c r="AU102" s="64"/>
      <c r="AV102" s="62"/>
      <c r="AW102" s="62"/>
      <c r="AX102" s="70"/>
    </row>
    <row r="103" spans="1:52" ht="15" customHeight="1" thickBot="1">
      <c r="A103" s="71"/>
      <c r="B103" s="128"/>
      <c r="C103" s="129"/>
      <c r="D103" s="128"/>
      <c r="E103" s="132"/>
      <c r="F103" s="132"/>
      <c r="G103" s="132"/>
      <c r="H103" s="132"/>
      <c r="I103" s="132"/>
      <c r="J103" s="72"/>
      <c r="K103" s="130" t="s">
        <v>54</v>
      </c>
      <c r="L103" s="128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564"/>
      <c r="AA103" s="508"/>
      <c r="AB103" s="590"/>
      <c r="AC103" s="564"/>
      <c r="AD103" s="508"/>
      <c r="AE103" s="590"/>
      <c r="AF103" s="564"/>
      <c r="AG103" s="508"/>
      <c r="AH103" s="590"/>
      <c r="AI103" s="73"/>
      <c r="AJ103" s="73"/>
      <c r="AK103" s="62"/>
      <c r="AL103" s="74"/>
      <c r="AM103" s="62"/>
      <c r="AN103" s="69"/>
      <c r="AO103" s="69"/>
      <c r="AP103" s="69"/>
      <c r="AQ103" s="69"/>
      <c r="AR103" s="69"/>
      <c r="AS103" s="75"/>
      <c r="AT103" s="75"/>
      <c r="AU103" s="62"/>
      <c r="AV103" s="62"/>
      <c r="AW103" s="62"/>
      <c r="AX103" s="62"/>
      <c r="AZ103" s="76"/>
    </row>
    <row r="104" spans="1:52" s="62" customFormat="1" ht="6.75" customHeight="1" thickBot="1">
      <c r="A104" s="77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591"/>
      <c r="AA104" s="509"/>
      <c r="AB104" s="592"/>
      <c r="AC104" s="591"/>
      <c r="AD104" s="509"/>
      <c r="AE104" s="592"/>
      <c r="AF104" s="591"/>
      <c r="AG104" s="509"/>
      <c r="AH104" s="592"/>
      <c r="AI104" s="79"/>
      <c r="AJ104" s="79"/>
      <c r="AM104" s="75"/>
      <c r="AN104" s="75"/>
      <c r="AO104" s="74"/>
      <c r="AP104" s="75"/>
      <c r="AQ104" s="75"/>
      <c r="AR104" s="74"/>
      <c r="AZ104" s="76"/>
    </row>
    <row r="105" spans="1:52" s="62" customFormat="1" ht="15.75" thickBot="1">
      <c r="A105" s="80"/>
      <c r="B105" s="81" t="s">
        <v>55</v>
      </c>
      <c r="C105" s="82"/>
      <c r="D105" s="82"/>
      <c r="E105" s="83"/>
      <c r="F105" s="82"/>
      <c r="G105" s="84" t="s">
        <v>56</v>
      </c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1"/>
      <c r="Z105" s="85"/>
      <c r="AA105" s="85"/>
      <c r="AB105" s="81"/>
      <c r="AC105" s="81"/>
      <c r="AD105" s="81" t="s">
        <v>906</v>
      </c>
      <c r="AE105" s="81"/>
      <c r="AF105" s="81" t="s">
        <v>1545</v>
      </c>
      <c r="AG105" s="82"/>
      <c r="AH105" s="86"/>
      <c r="AI105" s="79"/>
      <c r="AJ105" s="79"/>
      <c r="AK105" s="87"/>
      <c r="AL105" s="318"/>
      <c r="AM105" s="487" t="s">
        <v>1020</v>
      </c>
      <c r="AN105" s="488"/>
      <c r="AO105" s="488"/>
      <c r="AP105" s="488"/>
      <c r="AQ105" s="488"/>
      <c r="AR105" s="488"/>
      <c r="AS105" s="488"/>
      <c r="AT105" s="488"/>
      <c r="AU105" s="488"/>
      <c r="AV105" s="488"/>
      <c r="AW105" s="489"/>
      <c r="AZ105" s="76"/>
    </row>
    <row r="106" spans="1:52" s="62" customFormat="1" ht="14.1" customHeight="1" thickBot="1">
      <c r="A106" s="89"/>
      <c r="B106" s="90" t="s">
        <v>57</v>
      </c>
      <c r="C106" s="91"/>
      <c r="D106" s="91"/>
      <c r="E106" s="92"/>
      <c r="F106" s="91"/>
      <c r="G106" s="92" t="s">
        <v>58</v>
      </c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0"/>
      <c r="Z106" s="93"/>
      <c r="AA106" s="93"/>
      <c r="AB106" s="90"/>
      <c r="AC106" s="90"/>
      <c r="AD106" s="90" t="s">
        <v>907</v>
      </c>
      <c r="AE106" s="90"/>
      <c r="AF106" s="90" t="s">
        <v>1022</v>
      </c>
      <c r="AG106" s="91"/>
      <c r="AH106" s="94"/>
      <c r="AI106" s="73"/>
      <c r="AJ106" s="73"/>
      <c r="AL106" s="95"/>
      <c r="AM106" s="490" t="s">
        <v>59</v>
      </c>
      <c r="AN106" s="491"/>
      <c r="AO106" s="490" t="s">
        <v>60</v>
      </c>
      <c r="AP106" s="491"/>
      <c r="AQ106" s="490" t="s">
        <v>61</v>
      </c>
      <c r="AR106" s="491"/>
      <c r="AS106" s="494" t="s">
        <v>0</v>
      </c>
      <c r="AT106" s="495"/>
      <c r="AU106" s="496"/>
      <c r="AV106" s="490" t="s">
        <v>1</v>
      </c>
      <c r="AW106" s="491"/>
      <c r="AY106" s="76"/>
    </row>
    <row r="107" spans="1:52" s="62" customFormat="1" ht="14.1" customHeight="1" thickBot="1">
      <c r="A107" s="556" t="s">
        <v>62</v>
      </c>
      <c r="B107" s="557"/>
      <c r="C107" s="557"/>
      <c r="D107" s="557"/>
      <c r="E107" s="557"/>
      <c r="F107" s="557"/>
      <c r="G107" s="557"/>
      <c r="H107" s="557"/>
      <c r="I107" s="557"/>
      <c r="J107" s="557"/>
      <c r="K107" s="557"/>
      <c r="L107" s="557"/>
      <c r="M107" s="557"/>
      <c r="N107" s="557"/>
      <c r="O107" s="557"/>
      <c r="P107" s="557"/>
      <c r="Q107" s="557"/>
      <c r="R107" s="557"/>
      <c r="S107" s="557"/>
      <c r="T107" s="557"/>
      <c r="U107" s="557"/>
      <c r="V107" s="557"/>
      <c r="W107" s="557"/>
      <c r="X107" s="557"/>
      <c r="Y107" s="557"/>
      <c r="Z107" s="557"/>
      <c r="AA107" s="557"/>
      <c r="AB107" s="557"/>
      <c r="AC107" s="557"/>
      <c r="AD107" s="557"/>
      <c r="AE107" s="557"/>
      <c r="AF107" s="557"/>
      <c r="AG107" s="557"/>
      <c r="AH107" s="558"/>
      <c r="AI107" s="73"/>
      <c r="AJ107" s="73"/>
      <c r="AL107" s="96"/>
      <c r="AM107" s="492"/>
      <c r="AN107" s="493"/>
      <c r="AO107" s="492"/>
      <c r="AP107" s="493"/>
      <c r="AQ107" s="492"/>
      <c r="AR107" s="493"/>
      <c r="AS107" s="97" t="s">
        <v>63</v>
      </c>
      <c r="AT107" s="98" t="s">
        <v>64</v>
      </c>
      <c r="AU107" s="99" t="s">
        <v>65</v>
      </c>
      <c r="AV107" s="497" t="s">
        <v>66</v>
      </c>
      <c r="AW107" s="498"/>
    </row>
    <row r="108" spans="1:52" s="62" customFormat="1" ht="14.1" customHeight="1" thickBot="1">
      <c r="A108" s="517"/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18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9"/>
      <c r="AI108" s="73"/>
      <c r="AJ108" s="73"/>
      <c r="AL108" s="96"/>
      <c r="AM108" s="481" t="s">
        <v>67</v>
      </c>
      <c r="AN108" s="482"/>
      <c r="AO108" s="483">
        <f>Januari!$E$7</f>
        <v>2880606</v>
      </c>
      <c r="AP108" s="484"/>
      <c r="AQ108" s="483">
        <f>Januari!$F$7</f>
        <v>2675375</v>
      </c>
      <c r="AR108" s="484"/>
      <c r="AS108" s="100">
        <f t="shared" ref="AS108:AS119" si="7">AO108-AQ108</f>
        <v>205231</v>
      </c>
      <c r="AT108" s="101">
        <f>Januari!$H$7</f>
        <v>0</v>
      </c>
      <c r="AU108" s="322">
        <f>Januari!$J$7</f>
        <v>0</v>
      </c>
      <c r="AV108" s="485">
        <f>IFERROR(AQ108/AO108*100,0)</f>
        <v>92.875422740909372</v>
      </c>
      <c r="AW108" s="486"/>
    </row>
    <row r="109" spans="1:52" s="62" customFormat="1" ht="14.1" customHeight="1" thickBot="1">
      <c r="A109" s="517"/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18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9"/>
      <c r="AI109" s="73"/>
      <c r="AJ109" s="73"/>
      <c r="AK109" s="87" t="s">
        <v>62</v>
      </c>
      <c r="AL109" s="96"/>
      <c r="AM109" s="481" t="s">
        <v>68</v>
      </c>
      <c r="AN109" s="482"/>
      <c r="AO109" s="483">
        <f>Februari!$E$7</f>
        <v>2498525</v>
      </c>
      <c r="AP109" s="484"/>
      <c r="AQ109" s="483">
        <f>Februari!$F$7</f>
        <v>2346630</v>
      </c>
      <c r="AR109" s="484"/>
      <c r="AS109" s="100">
        <f t="shared" si="7"/>
        <v>151895</v>
      </c>
      <c r="AT109" s="101">
        <f>Februari!$H$7</f>
        <v>0</v>
      </c>
      <c r="AU109" s="322">
        <f>Februari!$J$7</f>
        <v>0</v>
      </c>
      <c r="AV109" s="485">
        <f t="shared" ref="AV109:AV119" si="8">IFERROR(AQ109/AO109*100,0)</f>
        <v>93.920613161765445</v>
      </c>
      <c r="AW109" s="486"/>
    </row>
    <row r="110" spans="1:52" s="62" customFormat="1" ht="14.1" customHeight="1" thickBot="1">
      <c r="A110" s="517"/>
      <c r="B110" s="518"/>
      <c r="C110" s="518"/>
      <c r="D110" s="518"/>
      <c r="E110" s="518"/>
      <c r="F110" s="518"/>
      <c r="G110" s="518"/>
      <c r="H110" s="518"/>
      <c r="I110" s="518"/>
      <c r="J110" s="518"/>
      <c r="K110" s="518"/>
      <c r="L110" s="518"/>
      <c r="M110" s="518"/>
      <c r="N110" s="518"/>
      <c r="O110" s="518"/>
      <c r="P110" s="518"/>
      <c r="Q110" s="518"/>
      <c r="R110" s="518"/>
      <c r="S110" s="518"/>
      <c r="T110" s="518"/>
      <c r="U110" s="518"/>
      <c r="V110" s="518"/>
      <c r="W110" s="518"/>
      <c r="X110" s="518"/>
      <c r="Y110" s="518"/>
      <c r="Z110" s="518"/>
      <c r="AA110" s="518"/>
      <c r="AB110" s="518"/>
      <c r="AC110" s="518"/>
      <c r="AD110" s="518"/>
      <c r="AE110" s="518"/>
      <c r="AF110" s="518"/>
      <c r="AG110" s="518"/>
      <c r="AH110" s="519"/>
      <c r="AI110" s="73"/>
      <c r="AJ110" s="73"/>
      <c r="AK110" s="87"/>
      <c r="AL110" s="96"/>
      <c r="AM110" s="481" t="s">
        <v>69</v>
      </c>
      <c r="AN110" s="482"/>
      <c r="AO110" s="483">
        <f>Maret!$E$7</f>
        <v>2891190</v>
      </c>
      <c r="AP110" s="484"/>
      <c r="AQ110" s="483">
        <f>Maret!$F$7</f>
        <v>2611355</v>
      </c>
      <c r="AR110" s="484"/>
      <c r="AS110" s="100">
        <f t="shared" si="7"/>
        <v>279835</v>
      </c>
      <c r="AT110" s="101">
        <f>Maret!$H$7</f>
        <v>0</v>
      </c>
      <c r="AU110" s="322">
        <f>Maret!$J$7</f>
        <v>0</v>
      </c>
      <c r="AV110" s="485">
        <f t="shared" si="8"/>
        <v>90.321113451554552</v>
      </c>
      <c r="AW110" s="486"/>
    </row>
    <row r="111" spans="1:52" s="62" customFormat="1" ht="14.1" customHeight="1" thickBot="1">
      <c r="A111" s="517"/>
      <c r="B111" s="518"/>
      <c r="C111" s="518"/>
      <c r="D111" s="518"/>
      <c r="E111" s="518"/>
      <c r="F111" s="518"/>
      <c r="G111" s="518"/>
      <c r="H111" s="518"/>
      <c r="I111" s="518"/>
      <c r="J111" s="518"/>
      <c r="K111" s="518"/>
      <c r="L111" s="518"/>
      <c r="M111" s="518"/>
      <c r="N111" s="518"/>
      <c r="O111" s="518"/>
      <c r="P111" s="518"/>
      <c r="Q111" s="518"/>
      <c r="R111" s="518"/>
      <c r="S111" s="518"/>
      <c r="T111" s="518"/>
      <c r="U111" s="518"/>
      <c r="V111" s="518"/>
      <c r="W111" s="518"/>
      <c r="X111" s="518"/>
      <c r="Y111" s="518"/>
      <c r="Z111" s="518"/>
      <c r="AA111" s="518"/>
      <c r="AB111" s="518"/>
      <c r="AC111" s="518"/>
      <c r="AD111" s="518"/>
      <c r="AE111" s="518"/>
      <c r="AF111" s="518"/>
      <c r="AG111" s="518"/>
      <c r="AH111" s="519"/>
      <c r="AI111" s="73"/>
      <c r="AJ111" s="73"/>
      <c r="AK111" s="87"/>
      <c r="AL111" s="96"/>
      <c r="AM111" s="481" t="s">
        <v>70</v>
      </c>
      <c r="AN111" s="482"/>
      <c r="AO111" s="483">
        <f>April!$E$7</f>
        <v>2953298</v>
      </c>
      <c r="AP111" s="484"/>
      <c r="AQ111" s="483">
        <f>April!$F$7</f>
        <v>2710291</v>
      </c>
      <c r="AR111" s="484"/>
      <c r="AS111" s="100">
        <f t="shared" si="7"/>
        <v>243007</v>
      </c>
      <c r="AT111" s="101">
        <f>April!$H$7</f>
        <v>0</v>
      </c>
      <c r="AU111" s="322">
        <f>April!$J$7</f>
        <v>0</v>
      </c>
      <c r="AV111" s="485">
        <f t="shared" si="8"/>
        <v>91.77167356629775</v>
      </c>
      <c r="AW111" s="486"/>
    </row>
    <row r="112" spans="1:52" s="62" customFormat="1" ht="14.1" customHeight="1" thickBot="1">
      <c r="A112" s="517"/>
      <c r="B112" s="518"/>
      <c r="C112" s="518"/>
      <c r="D112" s="518"/>
      <c r="E112" s="518"/>
      <c r="F112" s="518"/>
      <c r="G112" s="518"/>
      <c r="H112" s="518"/>
      <c r="I112" s="518"/>
      <c r="J112" s="518"/>
      <c r="K112" s="518"/>
      <c r="L112" s="518"/>
      <c r="M112" s="518"/>
      <c r="N112" s="518"/>
      <c r="O112" s="518"/>
      <c r="P112" s="518"/>
      <c r="Q112" s="518"/>
      <c r="R112" s="518"/>
      <c r="S112" s="518"/>
      <c r="T112" s="518"/>
      <c r="U112" s="518"/>
      <c r="V112" s="518"/>
      <c r="W112" s="518"/>
      <c r="X112" s="518"/>
      <c r="Y112" s="518"/>
      <c r="Z112" s="518"/>
      <c r="AA112" s="518"/>
      <c r="AB112" s="518"/>
      <c r="AC112" s="518"/>
      <c r="AD112" s="518"/>
      <c r="AE112" s="518"/>
      <c r="AF112" s="518"/>
      <c r="AG112" s="518"/>
      <c r="AH112" s="519"/>
      <c r="AL112" s="96"/>
      <c r="AM112" s="481" t="s">
        <v>71</v>
      </c>
      <c r="AN112" s="482"/>
      <c r="AO112" s="483">
        <f>Mei!$E$7</f>
        <v>2490700</v>
      </c>
      <c r="AP112" s="484"/>
      <c r="AQ112" s="483">
        <f>Mei!$F$7</f>
        <v>2028136</v>
      </c>
      <c r="AR112" s="484"/>
      <c r="AS112" s="100">
        <f t="shared" si="7"/>
        <v>462564</v>
      </c>
      <c r="AT112" s="101">
        <f>Mei!$H$7</f>
        <v>0</v>
      </c>
      <c r="AU112" s="322">
        <f>Mei!$J$7</f>
        <v>0</v>
      </c>
      <c r="AV112" s="485">
        <f t="shared" si="8"/>
        <v>81.428353474926723</v>
      </c>
      <c r="AW112" s="486"/>
    </row>
    <row r="113" spans="1:52" s="62" customFormat="1" ht="14.1" customHeight="1" thickBot="1">
      <c r="A113" s="517"/>
      <c r="B113" s="518"/>
      <c r="C113" s="518"/>
      <c r="D113" s="518"/>
      <c r="E113" s="518"/>
      <c r="F113" s="518"/>
      <c r="G113" s="518"/>
      <c r="H113" s="518"/>
      <c r="I113" s="518"/>
      <c r="J113" s="518"/>
      <c r="K113" s="518"/>
      <c r="L113" s="518"/>
      <c r="M113" s="518"/>
      <c r="N113" s="518"/>
      <c r="O113" s="518"/>
      <c r="P113" s="518"/>
      <c r="Q113" s="518"/>
      <c r="R113" s="518"/>
      <c r="S113" s="518"/>
      <c r="T113" s="518"/>
      <c r="U113" s="518"/>
      <c r="V113" s="518"/>
      <c r="W113" s="518"/>
      <c r="X113" s="518"/>
      <c r="Y113" s="518"/>
      <c r="Z113" s="518"/>
      <c r="AA113" s="518"/>
      <c r="AB113" s="518"/>
      <c r="AC113" s="518"/>
      <c r="AD113" s="518"/>
      <c r="AE113" s="518"/>
      <c r="AF113" s="518"/>
      <c r="AG113" s="518"/>
      <c r="AH113" s="519"/>
      <c r="AL113" s="96"/>
      <c r="AM113" s="481" t="s">
        <v>72</v>
      </c>
      <c r="AN113" s="482"/>
      <c r="AO113" s="483">
        <f>Juni!$E$7</f>
        <v>2706510</v>
      </c>
      <c r="AP113" s="484"/>
      <c r="AQ113" s="483">
        <f>Juni!$F$7</f>
        <v>2556580</v>
      </c>
      <c r="AR113" s="484"/>
      <c r="AS113" s="100">
        <f t="shared" si="7"/>
        <v>149930</v>
      </c>
      <c r="AT113" s="101">
        <f>Juni!$H$7</f>
        <v>0</v>
      </c>
      <c r="AU113" s="322">
        <f>Juni!$J$7</f>
        <v>0</v>
      </c>
      <c r="AV113" s="485">
        <f t="shared" si="8"/>
        <v>94.460393643474433</v>
      </c>
      <c r="AW113" s="486"/>
    </row>
    <row r="114" spans="1:52" s="62" customFormat="1" ht="14.1" customHeight="1" thickBot="1">
      <c r="A114" s="517"/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18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9"/>
      <c r="AL114" s="96"/>
      <c r="AM114" s="481" t="s">
        <v>73</v>
      </c>
      <c r="AN114" s="482"/>
      <c r="AO114" s="483">
        <f>Juli!$E$7</f>
        <v>2843112</v>
      </c>
      <c r="AP114" s="484"/>
      <c r="AQ114" s="483">
        <f>Juli!$F$7</f>
        <v>2619991</v>
      </c>
      <c r="AR114" s="484"/>
      <c r="AS114" s="100">
        <f t="shared" si="7"/>
        <v>223121</v>
      </c>
      <c r="AT114" s="101">
        <f>Juli!$H$7</f>
        <v>80971</v>
      </c>
      <c r="AU114" s="322">
        <f>Juli!$J$7</f>
        <v>142150</v>
      </c>
      <c r="AV114" s="485">
        <f t="shared" si="8"/>
        <v>92.152226152188163</v>
      </c>
      <c r="AW114" s="486"/>
      <c r="AY114" s="76"/>
      <c r="AZ114" s="76"/>
    </row>
    <row r="115" spans="1:52" s="62" customFormat="1" ht="14.1" customHeight="1" thickBot="1">
      <c r="A115" s="517"/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18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9"/>
      <c r="AL115" s="96"/>
      <c r="AM115" s="481" t="s">
        <v>74</v>
      </c>
      <c r="AN115" s="482"/>
      <c r="AO115" s="483">
        <f>Agustus!$E$7</f>
        <v>2856582</v>
      </c>
      <c r="AP115" s="484"/>
      <c r="AQ115" s="483">
        <f>Agustus!$F$7</f>
        <v>2661663</v>
      </c>
      <c r="AR115" s="484"/>
      <c r="AS115" s="100">
        <f t="shared" si="7"/>
        <v>194919</v>
      </c>
      <c r="AT115" s="101">
        <f>Agustus!$H$7</f>
        <v>0</v>
      </c>
      <c r="AU115" s="322">
        <f>Agustus!$J$7</f>
        <v>5100</v>
      </c>
      <c r="AV115" s="485">
        <f t="shared" si="8"/>
        <v>93.176495546075699</v>
      </c>
      <c r="AW115" s="486"/>
      <c r="AY115" s="103"/>
      <c r="AZ115" s="95"/>
    </row>
    <row r="116" spans="1:52" s="62" customFormat="1" ht="14.1" customHeight="1" thickBot="1">
      <c r="A116" s="517"/>
      <c r="B116" s="518"/>
      <c r="C116" s="518"/>
      <c r="D116" s="518"/>
      <c r="E116" s="518"/>
      <c r="F116" s="518"/>
      <c r="G116" s="518"/>
      <c r="H116" s="518"/>
      <c r="I116" s="518"/>
      <c r="J116" s="518"/>
      <c r="K116" s="518"/>
      <c r="L116" s="518"/>
      <c r="M116" s="518"/>
      <c r="N116" s="518"/>
      <c r="O116" s="518"/>
      <c r="P116" s="518"/>
      <c r="Q116" s="518"/>
      <c r="R116" s="518"/>
      <c r="S116" s="518"/>
      <c r="T116" s="518"/>
      <c r="U116" s="518"/>
      <c r="V116" s="518"/>
      <c r="W116" s="518"/>
      <c r="X116" s="518"/>
      <c r="Y116" s="518"/>
      <c r="Z116" s="518"/>
      <c r="AA116" s="518"/>
      <c r="AB116" s="518"/>
      <c r="AC116" s="518"/>
      <c r="AD116" s="518"/>
      <c r="AE116" s="518"/>
      <c r="AF116" s="518"/>
      <c r="AG116" s="518"/>
      <c r="AH116" s="519"/>
      <c r="AL116" s="96"/>
      <c r="AM116" s="481" t="s">
        <v>75</v>
      </c>
      <c r="AN116" s="482"/>
      <c r="AO116" s="483">
        <f>September!$E$7</f>
        <v>3008420</v>
      </c>
      <c r="AP116" s="484"/>
      <c r="AQ116" s="483">
        <f>September!$F$7</f>
        <v>2784881</v>
      </c>
      <c r="AR116" s="484"/>
      <c r="AS116" s="100">
        <f t="shared" si="7"/>
        <v>223539</v>
      </c>
      <c r="AT116" s="101">
        <f>September!$H$7</f>
        <v>87620</v>
      </c>
      <c r="AU116" s="322">
        <f>September!$J$7</f>
        <v>135919</v>
      </c>
      <c r="AV116" s="485">
        <f t="shared" si="8"/>
        <v>92.569554782909307</v>
      </c>
      <c r="AW116" s="486"/>
      <c r="AY116" s="318"/>
      <c r="AZ116" s="318"/>
    </row>
    <row r="117" spans="1:52" s="62" customFormat="1" ht="14.1" customHeight="1" thickBot="1">
      <c r="A117" s="517"/>
      <c r="B117" s="518"/>
      <c r="C117" s="518"/>
      <c r="D117" s="518"/>
      <c r="E117" s="518"/>
      <c r="F117" s="518"/>
      <c r="G117" s="518"/>
      <c r="H117" s="518"/>
      <c r="I117" s="518"/>
      <c r="J117" s="518"/>
      <c r="K117" s="518"/>
      <c r="L117" s="518"/>
      <c r="M117" s="518"/>
      <c r="N117" s="518"/>
      <c r="O117" s="518"/>
      <c r="P117" s="518"/>
      <c r="Q117" s="518"/>
      <c r="R117" s="518"/>
      <c r="S117" s="518"/>
      <c r="T117" s="518"/>
      <c r="U117" s="518"/>
      <c r="V117" s="518"/>
      <c r="W117" s="518"/>
      <c r="X117" s="518"/>
      <c r="Y117" s="518"/>
      <c r="Z117" s="518"/>
      <c r="AA117" s="518"/>
      <c r="AB117" s="518"/>
      <c r="AC117" s="518"/>
      <c r="AD117" s="518"/>
      <c r="AE117" s="518"/>
      <c r="AF117" s="518"/>
      <c r="AG117" s="518"/>
      <c r="AH117" s="519"/>
      <c r="AL117" s="96"/>
      <c r="AM117" s="481" t="s">
        <v>76</v>
      </c>
      <c r="AN117" s="482"/>
      <c r="AO117" s="483">
        <f>Oktober!$E$7</f>
        <v>3027799</v>
      </c>
      <c r="AP117" s="484"/>
      <c r="AQ117" s="483">
        <f>Oktober!$F$7</f>
        <v>2680903</v>
      </c>
      <c r="AR117" s="484"/>
      <c r="AS117" s="100">
        <f t="shared" si="7"/>
        <v>346896</v>
      </c>
      <c r="AT117" s="101">
        <f>Oktober!$H$7</f>
        <v>0</v>
      </c>
      <c r="AU117" s="322">
        <f>Oktober!$J$7</f>
        <v>0</v>
      </c>
      <c r="AV117" s="485">
        <f t="shared" si="8"/>
        <v>88.542964708027185</v>
      </c>
      <c r="AW117" s="486"/>
      <c r="AY117" s="318"/>
      <c r="AZ117" s="318"/>
    </row>
    <row r="118" spans="1:52" s="62" customFormat="1" ht="14.1" customHeight="1" thickBot="1">
      <c r="A118" s="517"/>
      <c r="B118" s="518"/>
      <c r="C118" s="518"/>
      <c r="D118" s="518"/>
      <c r="E118" s="518"/>
      <c r="F118" s="518"/>
      <c r="G118" s="518"/>
      <c r="H118" s="518"/>
      <c r="I118" s="518"/>
      <c r="J118" s="518"/>
      <c r="K118" s="518"/>
      <c r="L118" s="518"/>
      <c r="M118" s="518"/>
      <c r="N118" s="518"/>
      <c r="O118" s="518"/>
      <c r="P118" s="518"/>
      <c r="Q118" s="518"/>
      <c r="R118" s="518"/>
      <c r="S118" s="518"/>
      <c r="T118" s="518"/>
      <c r="U118" s="518"/>
      <c r="V118" s="518"/>
      <c r="W118" s="518"/>
      <c r="X118" s="518"/>
      <c r="Y118" s="518"/>
      <c r="Z118" s="518"/>
      <c r="AA118" s="518"/>
      <c r="AB118" s="518"/>
      <c r="AC118" s="518"/>
      <c r="AD118" s="518"/>
      <c r="AE118" s="518"/>
      <c r="AF118" s="518"/>
      <c r="AG118" s="518"/>
      <c r="AH118" s="519"/>
      <c r="AL118" s="96"/>
      <c r="AM118" s="481" t="s">
        <v>77</v>
      </c>
      <c r="AN118" s="482"/>
      <c r="AO118" s="483">
        <f>November!$E$7</f>
        <v>2719800</v>
      </c>
      <c r="AP118" s="484"/>
      <c r="AQ118" s="483">
        <f>November!$F$7</f>
        <v>2563956</v>
      </c>
      <c r="AR118" s="484"/>
      <c r="AS118" s="100">
        <f t="shared" si="7"/>
        <v>155844</v>
      </c>
      <c r="AT118" s="101">
        <f>November!$H$7</f>
        <v>0</v>
      </c>
      <c r="AU118" s="322">
        <f>November!$J$7</f>
        <v>0</v>
      </c>
      <c r="AV118" s="485">
        <f t="shared" si="8"/>
        <v>94.270019854401056</v>
      </c>
      <c r="AW118" s="486"/>
      <c r="AY118" s="318"/>
      <c r="AZ118" s="318"/>
    </row>
    <row r="119" spans="1:52" s="62" customFormat="1" ht="14.1" customHeight="1" thickBot="1">
      <c r="A119" s="517"/>
      <c r="B119" s="518"/>
      <c r="C119" s="518"/>
      <c r="D119" s="518"/>
      <c r="E119" s="518"/>
      <c r="F119" s="518"/>
      <c r="G119" s="518"/>
      <c r="H119" s="518"/>
      <c r="I119" s="518"/>
      <c r="J119" s="518"/>
      <c r="K119" s="518"/>
      <c r="L119" s="518"/>
      <c r="M119" s="518"/>
      <c r="N119" s="518"/>
      <c r="O119" s="518"/>
      <c r="P119" s="518"/>
      <c r="Q119" s="518"/>
      <c r="R119" s="518"/>
      <c r="S119" s="518"/>
      <c r="T119" s="518"/>
      <c r="U119" s="518"/>
      <c r="V119" s="518"/>
      <c r="W119" s="518"/>
      <c r="X119" s="518"/>
      <c r="Y119" s="518"/>
      <c r="Z119" s="518"/>
      <c r="AA119" s="518"/>
      <c r="AB119" s="518"/>
      <c r="AC119" s="518"/>
      <c r="AD119" s="518"/>
      <c r="AE119" s="518"/>
      <c r="AF119" s="518"/>
      <c r="AG119" s="518"/>
      <c r="AH119" s="519"/>
      <c r="AL119" s="76"/>
      <c r="AM119" s="481" t="s">
        <v>78</v>
      </c>
      <c r="AN119" s="482"/>
      <c r="AO119" s="483">
        <f>Desember!$E$7</f>
        <v>2773458</v>
      </c>
      <c r="AP119" s="484"/>
      <c r="AQ119" s="483">
        <f>Desember!$F$7</f>
        <v>2616848</v>
      </c>
      <c r="AR119" s="484"/>
      <c r="AS119" s="100">
        <f t="shared" si="7"/>
        <v>156610</v>
      </c>
      <c r="AT119" s="101">
        <f>Desember!$H$7</f>
        <v>0</v>
      </c>
      <c r="AU119" s="322">
        <f>Desember!$J$7</f>
        <v>0</v>
      </c>
      <c r="AV119" s="485">
        <f t="shared" si="8"/>
        <v>94.353258639575571</v>
      </c>
      <c r="AW119" s="486"/>
      <c r="AY119" s="318"/>
      <c r="AZ119" s="318"/>
    </row>
    <row r="120" spans="1:52" s="62" customFormat="1">
      <c r="A120" s="517"/>
      <c r="B120" s="518"/>
      <c r="C120" s="518"/>
      <c r="D120" s="518"/>
      <c r="E120" s="518"/>
      <c r="F120" s="518"/>
      <c r="G120" s="518"/>
      <c r="H120" s="518"/>
      <c r="I120" s="518"/>
      <c r="J120" s="518"/>
      <c r="K120" s="518"/>
      <c r="L120" s="518"/>
      <c r="M120" s="518"/>
      <c r="N120" s="518"/>
      <c r="O120" s="518"/>
      <c r="P120" s="518"/>
      <c r="Q120" s="518"/>
      <c r="R120" s="518"/>
      <c r="S120" s="518"/>
      <c r="T120" s="518"/>
      <c r="U120" s="518"/>
      <c r="V120" s="518"/>
      <c r="W120" s="518"/>
      <c r="X120" s="518"/>
      <c r="Y120" s="518"/>
      <c r="Z120" s="518"/>
      <c r="AA120" s="518"/>
      <c r="AB120" s="518"/>
      <c r="AC120" s="518"/>
      <c r="AD120" s="518"/>
      <c r="AE120" s="518"/>
      <c r="AF120" s="518"/>
      <c r="AG120" s="518"/>
      <c r="AH120" s="519"/>
      <c r="AM120" s="76"/>
      <c r="AN120" s="76"/>
      <c r="AO120" s="61"/>
      <c r="AP120" s="76"/>
      <c r="AQ120" s="61"/>
      <c r="AR120" s="61"/>
      <c r="AS120" s="76"/>
      <c r="AT120" s="96"/>
      <c r="AU120" s="61"/>
      <c r="AV120" s="76"/>
      <c r="AW120" s="61"/>
      <c r="AX120" s="61"/>
      <c r="AZ120" s="318"/>
    </row>
    <row r="121" spans="1:52" s="62" customFormat="1">
      <c r="A121" s="517"/>
      <c r="B121" s="518"/>
      <c r="C121" s="518"/>
      <c r="D121" s="518"/>
      <c r="E121" s="518"/>
      <c r="F121" s="518"/>
      <c r="G121" s="518"/>
      <c r="H121" s="518"/>
      <c r="I121" s="518"/>
      <c r="J121" s="518"/>
      <c r="K121" s="518"/>
      <c r="L121" s="518"/>
      <c r="M121" s="518"/>
      <c r="N121" s="518"/>
      <c r="O121" s="518"/>
      <c r="P121" s="518"/>
      <c r="Q121" s="518"/>
      <c r="R121" s="518"/>
      <c r="S121" s="518"/>
      <c r="T121" s="518"/>
      <c r="U121" s="518"/>
      <c r="V121" s="518"/>
      <c r="W121" s="518"/>
      <c r="X121" s="518"/>
      <c r="Y121" s="518"/>
      <c r="Z121" s="518"/>
      <c r="AA121" s="518"/>
      <c r="AB121" s="518"/>
      <c r="AC121" s="518"/>
      <c r="AD121" s="518"/>
      <c r="AE121" s="518"/>
      <c r="AF121" s="518"/>
      <c r="AG121" s="518"/>
      <c r="AH121" s="519"/>
      <c r="AL121" s="318"/>
      <c r="AP121" s="104"/>
      <c r="AQ121" s="61"/>
      <c r="AR121" s="76"/>
      <c r="AS121" s="76"/>
      <c r="AT121" s="96"/>
      <c r="AU121" s="61"/>
      <c r="AV121" s="76"/>
      <c r="AW121" s="61"/>
      <c r="AX121" s="61"/>
      <c r="AZ121" s="318"/>
    </row>
    <row r="122" spans="1:52" s="62" customFormat="1">
      <c r="A122" s="517"/>
      <c r="B122" s="518"/>
      <c r="C122" s="518"/>
      <c r="D122" s="518"/>
      <c r="E122" s="518"/>
      <c r="F122" s="518"/>
      <c r="G122" s="518"/>
      <c r="H122" s="518"/>
      <c r="I122" s="518"/>
      <c r="J122" s="518"/>
      <c r="K122" s="518"/>
      <c r="L122" s="518"/>
      <c r="M122" s="518"/>
      <c r="N122" s="518"/>
      <c r="O122" s="518"/>
      <c r="P122" s="518"/>
      <c r="Q122" s="518"/>
      <c r="R122" s="518"/>
      <c r="S122" s="518"/>
      <c r="T122" s="518"/>
      <c r="U122" s="518"/>
      <c r="V122" s="518"/>
      <c r="W122" s="518"/>
      <c r="X122" s="518"/>
      <c r="Y122" s="518"/>
      <c r="Z122" s="518"/>
      <c r="AA122" s="518"/>
      <c r="AB122" s="518"/>
      <c r="AC122" s="518"/>
      <c r="AD122" s="518"/>
      <c r="AE122" s="518"/>
      <c r="AF122" s="518"/>
      <c r="AG122" s="518"/>
      <c r="AH122" s="519"/>
      <c r="AL122" s="76"/>
      <c r="AO122" s="318"/>
      <c r="AP122" s="318"/>
      <c r="AQ122" s="318"/>
      <c r="AR122" s="76"/>
      <c r="AS122" s="76"/>
      <c r="AT122" s="96"/>
      <c r="AU122" s="61"/>
      <c r="AV122" s="76"/>
      <c r="AW122" s="61"/>
      <c r="AX122" s="61"/>
      <c r="AZ122" s="318"/>
    </row>
    <row r="123" spans="1:52" s="62" customFormat="1">
      <c r="A123" s="517"/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18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9"/>
      <c r="AL123" s="76"/>
      <c r="AO123" s="105"/>
      <c r="AP123" s="479"/>
      <c r="AQ123" s="318"/>
      <c r="AR123" s="76"/>
      <c r="AS123" s="76"/>
      <c r="AT123" s="96"/>
      <c r="AU123" s="61"/>
      <c r="AV123" s="76"/>
      <c r="AW123" s="61"/>
      <c r="AX123" s="61"/>
      <c r="AZ123" s="318"/>
    </row>
    <row r="124" spans="1:52" s="62" customFormat="1">
      <c r="A124" s="517"/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18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9"/>
      <c r="AL124" s="76"/>
      <c r="AO124" s="105"/>
      <c r="AP124" s="479"/>
      <c r="AQ124" s="318"/>
      <c r="AR124" s="76"/>
      <c r="AS124" s="76"/>
      <c r="AT124" s="96"/>
      <c r="AU124" s="61"/>
      <c r="AV124" s="76"/>
      <c r="AW124" s="61"/>
      <c r="AX124" s="61"/>
      <c r="AZ124" s="318"/>
    </row>
    <row r="125" spans="1:52" s="62" customFormat="1">
      <c r="A125" s="517"/>
      <c r="B125" s="518"/>
      <c r="C125" s="518"/>
      <c r="D125" s="518"/>
      <c r="E125" s="518"/>
      <c r="F125" s="518"/>
      <c r="G125" s="518"/>
      <c r="H125" s="518"/>
      <c r="I125" s="518"/>
      <c r="J125" s="518"/>
      <c r="K125" s="518"/>
      <c r="L125" s="518"/>
      <c r="M125" s="518"/>
      <c r="N125" s="518"/>
      <c r="O125" s="518"/>
      <c r="P125" s="518"/>
      <c r="Q125" s="518"/>
      <c r="R125" s="518"/>
      <c r="S125" s="518"/>
      <c r="T125" s="518"/>
      <c r="U125" s="518"/>
      <c r="V125" s="518"/>
      <c r="W125" s="518"/>
      <c r="X125" s="518"/>
      <c r="Y125" s="518"/>
      <c r="Z125" s="518"/>
      <c r="AA125" s="518"/>
      <c r="AB125" s="518"/>
      <c r="AC125" s="518"/>
      <c r="AD125" s="518"/>
      <c r="AE125" s="518"/>
      <c r="AF125" s="518"/>
      <c r="AG125" s="518"/>
      <c r="AH125" s="519"/>
      <c r="AL125" s="76"/>
      <c r="AO125" s="76"/>
      <c r="AP125" s="106"/>
      <c r="AQ125" s="106"/>
      <c r="AR125" s="76"/>
      <c r="AS125" s="76"/>
      <c r="AT125" s="96"/>
      <c r="AU125" s="107"/>
      <c r="AV125" s="107"/>
      <c r="AW125" s="76"/>
      <c r="AX125" s="76"/>
      <c r="AZ125" s="318"/>
    </row>
    <row r="126" spans="1:52" s="62" customFormat="1" ht="12.75" customHeight="1">
      <c r="A126" s="517"/>
      <c r="B126" s="518"/>
      <c r="C126" s="518"/>
      <c r="D126" s="518"/>
      <c r="E126" s="518"/>
      <c r="F126" s="518"/>
      <c r="G126" s="518"/>
      <c r="H126" s="518"/>
      <c r="I126" s="518"/>
      <c r="J126" s="518"/>
      <c r="K126" s="518"/>
      <c r="L126" s="518"/>
      <c r="M126" s="518"/>
      <c r="N126" s="518"/>
      <c r="O126" s="518"/>
      <c r="P126" s="518"/>
      <c r="Q126" s="518"/>
      <c r="R126" s="518"/>
      <c r="S126" s="518"/>
      <c r="T126" s="518"/>
      <c r="U126" s="518"/>
      <c r="V126" s="518"/>
      <c r="W126" s="518"/>
      <c r="X126" s="518"/>
      <c r="Y126" s="518"/>
      <c r="Z126" s="518"/>
      <c r="AA126" s="518"/>
      <c r="AB126" s="518"/>
      <c r="AC126" s="518"/>
      <c r="AD126" s="518"/>
      <c r="AE126" s="518"/>
      <c r="AF126" s="518"/>
      <c r="AG126" s="518"/>
      <c r="AH126" s="519"/>
      <c r="AK126" s="108"/>
      <c r="AL126" s="76"/>
      <c r="AO126" s="76"/>
      <c r="AP126" s="76"/>
      <c r="AQ126" s="76"/>
      <c r="AR126" s="76"/>
      <c r="AS126" s="76"/>
      <c r="AT126" s="96"/>
      <c r="AX126" s="70"/>
      <c r="AZ126" s="318"/>
    </row>
    <row r="127" spans="1:52" s="62" customFormat="1">
      <c r="A127" s="517"/>
      <c r="B127" s="518"/>
      <c r="C127" s="518"/>
      <c r="D127" s="518"/>
      <c r="E127" s="518"/>
      <c r="F127" s="518"/>
      <c r="G127" s="518"/>
      <c r="H127" s="518"/>
      <c r="I127" s="518"/>
      <c r="J127" s="518"/>
      <c r="K127" s="518"/>
      <c r="L127" s="518"/>
      <c r="M127" s="518"/>
      <c r="N127" s="518"/>
      <c r="O127" s="518"/>
      <c r="P127" s="518"/>
      <c r="Q127" s="518"/>
      <c r="R127" s="518"/>
      <c r="S127" s="518"/>
      <c r="T127" s="518"/>
      <c r="U127" s="518"/>
      <c r="V127" s="518"/>
      <c r="W127" s="518"/>
      <c r="X127" s="518"/>
      <c r="Y127" s="518"/>
      <c r="Z127" s="518"/>
      <c r="AA127" s="518"/>
      <c r="AB127" s="518"/>
      <c r="AC127" s="518"/>
      <c r="AD127" s="518"/>
      <c r="AE127" s="518"/>
      <c r="AF127" s="518"/>
      <c r="AG127" s="518"/>
      <c r="AH127" s="519"/>
      <c r="AL127" s="76"/>
      <c r="AO127" s="76"/>
      <c r="AP127" s="76" t="s">
        <v>62</v>
      </c>
      <c r="AQ127" s="76"/>
      <c r="AR127" s="76"/>
      <c r="AS127" s="76"/>
      <c r="AT127" s="96"/>
      <c r="AX127" s="70"/>
      <c r="AZ127" s="318"/>
    </row>
    <row r="128" spans="1:52" s="62" customFormat="1" ht="12.75" customHeight="1">
      <c r="A128" s="517"/>
      <c r="B128" s="518"/>
      <c r="C128" s="518"/>
      <c r="D128" s="518"/>
      <c r="E128" s="518"/>
      <c r="F128" s="518"/>
      <c r="G128" s="518"/>
      <c r="H128" s="518"/>
      <c r="I128" s="518"/>
      <c r="J128" s="518"/>
      <c r="K128" s="518"/>
      <c r="L128" s="518"/>
      <c r="M128" s="518"/>
      <c r="N128" s="518"/>
      <c r="O128" s="518"/>
      <c r="P128" s="518"/>
      <c r="Q128" s="518"/>
      <c r="R128" s="518"/>
      <c r="S128" s="518"/>
      <c r="T128" s="518"/>
      <c r="U128" s="518"/>
      <c r="V128" s="518"/>
      <c r="W128" s="518"/>
      <c r="X128" s="518"/>
      <c r="Y128" s="518"/>
      <c r="Z128" s="518"/>
      <c r="AA128" s="518"/>
      <c r="AB128" s="518"/>
      <c r="AC128" s="518"/>
      <c r="AD128" s="518"/>
      <c r="AE128" s="518"/>
      <c r="AF128" s="518"/>
      <c r="AG128" s="518"/>
      <c r="AH128" s="519"/>
      <c r="AL128" s="76"/>
      <c r="AO128" s="76"/>
      <c r="AP128" s="76"/>
      <c r="AQ128" s="76"/>
      <c r="AR128" s="76"/>
      <c r="AS128" s="76"/>
      <c r="AT128" s="96"/>
      <c r="AU128" s="109"/>
      <c r="AV128" s="318"/>
      <c r="AW128" s="318"/>
      <c r="AX128" s="318"/>
      <c r="AY128" s="96"/>
      <c r="AZ128" s="318"/>
    </row>
    <row r="129" spans="1:52" s="62" customFormat="1">
      <c r="A129" s="517"/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18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9"/>
      <c r="AO129" s="76"/>
      <c r="AP129" s="76"/>
      <c r="AQ129" s="76"/>
      <c r="AR129" s="76"/>
      <c r="AU129" s="480"/>
      <c r="AV129" s="480"/>
      <c r="AW129" s="480"/>
      <c r="AX129" s="318"/>
      <c r="AY129" s="318"/>
      <c r="AZ129" s="110"/>
    </row>
    <row r="130" spans="1:52" s="62" customFormat="1">
      <c r="A130" s="517"/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18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9"/>
      <c r="AM130" s="112"/>
      <c r="AN130" s="112"/>
      <c r="AU130" s="109"/>
      <c r="AV130" s="76"/>
      <c r="AW130" s="76"/>
      <c r="AX130" s="106"/>
      <c r="AY130" s="318"/>
      <c r="AZ130" s="110"/>
    </row>
    <row r="131" spans="1:52" s="62" customFormat="1" ht="14.25" customHeight="1">
      <c r="A131" s="517"/>
      <c r="B131" s="518"/>
      <c r="C131" s="518"/>
      <c r="D131" s="518"/>
      <c r="E131" s="518"/>
      <c r="F131" s="518"/>
      <c r="G131" s="518"/>
      <c r="H131" s="518"/>
      <c r="I131" s="518"/>
      <c r="J131" s="518"/>
      <c r="K131" s="518"/>
      <c r="L131" s="518"/>
      <c r="M131" s="518"/>
      <c r="N131" s="518"/>
      <c r="O131" s="518"/>
      <c r="P131" s="518"/>
      <c r="Q131" s="518"/>
      <c r="R131" s="518"/>
      <c r="S131" s="518"/>
      <c r="T131" s="518"/>
      <c r="U131" s="518"/>
      <c r="V131" s="518"/>
      <c r="W131" s="518"/>
      <c r="X131" s="518"/>
      <c r="Y131" s="518"/>
      <c r="Z131" s="518"/>
      <c r="AA131" s="518"/>
      <c r="AB131" s="518"/>
      <c r="AC131" s="518"/>
      <c r="AD131" s="518"/>
      <c r="AE131" s="518"/>
      <c r="AF131" s="518"/>
      <c r="AG131" s="518"/>
      <c r="AH131" s="519"/>
      <c r="AM131" s="96"/>
      <c r="AN131" s="76"/>
      <c r="AY131" s="318"/>
      <c r="AZ131" s="75"/>
    </row>
    <row r="132" spans="1:52" s="62" customFormat="1">
      <c r="A132" s="517"/>
      <c r="B132" s="518"/>
      <c r="C132" s="518"/>
      <c r="D132" s="518"/>
      <c r="E132" s="518"/>
      <c r="F132" s="518"/>
      <c r="G132" s="518"/>
      <c r="H132" s="518"/>
      <c r="I132" s="518"/>
      <c r="J132" s="518"/>
      <c r="K132" s="518"/>
      <c r="L132" s="518"/>
      <c r="M132" s="518"/>
      <c r="N132" s="518"/>
      <c r="O132" s="518"/>
      <c r="P132" s="518"/>
      <c r="Q132" s="518"/>
      <c r="R132" s="518"/>
      <c r="S132" s="518"/>
      <c r="T132" s="518"/>
      <c r="U132" s="518"/>
      <c r="V132" s="518"/>
      <c r="W132" s="518"/>
      <c r="X132" s="518"/>
      <c r="Y132" s="518"/>
      <c r="Z132" s="518"/>
      <c r="AA132" s="518"/>
      <c r="AB132" s="518"/>
      <c r="AC132" s="518"/>
      <c r="AD132" s="518"/>
      <c r="AE132" s="518"/>
      <c r="AF132" s="518"/>
      <c r="AG132" s="518"/>
      <c r="AH132" s="519"/>
      <c r="AM132" s="96"/>
      <c r="AN132" s="76"/>
      <c r="AY132" s="318"/>
      <c r="AZ132" s="75"/>
    </row>
    <row r="133" spans="1:52" s="62" customFormat="1" ht="13.5" thickBot="1">
      <c r="A133" s="559"/>
      <c r="B133" s="560"/>
      <c r="C133" s="560"/>
      <c r="D133" s="560"/>
      <c r="E133" s="560"/>
      <c r="F133" s="560"/>
      <c r="G133" s="560"/>
      <c r="H133" s="560"/>
      <c r="I133" s="560"/>
      <c r="J133" s="560"/>
      <c r="K133" s="560"/>
      <c r="L133" s="560"/>
      <c r="M133" s="560"/>
      <c r="N133" s="560"/>
      <c r="O133" s="560"/>
      <c r="P133" s="560"/>
      <c r="Q133" s="560"/>
      <c r="R133" s="560"/>
      <c r="S133" s="560"/>
      <c r="T133" s="560"/>
      <c r="U133" s="560"/>
      <c r="V133" s="560"/>
      <c r="W133" s="560"/>
      <c r="X133" s="560"/>
      <c r="Y133" s="560"/>
      <c r="Z133" s="560"/>
      <c r="AA133" s="560"/>
      <c r="AB133" s="560"/>
      <c r="AC133" s="560"/>
      <c r="AD133" s="560"/>
      <c r="AE133" s="560"/>
      <c r="AF133" s="560"/>
      <c r="AG133" s="560"/>
      <c r="AH133" s="561"/>
      <c r="AM133" s="96"/>
      <c r="AN133" s="76"/>
      <c r="AY133" s="318"/>
      <c r="AZ133" s="75"/>
    </row>
    <row r="134" spans="1:52" s="62" customFormat="1" ht="27.75" customHeight="1" thickBot="1">
      <c r="A134" s="113" t="s">
        <v>79</v>
      </c>
      <c r="B134" s="553" t="s">
        <v>80</v>
      </c>
      <c r="C134" s="554"/>
      <c r="D134" s="554"/>
      <c r="E134" s="554"/>
      <c r="F134" s="554"/>
      <c r="G134" s="554"/>
      <c r="H134" s="554"/>
      <c r="I134" s="554"/>
      <c r="J134" s="554"/>
      <c r="K134" s="554"/>
      <c r="L134" s="554"/>
      <c r="M134" s="555"/>
      <c r="N134" s="553" t="s">
        <v>81</v>
      </c>
      <c r="O134" s="554"/>
      <c r="P134" s="554"/>
      <c r="Q134" s="554"/>
      <c r="R134" s="554"/>
      <c r="S134" s="554"/>
      <c r="T134" s="554"/>
      <c r="U134" s="554"/>
      <c r="V134" s="554"/>
      <c r="W134" s="554"/>
      <c r="X134" s="554"/>
      <c r="Y134" s="555"/>
      <c r="Z134" s="553" t="s">
        <v>82</v>
      </c>
      <c r="AA134" s="554"/>
      <c r="AB134" s="555"/>
      <c r="AC134" s="554" t="s">
        <v>83</v>
      </c>
      <c r="AD134" s="554"/>
      <c r="AE134" s="554"/>
      <c r="AF134" s="553" t="s">
        <v>84</v>
      </c>
      <c r="AG134" s="554"/>
      <c r="AH134" s="555"/>
      <c r="AI134" s="114"/>
      <c r="AM134" s="96"/>
      <c r="AN134" s="76"/>
      <c r="AZ134" s="75"/>
    </row>
    <row r="135" spans="1:52" s="117" customFormat="1" ht="18" customHeight="1">
      <c r="A135" s="116"/>
      <c r="B135" s="522"/>
      <c r="C135" s="523"/>
      <c r="D135" s="523"/>
      <c r="E135" s="523"/>
      <c r="F135" s="523"/>
      <c r="G135" s="523"/>
      <c r="H135" s="523"/>
      <c r="I135" s="523"/>
      <c r="J135" s="523"/>
      <c r="K135" s="523"/>
      <c r="L135" s="523"/>
      <c r="M135" s="523"/>
      <c r="N135" s="524"/>
      <c r="O135" s="525"/>
      <c r="P135" s="525"/>
      <c r="Q135" s="525"/>
      <c r="R135" s="525"/>
      <c r="S135" s="525"/>
      <c r="T135" s="525"/>
      <c r="U135" s="525"/>
      <c r="V135" s="525"/>
      <c r="W135" s="525"/>
      <c r="X135" s="525"/>
      <c r="Y135" s="526"/>
      <c r="Z135" s="527"/>
      <c r="AA135" s="528"/>
      <c r="AB135" s="529"/>
      <c r="AC135" s="530"/>
      <c r="AD135" s="531"/>
      <c r="AE135" s="532"/>
      <c r="AF135" s="533"/>
      <c r="AG135" s="534"/>
      <c r="AH135" s="535"/>
      <c r="AI135" s="114"/>
      <c r="AJ135" s="62"/>
      <c r="AK135" s="62"/>
      <c r="AL135" s="62"/>
      <c r="AM135" s="96"/>
      <c r="AN135" s="76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</row>
    <row r="136" spans="1:52" s="117" customFormat="1" ht="18" customHeight="1">
      <c r="A136" s="116"/>
      <c r="B136" s="542"/>
      <c r="C136" s="543"/>
      <c r="D136" s="543"/>
      <c r="E136" s="543"/>
      <c r="F136" s="543"/>
      <c r="G136" s="543"/>
      <c r="H136" s="543"/>
      <c r="I136" s="543"/>
      <c r="J136" s="543"/>
      <c r="K136" s="543"/>
      <c r="L136" s="543"/>
      <c r="M136" s="543"/>
      <c r="N136" s="542"/>
      <c r="O136" s="543"/>
      <c r="P136" s="543"/>
      <c r="Q136" s="543"/>
      <c r="R136" s="543"/>
      <c r="S136" s="543"/>
      <c r="T136" s="543"/>
      <c r="U136" s="543"/>
      <c r="V136" s="543"/>
      <c r="W136" s="543"/>
      <c r="X136" s="543"/>
      <c r="Y136" s="544"/>
      <c r="Z136" s="545"/>
      <c r="AA136" s="531"/>
      <c r="AB136" s="532"/>
      <c r="AC136" s="530"/>
      <c r="AD136" s="531"/>
      <c r="AE136" s="532"/>
      <c r="AF136" s="536"/>
      <c r="AG136" s="537"/>
      <c r="AH136" s="538"/>
      <c r="AI136" s="114"/>
      <c r="AJ136" s="62"/>
      <c r="AK136" s="62"/>
      <c r="AL136" s="62"/>
      <c r="AM136" s="96"/>
      <c r="AN136" s="76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</row>
    <row r="137" spans="1:52" s="62" customFormat="1" ht="18" customHeight="1">
      <c r="A137" s="118"/>
      <c r="B137" s="542"/>
      <c r="C137" s="543"/>
      <c r="D137" s="543"/>
      <c r="E137" s="543"/>
      <c r="F137" s="543"/>
      <c r="G137" s="543"/>
      <c r="H137" s="543"/>
      <c r="I137" s="543"/>
      <c r="J137" s="543"/>
      <c r="K137" s="543"/>
      <c r="L137" s="543"/>
      <c r="M137" s="543"/>
      <c r="N137" s="546"/>
      <c r="O137" s="543"/>
      <c r="P137" s="543"/>
      <c r="Q137" s="543"/>
      <c r="R137" s="543"/>
      <c r="S137" s="543"/>
      <c r="T137" s="543"/>
      <c r="U137" s="543"/>
      <c r="V137" s="543"/>
      <c r="W137" s="543"/>
      <c r="X137" s="543"/>
      <c r="Y137" s="544"/>
      <c r="Z137" s="547"/>
      <c r="AA137" s="547"/>
      <c r="AB137" s="548"/>
      <c r="AC137" s="549"/>
      <c r="AD137" s="547"/>
      <c r="AE137" s="548"/>
      <c r="AF137" s="536"/>
      <c r="AG137" s="537"/>
      <c r="AH137" s="538"/>
      <c r="AI137" s="114"/>
      <c r="AK137" s="108"/>
      <c r="AL137" s="112"/>
      <c r="AM137" s="96"/>
      <c r="AN137" s="76"/>
      <c r="AT137" s="479"/>
      <c r="AU137" s="479"/>
      <c r="AV137" s="479"/>
      <c r="AW137" s="479"/>
      <c r="AX137" s="479"/>
    </row>
    <row r="138" spans="1:52" s="62" customFormat="1" ht="18" customHeight="1">
      <c r="A138" s="118"/>
      <c r="B138" s="542"/>
      <c r="C138" s="543"/>
      <c r="D138" s="543"/>
      <c r="E138" s="543"/>
      <c r="F138" s="543"/>
      <c r="G138" s="543"/>
      <c r="H138" s="543"/>
      <c r="I138" s="543"/>
      <c r="J138" s="543"/>
      <c r="K138" s="543"/>
      <c r="L138" s="543"/>
      <c r="M138" s="543"/>
      <c r="N138" s="546"/>
      <c r="O138" s="543"/>
      <c r="P138" s="543"/>
      <c r="Q138" s="543"/>
      <c r="R138" s="543"/>
      <c r="S138" s="543"/>
      <c r="T138" s="543"/>
      <c r="U138" s="543"/>
      <c r="V138" s="543"/>
      <c r="W138" s="543"/>
      <c r="X138" s="543"/>
      <c r="Y138" s="544"/>
      <c r="Z138" s="547"/>
      <c r="AA138" s="547"/>
      <c r="AB138" s="548"/>
      <c r="AC138" s="549"/>
      <c r="AD138" s="547"/>
      <c r="AE138" s="548"/>
      <c r="AF138" s="536"/>
      <c r="AG138" s="537"/>
      <c r="AH138" s="538"/>
      <c r="AI138" s="114"/>
      <c r="AK138" s="108"/>
      <c r="AL138" s="96"/>
      <c r="AM138" s="96"/>
      <c r="AN138" s="76"/>
      <c r="AO138" s="112"/>
      <c r="AP138" s="112"/>
      <c r="AQ138" s="76"/>
      <c r="AR138" s="76"/>
      <c r="AT138" s="96"/>
      <c r="AU138" s="96"/>
      <c r="AV138" s="76"/>
      <c r="AW138" s="96"/>
      <c r="AX138" s="76"/>
    </row>
    <row r="139" spans="1:52" s="62" customFormat="1" ht="18" customHeight="1" thickBot="1">
      <c r="A139" s="120"/>
      <c r="B139" s="550"/>
      <c r="C139" s="551"/>
      <c r="D139" s="551"/>
      <c r="E139" s="551"/>
      <c r="F139" s="551"/>
      <c r="G139" s="551"/>
      <c r="H139" s="551"/>
      <c r="I139" s="551"/>
      <c r="J139" s="551"/>
      <c r="K139" s="551"/>
      <c r="L139" s="551"/>
      <c r="M139" s="551"/>
      <c r="N139" s="550"/>
      <c r="O139" s="551"/>
      <c r="P139" s="551"/>
      <c r="Q139" s="551"/>
      <c r="R139" s="551"/>
      <c r="S139" s="551"/>
      <c r="T139" s="551"/>
      <c r="U139" s="551"/>
      <c r="V139" s="551"/>
      <c r="W139" s="551"/>
      <c r="X139" s="551"/>
      <c r="Y139" s="552"/>
      <c r="Z139" s="551"/>
      <c r="AA139" s="551"/>
      <c r="AB139" s="552"/>
      <c r="AC139" s="550"/>
      <c r="AD139" s="551"/>
      <c r="AE139" s="552"/>
      <c r="AF139" s="539"/>
      <c r="AG139" s="540"/>
      <c r="AH139" s="541"/>
      <c r="AI139" s="114"/>
      <c r="AK139" s="108"/>
      <c r="AL139" s="96"/>
      <c r="AM139" s="96"/>
      <c r="AN139" s="76"/>
      <c r="AO139" s="96"/>
      <c r="AP139" s="76"/>
      <c r="AQ139" s="112"/>
      <c r="AR139" s="112"/>
      <c r="AT139" s="96"/>
      <c r="AU139" s="96"/>
      <c r="AV139" s="76"/>
      <c r="AW139" s="96"/>
      <c r="AX139" s="76"/>
    </row>
    <row r="140" spans="1:52">
      <c r="AL140" s="76"/>
      <c r="AO140" s="76"/>
      <c r="AP140" s="76"/>
      <c r="AQ140" s="115"/>
      <c r="AR140" s="62"/>
    </row>
    <row r="141" spans="1:52" s="62" customFormat="1" ht="26.25" customHeight="1" thickBot="1">
      <c r="A141" s="121"/>
      <c r="B141" s="114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  <c r="AB141" s="114"/>
      <c r="AC141" s="114"/>
      <c r="AD141" s="114"/>
      <c r="AE141" s="114"/>
      <c r="AF141" s="114"/>
      <c r="AG141" s="114"/>
      <c r="AH141" s="114"/>
      <c r="AI141" s="114"/>
      <c r="AK141" s="108"/>
      <c r="AL141" s="96"/>
      <c r="AM141" s="61"/>
      <c r="AN141" s="76"/>
      <c r="AO141" s="96"/>
      <c r="AP141" s="76"/>
      <c r="AQ141" s="112"/>
      <c r="AR141" s="112"/>
      <c r="AT141" s="96"/>
      <c r="AU141" s="96"/>
      <c r="AV141" s="76"/>
      <c r="AW141" s="96"/>
      <c r="AX141" s="76"/>
    </row>
    <row r="142" spans="1:52">
      <c r="A142" s="562"/>
      <c r="B142" s="563"/>
      <c r="C142" s="563"/>
      <c r="D142" s="565" t="s">
        <v>23</v>
      </c>
      <c r="E142" s="566"/>
      <c r="F142" s="566"/>
      <c r="G142" s="566"/>
      <c r="H142" s="566"/>
      <c r="I142" s="566"/>
      <c r="J142" s="566"/>
      <c r="K142" s="566"/>
      <c r="L142" s="566"/>
      <c r="M142" s="566"/>
      <c r="N142" s="566"/>
      <c r="O142" s="566"/>
      <c r="P142" s="566"/>
      <c r="Q142" s="566"/>
      <c r="R142" s="566"/>
      <c r="S142" s="566"/>
      <c r="T142" s="566"/>
      <c r="U142" s="566"/>
      <c r="V142" s="566"/>
      <c r="W142" s="566"/>
      <c r="X142" s="566"/>
      <c r="Y142" s="566"/>
      <c r="Z142" s="566"/>
      <c r="AA142" s="566"/>
      <c r="AB142" s="567"/>
      <c r="AC142" s="568" t="s">
        <v>24</v>
      </c>
      <c r="AD142" s="569"/>
      <c r="AE142" s="569"/>
      <c r="AF142" s="569" t="s">
        <v>25</v>
      </c>
      <c r="AG142" s="569"/>
      <c r="AH142" s="571"/>
    </row>
    <row r="143" spans="1:52" ht="13.5" thickBot="1">
      <c r="A143" s="564"/>
      <c r="B143" s="508"/>
      <c r="C143" s="508"/>
      <c r="D143" s="573" t="s">
        <v>26</v>
      </c>
      <c r="E143" s="574"/>
      <c r="F143" s="574"/>
      <c r="G143" s="574"/>
      <c r="H143" s="574"/>
      <c r="I143" s="574"/>
      <c r="J143" s="574"/>
      <c r="K143" s="574"/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5"/>
      <c r="AC143" s="570"/>
      <c r="AD143" s="570"/>
      <c r="AE143" s="570"/>
      <c r="AF143" s="570"/>
      <c r="AG143" s="570"/>
      <c r="AH143" s="572"/>
    </row>
    <row r="144" spans="1:52" ht="13.5" thickBot="1">
      <c r="A144" s="564"/>
      <c r="B144" s="508"/>
      <c r="C144" s="508"/>
      <c r="D144" s="573" t="s">
        <v>27</v>
      </c>
      <c r="E144" s="574"/>
      <c r="F144" s="574"/>
      <c r="G144" s="574"/>
      <c r="H144" s="574"/>
      <c r="I144" s="574"/>
      <c r="J144" s="574"/>
      <c r="K144" s="574"/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5"/>
      <c r="AC144" s="576" t="s">
        <v>28</v>
      </c>
      <c r="AD144" s="570"/>
      <c r="AE144" s="570"/>
      <c r="AF144" s="570"/>
      <c r="AG144" s="570"/>
      <c r="AH144" s="572"/>
      <c r="AK144" s="47"/>
      <c r="AL144" s="48" t="s">
        <v>29</v>
      </c>
      <c r="AM144" s="48" t="s">
        <v>30</v>
      </c>
      <c r="AN144" s="48" t="s">
        <v>31</v>
      </c>
      <c r="AO144" s="48" t="s">
        <v>32</v>
      </c>
      <c r="AP144" s="48" t="s">
        <v>33</v>
      </c>
      <c r="AQ144" s="48" t="s">
        <v>34</v>
      </c>
      <c r="AR144" s="48" t="s">
        <v>35</v>
      </c>
      <c r="AS144" s="48" t="s">
        <v>36</v>
      </c>
      <c r="AT144" s="48" t="s">
        <v>37</v>
      </c>
      <c r="AU144" s="48" t="s">
        <v>38</v>
      </c>
      <c r="AV144" s="48" t="s">
        <v>39</v>
      </c>
      <c r="AW144" s="48" t="s">
        <v>40</v>
      </c>
      <c r="AX144" s="49" t="s">
        <v>41</v>
      </c>
    </row>
    <row r="145" spans="1:52" ht="13.5" thickBot="1">
      <c r="A145" s="564"/>
      <c r="B145" s="508"/>
      <c r="C145" s="508"/>
      <c r="D145" s="577" t="s">
        <v>42</v>
      </c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  <c r="X145" s="578"/>
      <c r="Y145" s="578"/>
      <c r="Z145" s="578"/>
      <c r="AA145" s="578"/>
      <c r="AB145" s="579"/>
      <c r="AC145" s="576" t="s">
        <v>43</v>
      </c>
      <c r="AD145" s="570"/>
      <c r="AE145" s="570"/>
      <c r="AF145" s="570"/>
      <c r="AG145" s="570"/>
      <c r="AH145" s="572"/>
      <c r="AK145" s="50" t="s">
        <v>44</v>
      </c>
      <c r="AL145" s="51">
        <v>90</v>
      </c>
      <c r="AM145" s="51">
        <v>90</v>
      </c>
      <c r="AN145" s="51">
        <v>90</v>
      </c>
      <c r="AO145" s="51">
        <v>90</v>
      </c>
      <c r="AP145" s="51">
        <v>90</v>
      </c>
      <c r="AQ145" s="51">
        <v>90</v>
      </c>
      <c r="AR145" s="51">
        <v>90</v>
      </c>
      <c r="AS145" s="51">
        <v>90</v>
      </c>
      <c r="AT145" s="51">
        <v>90</v>
      </c>
      <c r="AU145" s="51">
        <v>90</v>
      </c>
      <c r="AV145" s="51">
        <v>90</v>
      </c>
      <c r="AW145" s="51">
        <v>90</v>
      </c>
      <c r="AX145" s="51">
        <v>90</v>
      </c>
    </row>
    <row r="146" spans="1:52" ht="14.25" customHeight="1" thickBot="1">
      <c r="A146" s="580" t="s">
        <v>45</v>
      </c>
      <c r="B146" s="581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  <c r="X146" s="581"/>
      <c r="Y146" s="582"/>
      <c r="Z146" s="586" t="s">
        <v>46</v>
      </c>
      <c r="AA146" s="587"/>
      <c r="AB146" s="587"/>
      <c r="AC146" s="586" t="s">
        <v>47</v>
      </c>
      <c r="AD146" s="587"/>
      <c r="AE146" s="588"/>
      <c r="AF146" s="587" t="s">
        <v>48</v>
      </c>
      <c r="AG146" s="587"/>
      <c r="AH146" s="588"/>
      <c r="AI146" s="52"/>
      <c r="AK146" s="53" t="s">
        <v>49</v>
      </c>
      <c r="AL146" s="54">
        <f>AV155</f>
        <v>92.875422740909372</v>
      </c>
      <c r="AM146" s="54">
        <f>AV156</f>
        <v>93.920613161765445</v>
      </c>
      <c r="AN146" s="54">
        <f>AV157</f>
        <v>90.321113451554552</v>
      </c>
      <c r="AO146" s="54">
        <f>AV158</f>
        <v>91.77167356629775</v>
      </c>
      <c r="AP146" s="54">
        <f>AV159</f>
        <v>81.428353474926723</v>
      </c>
      <c r="AQ146" s="54">
        <f>AV160</f>
        <v>94.460393643474433</v>
      </c>
      <c r="AR146" s="54">
        <f>AV161</f>
        <v>92.152226152188163</v>
      </c>
      <c r="AS146" s="54">
        <f>AV162</f>
        <v>93.176495546075699</v>
      </c>
      <c r="AT146" s="54">
        <f>AV163</f>
        <v>92.569554782909307</v>
      </c>
      <c r="AU146" s="54">
        <f>AV164</f>
        <v>88.542964708027185</v>
      </c>
      <c r="AV146" s="54">
        <f>AV165</f>
        <v>94.270019854401056</v>
      </c>
      <c r="AW146" s="54">
        <f>AV166</f>
        <v>94.353258639575571</v>
      </c>
      <c r="AX146" s="55">
        <f>AVERAGE(AL146:AS146)</f>
        <v>91.263286467149015</v>
      </c>
    </row>
    <row r="147" spans="1:52" ht="12" customHeight="1" thickBot="1">
      <c r="A147" s="583"/>
      <c r="B147" s="584"/>
      <c r="C147" s="584"/>
      <c r="D147" s="584"/>
      <c r="E147" s="584"/>
      <c r="F147" s="584"/>
      <c r="G147" s="584"/>
      <c r="H147" s="584"/>
      <c r="I147" s="584"/>
      <c r="J147" s="584"/>
      <c r="K147" s="584"/>
      <c r="L147" s="584"/>
      <c r="M147" s="584"/>
      <c r="N147" s="584"/>
      <c r="O147" s="584"/>
      <c r="P147" s="584"/>
      <c r="Q147" s="584"/>
      <c r="R147" s="584"/>
      <c r="S147" s="584"/>
      <c r="T147" s="584"/>
      <c r="U147" s="584"/>
      <c r="V147" s="584"/>
      <c r="W147" s="584"/>
      <c r="X147" s="584"/>
      <c r="Y147" s="585"/>
      <c r="Z147" s="562" t="s">
        <v>50</v>
      </c>
      <c r="AA147" s="563"/>
      <c r="AB147" s="589"/>
      <c r="AC147" s="562" t="s">
        <v>51</v>
      </c>
      <c r="AD147" s="563"/>
      <c r="AE147" s="589"/>
      <c r="AF147" s="593" t="s">
        <v>52</v>
      </c>
      <c r="AG147" s="563"/>
      <c r="AH147" s="589"/>
      <c r="AK147" s="56" t="s">
        <v>53</v>
      </c>
      <c r="AL147" s="57">
        <f t="shared" ref="AL147:AX147" si="9">AL146/AL145</f>
        <v>1.0319491415656596</v>
      </c>
      <c r="AM147" s="57">
        <f t="shared" si="9"/>
        <v>1.0435623684640605</v>
      </c>
      <c r="AN147" s="57">
        <f t="shared" si="9"/>
        <v>1.0035679272394951</v>
      </c>
      <c r="AO147" s="57">
        <f t="shared" si="9"/>
        <v>1.0196852618477528</v>
      </c>
      <c r="AP147" s="57">
        <f t="shared" si="9"/>
        <v>0.90475948305474141</v>
      </c>
      <c r="AQ147" s="57">
        <f t="shared" si="9"/>
        <v>1.0495599293719382</v>
      </c>
      <c r="AR147" s="57">
        <f t="shared" si="9"/>
        <v>1.0239136239132018</v>
      </c>
      <c r="AS147" s="57">
        <f t="shared" si="9"/>
        <v>1.0352943949563966</v>
      </c>
      <c r="AT147" s="57">
        <f t="shared" si="9"/>
        <v>1.0285506086989924</v>
      </c>
      <c r="AU147" s="57">
        <f t="shared" si="9"/>
        <v>0.98381071897807981</v>
      </c>
      <c r="AV147" s="57">
        <f t="shared" si="9"/>
        <v>1.0474446650489007</v>
      </c>
      <c r="AW147" s="57">
        <f t="shared" si="9"/>
        <v>1.0483695404397286</v>
      </c>
      <c r="AX147" s="58">
        <f t="shared" si="9"/>
        <v>1.0140365163016558</v>
      </c>
    </row>
    <row r="148" spans="1:52" ht="5.25" customHeight="1" thickBot="1">
      <c r="A148" s="59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564"/>
      <c r="AA148" s="508"/>
      <c r="AB148" s="590"/>
      <c r="AC148" s="564"/>
      <c r="AD148" s="508"/>
      <c r="AE148" s="590"/>
      <c r="AF148" s="564"/>
      <c r="AG148" s="508"/>
      <c r="AH148" s="590"/>
      <c r="AK148" s="61"/>
      <c r="AL148" s="62"/>
      <c r="AM148" s="62"/>
      <c r="AN148" s="63"/>
      <c r="AO148" s="63"/>
      <c r="AP148" s="63"/>
      <c r="AQ148" s="63"/>
      <c r="AR148" s="63"/>
      <c r="AS148" s="63"/>
      <c r="AT148" s="63"/>
      <c r="AU148" s="64"/>
      <c r="AV148" s="62"/>
      <c r="AW148" s="62"/>
      <c r="AX148" s="65"/>
    </row>
    <row r="149" spans="1:52" ht="15" customHeight="1" thickBot="1">
      <c r="A149" s="66"/>
      <c r="B149" s="128"/>
      <c r="C149" s="129"/>
      <c r="D149" s="128"/>
      <c r="E149" s="128"/>
      <c r="F149" s="128"/>
      <c r="G149" s="128"/>
      <c r="H149" s="128"/>
      <c r="I149" s="128"/>
      <c r="J149" s="67"/>
      <c r="K149" s="130" t="s">
        <v>18</v>
      </c>
      <c r="L149" s="128"/>
      <c r="M149" s="128"/>
      <c r="N149" s="128"/>
      <c r="O149" s="128"/>
      <c r="P149" s="128"/>
      <c r="Q149" s="128"/>
      <c r="R149" s="128"/>
      <c r="S149" s="131"/>
      <c r="T149" s="131"/>
      <c r="U149" s="131"/>
      <c r="V149" s="131"/>
      <c r="W149" s="131"/>
      <c r="X149" s="131"/>
      <c r="Y149" s="131"/>
      <c r="Z149" s="564"/>
      <c r="AA149" s="508"/>
      <c r="AB149" s="590"/>
      <c r="AC149" s="564"/>
      <c r="AD149" s="508"/>
      <c r="AE149" s="590"/>
      <c r="AF149" s="564"/>
      <c r="AG149" s="508"/>
      <c r="AH149" s="590"/>
      <c r="AI149" s="52"/>
      <c r="AJ149" s="68"/>
      <c r="AK149" s="61"/>
      <c r="AL149" s="62"/>
      <c r="AM149" s="62"/>
      <c r="AN149" s="69"/>
      <c r="AO149" s="69"/>
      <c r="AP149" s="69"/>
      <c r="AQ149" s="69"/>
      <c r="AR149" s="69"/>
      <c r="AS149" s="69"/>
      <c r="AT149" s="69"/>
      <c r="AU149" s="64"/>
      <c r="AV149" s="62"/>
      <c r="AW149" s="62"/>
      <c r="AX149" s="70"/>
    </row>
    <row r="150" spans="1:52" ht="15" customHeight="1" thickBot="1">
      <c r="A150" s="71"/>
      <c r="B150" s="128"/>
      <c r="C150" s="129"/>
      <c r="D150" s="128"/>
      <c r="E150" s="132"/>
      <c r="F150" s="132"/>
      <c r="G150" s="132"/>
      <c r="H150" s="132"/>
      <c r="I150" s="132"/>
      <c r="J150" s="72"/>
      <c r="K150" s="130" t="s">
        <v>54</v>
      </c>
      <c r="L150" s="128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564"/>
      <c r="AA150" s="508"/>
      <c r="AB150" s="590"/>
      <c r="AC150" s="564"/>
      <c r="AD150" s="508"/>
      <c r="AE150" s="590"/>
      <c r="AF150" s="564"/>
      <c r="AG150" s="508"/>
      <c r="AH150" s="590"/>
      <c r="AI150" s="73"/>
      <c r="AJ150" s="73"/>
      <c r="AK150" s="62"/>
      <c r="AL150" s="74"/>
      <c r="AM150" s="62"/>
      <c r="AN150" s="69"/>
      <c r="AO150" s="69"/>
      <c r="AP150" s="69"/>
      <c r="AQ150" s="69"/>
      <c r="AR150" s="69"/>
      <c r="AS150" s="75"/>
      <c r="AT150" s="75"/>
      <c r="AU150" s="62"/>
      <c r="AV150" s="62"/>
      <c r="AW150" s="62"/>
      <c r="AX150" s="62"/>
      <c r="AZ150" s="76"/>
    </row>
    <row r="151" spans="1:52" s="62" customFormat="1" ht="6.75" customHeight="1" thickBot="1">
      <c r="A151" s="77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591"/>
      <c r="AA151" s="509"/>
      <c r="AB151" s="592"/>
      <c r="AC151" s="591"/>
      <c r="AD151" s="509"/>
      <c r="AE151" s="592"/>
      <c r="AF151" s="591"/>
      <c r="AG151" s="509"/>
      <c r="AH151" s="592"/>
      <c r="AI151" s="79"/>
      <c r="AJ151" s="79"/>
      <c r="AM151" s="75"/>
      <c r="AN151" s="75"/>
      <c r="AO151" s="74"/>
      <c r="AP151" s="75"/>
      <c r="AQ151" s="75"/>
      <c r="AR151" s="74"/>
      <c r="AZ151" s="76"/>
    </row>
    <row r="152" spans="1:52" s="62" customFormat="1" ht="15.75" thickBot="1">
      <c r="A152" s="80"/>
      <c r="B152" s="81" t="s">
        <v>55</v>
      </c>
      <c r="C152" s="82"/>
      <c r="D152" s="82"/>
      <c r="E152" s="83"/>
      <c r="F152" s="82"/>
      <c r="G152" s="84" t="s">
        <v>56</v>
      </c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1"/>
      <c r="Z152" s="85"/>
      <c r="AA152" s="85"/>
      <c r="AB152" s="81"/>
      <c r="AC152" s="81"/>
      <c r="AD152" s="81" t="s">
        <v>906</v>
      </c>
      <c r="AE152" s="81"/>
      <c r="AF152" s="81" t="s">
        <v>1546</v>
      </c>
      <c r="AG152" s="82"/>
      <c r="AH152" s="86"/>
      <c r="AI152" s="79"/>
      <c r="AJ152" s="79"/>
      <c r="AK152" s="87"/>
      <c r="AL152" s="318"/>
      <c r="AM152" s="487" t="s">
        <v>1020</v>
      </c>
      <c r="AN152" s="488"/>
      <c r="AO152" s="488"/>
      <c r="AP152" s="488"/>
      <c r="AQ152" s="488"/>
      <c r="AR152" s="488"/>
      <c r="AS152" s="488"/>
      <c r="AT152" s="488"/>
      <c r="AU152" s="488"/>
      <c r="AV152" s="488"/>
      <c r="AW152" s="489"/>
      <c r="AZ152" s="76"/>
    </row>
    <row r="153" spans="1:52" s="62" customFormat="1" ht="14.1" customHeight="1" thickBot="1">
      <c r="A153" s="89"/>
      <c r="B153" s="90" t="s">
        <v>57</v>
      </c>
      <c r="C153" s="91"/>
      <c r="D153" s="91"/>
      <c r="E153" s="92"/>
      <c r="F153" s="91"/>
      <c r="G153" s="92" t="s">
        <v>58</v>
      </c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0"/>
      <c r="Z153" s="93"/>
      <c r="AA153" s="93"/>
      <c r="AB153" s="90"/>
      <c r="AC153" s="90"/>
      <c r="AD153" s="90" t="s">
        <v>907</v>
      </c>
      <c r="AE153" s="90"/>
      <c r="AF153" s="90" t="s">
        <v>1022</v>
      </c>
      <c r="AG153" s="91"/>
      <c r="AH153" s="94"/>
      <c r="AI153" s="73"/>
      <c r="AJ153" s="73"/>
      <c r="AL153" s="95"/>
      <c r="AM153" s="490" t="s">
        <v>59</v>
      </c>
      <c r="AN153" s="491"/>
      <c r="AO153" s="490" t="s">
        <v>60</v>
      </c>
      <c r="AP153" s="491"/>
      <c r="AQ153" s="490" t="s">
        <v>61</v>
      </c>
      <c r="AR153" s="491"/>
      <c r="AS153" s="494" t="s">
        <v>0</v>
      </c>
      <c r="AT153" s="495"/>
      <c r="AU153" s="496"/>
      <c r="AV153" s="490" t="s">
        <v>1</v>
      </c>
      <c r="AW153" s="491"/>
      <c r="AY153" s="76"/>
    </row>
    <row r="154" spans="1:52" s="62" customFormat="1" ht="14.1" customHeight="1" thickBot="1">
      <c r="A154" s="556" t="s">
        <v>62</v>
      </c>
      <c r="B154" s="557"/>
      <c r="C154" s="557"/>
      <c r="D154" s="557"/>
      <c r="E154" s="557"/>
      <c r="F154" s="557"/>
      <c r="G154" s="557"/>
      <c r="H154" s="557"/>
      <c r="I154" s="557"/>
      <c r="J154" s="557"/>
      <c r="K154" s="557"/>
      <c r="L154" s="557"/>
      <c r="M154" s="557"/>
      <c r="N154" s="557"/>
      <c r="O154" s="557"/>
      <c r="P154" s="557"/>
      <c r="Q154" s="557"/>
      <c r="R154" s="557"/>
      <c r="S154" s="557"/>
      <c r="T154" s="557"/>
      <c r="U154" s="557"/>
      <c r="V154" s="557"/>
      <c r="W154" s="557"/>
      <c r="X154" s="557"/>
      <c r="Y154" s="557"/>
      <c r="Z154" s="557"/>
      <c r="AA154" s="557"/>
      <c r="AB154" s="557"/>
      <c r="AC154" s="557"/>
      <c r="AD154" s="557"/>
      <c r="AE154" s="557"/>
      <c r="AF154" s="557"/>
      <c r="AG154" s="557"/>
      <c r="AH154" s="558"/>
      <c r="AI154" s="73"/>
      <c r="AJ154" s="73"/>
      <c r="AL154" s="96"/>
      <c r="AM154" s="492"/>
      <c r="AN154" s="493"/>
      <c r="AO154" s="492"/>
      <c r="AP154" s="493"/>
      <c r="AQ154" s="492"/>
      <c r="AR154" s="493"/>
      <c r="AS154" s="97" t="s">
        <v>63</v>
      </c>
      <c r="AT154" s="98" t="s">
        <v>64</v>
      </c>
      <c r="AU154" s="99" t="s">
        <v>65</v>
      </c>
      <c r="AV154" s="497" t="s">
        <v>66</v>
      </c>
      <c r="AW154" s="498"/>
    </row>
    <row r="155" spans="1:52" s="62" customFormat="1" ht="14.1" customHeight="1" thickBot="1">
      <c r="A155" s="517"/>
      <c r="B155" s="518"/>
      <c r="C155" s="518"/>
      <c r="D155" s="518"/>
      <c r="E155" s="518"/>
      <c r="F155" s="518"/>
      <c r="G155" s="518"/>
      <c r="H155" s="518"/>
      <c r="I155" s="518"/>
      <c r="J155" s="518"/>
      <c r="K155" s="518"/>
      <c r="L155" s="518"/>
      <c r="M155" s="518"/>
      <c r="N155" s="518"/>
      <c r="O155" s="518"/>
      <c r="P155" s="518"/>
      <c r="Q155" s="518"/>
      <c r="R155" s="518"/>
      <c r="S155" s="518"/>
      <c r="T155" s="518"/>
      <c r="U155" s="518"/>
      <c r="V155" s="518"/>
      <c r="W155" s="518"/>
      <c r="X155" s="518"/>
      <c r="Y155" s="518"/>
      <c r="Z155" s="518"/>
      <c r="AA155" s="518"/>
      <c r="AB155" s="518"/>
      <c r="AC155" s="518"/>
      <c r="AD155" s="518"/>
      <c r="AE155" s="518"/>
      <c r="AF155" s="518"/>
      <c r="AG155" s="518"/>
      <c r="AH155" s="519"/>
      <c r="AI155" s="73"/>
      <c r="AJ155" s="73"/>
      <c r="AL155" s="96"/>
      <c r="AM155" s="481" t="s">
        <v>67</v>
      </c>
      <c r="AN155" s="482"/>
      <c r="AO155" s="483">
        <f>Januari!$E$7</f>
        <v>2880606</v>
      </c>
      <c r="AP155" s="484"/>
      <c r="AQ155" s="483">
        <f>Januari!$F$7</f>
        <v>2675375</v>
      </c>
      <c r="AR155" s="484"/>
      <c r="AS155" s="100">
        <f t="shared" ref="AS155:AS166" si="10">AO155-AQ155</f>
        <v>205231</v>
      </c>
      <c r="AT155" s="101">
        <f>Januari!$H$7</f>
        <v>0</v>
      </c>
      <c r="AU155" s="322">
        <f>Januari!$J$7</f>
        <v>0</v>
      </c>
      <c r="AV155" s="485">
        <f>IFERROR(AQ155/AO155*100,0)</f>
        <v>92.875422740909372</v>
      </c>
      <c r="AW155" s="486"/>
    </row>
    <row r="156" spans="1:52" s="62" customFormat="1" ht="14.1" customHeight="1" thickBot="1">
      <c r="A156" s="517"/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18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9"/>
      <c r="AI156" s="73"/>
      <c r="AJ156" s="73"/>
      <c r="AK156" s="87" t="s">
        <v>62</v>
      </c>
      <c r="AL156" s="96"/>
      <c r="AM156" s="481" t="s">
        <v>68</v>
      </c>
      <c r="AN156" s="482"/>
      <c r="AO156" s="483">
        <f>Februari!$E$7</f>
        <v>2498525</v>
      </c>
      <c r="AP156" s="484"/>
      <c r="AQ156" s="483">
        <f>Februari!$F$7</f>
        <v>2346630</v>
      </c>
      <c r="AR156" s="484"/>
      <c r="AS156" s="100">
        <f t="shared" si="10"/>
        <v>151895</v>
      </c>
      <c r="AT156" s="101">
        <f>Februari!$H$7</f>
        <v>0</v>
      </c>
      <c r="AU156" s="322">
        <f>Februari!$J$7</f>
        <v>0</v>
      </c>
      <c r="AV156" s="485">
        <f t="shared" ref="AV156:AV166" si="11">IFERROR(AQ156/AO156*100,0)</f>
        <v>93.920613161765445</v>
      </c>
      <c r="AW156" s="486"/>
    </row>
    <row r="157" spans="1:52" s="62" customFormat="1" ht="14.1" customHeight="1" thickBot="1">
      <c r="A157" s="517"/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18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9"/>
      <c r="AI157" s="73"/>
      <c r="AJ157" s="73"/>
      <c r="AK157" s="87"/>
      <c r="AL157" s="96"/>
      <c r="AM157" s="481" t="s">
        <v>69</v>
      </c>
      <c r="AN157" s="482"/>
      <c r="AO157" s="483">
        <f>Maret!$E$7</f>
        <v>2891190</v>
      </c>
      <c r="AP157" s="484"/>
      <c r="AQ157" s="483">
        <f>Maret!$F$7</f>
        <v>2611355</v>
      </c>
      <c r="AR157" s="484"/>
      <c r="AS157" s="100">
        <f t="shared" si="10"/>
        <v>279835</v>
      </c>
      <c r="AT157" s="101">
        <f>Maret!$H$7</f>
        <v>0</v>
      </c>
      <c r="AU157" s="322">
        <f>Maret!$J$7</f>
        <v>0</v>
      </c>
      <c r="AV157" s="485">
        <f t="shared" si="11"/>
        <v>90.321113451554552</v>
      </c>
      <c r="AW157" s="486"/>
    </row>
    <row r="158" spans="1:52" s="62" customFormat="1" ht="14.1" customHeight="1" thickBot="1">
      <c r="A158" s="517"/>
      <c r="B158" s="518"/>
      <c r="C158" s="518"/>
      <c r="D158" s="518"/>
      <c r="E158" s="518"/>
      <c r="F158" s="518"/>
      <c r="G158" s="518"/>
      <c r="H158" s="518"/>
      <c r="I158" s="518"/>
      <c r="J158" s="518"/>
      <c r="K158" s="518"/>
      <c r="L158" s="518"/>
      <c r="M158" s="518"/>
      <c r="N158" s="518"/>
      <c r="O158" s="518"/>
      <c r="P158" s="518"/>
      <c r="Q158" s="518"/>
      <c r="R158" s="518"/>
      <c r="S158" s="518"/>
      <c r="T158" s="518"/>
      <c r="U158" s="518"/>
      <c r="V158" s="518"/>
      <c r="W158" s="518"/>
      <c r="X158" s="518"/>
      <c r="Y158" s="518"/>
      <c r="Z158" s="518"/>
      <c r="AA158" s="518"/>
      <c r="AB158" s="518"/>
      <c r="AC158" s="518"/>
      <c r="AD158" s="518"/>
      <c r="AE158" s="518"/>
      <c r="AF158" s="518"/>
      <c r="AG158" s="518"/>
      <c r="AH158" s="519"/>
      <c r="AI158" s="73"/>
      <c r="AJ158" s="73"/>
      <c r="AK158" s="87"/>
      <c r="AL158" s="96"/>
      <c r="AM158" s="481" t="s">
        <v>70</v>
      </c>
      <c r="AN158" s="482"/>
      <c r="AO158" s="483">
        <f>April!$E$7</f>
        <v>2953298</v>
      </c>
      <c r="AP158" s="484"/>
      <c r="AQ158" s="483">
        <f>April!$F$7</f>
        <v>2710291</v>
      </c>
      <c r="AR158" s="484"/>
      <c r="AS158" s="100">
        <f t="shared" si="10"/>
        <v>243007</v>
      </c>
      <c r="AT158" s="101">
        <f>April!$H$7</f>
        <v>0</v>
      </c>
      <c r="AU158" s="322">
        <f>April!$J$7</f>
        <v>0</v>
      </c>
      <c r="AV158" s="485">
        <f t="shared" si="11"/>
        <v>91.77167356629775</v>
      </c>
      <c r="AW158" s="486"/>
    </row>
    <row r="159" spans="1:52" s="62" customFormat="1" ht="14.1" customHeight="1" thickBot="1">
      <c r="A159" s="517"/>
      <c r="B159" s="518"/>
      <c r="C159" s="518"/>
      <c r="D159" s="518"/>
      <c r="E159" s="518"/>
      <c r="F159" s="518"/>
      <c r="G159" s="518"/>
      <c r="H159" s="518"/>
      <c r="I159" s="518"/>
      <c r="J159" s="518"/>
      <c r="K159" s="518"/>
      <c r="L159" s="518"/>
      <c r="M159" s="518"/>
      <c r="N159" s="518"/>
      <c r="O159" s="518"/>
      <c r="P159" s="518"/>
      <c r="Q159" s="518"/>
      <c r="R159" s="518"/>
      <c r="S159" s="518"/>
      <c r="T159" s="518"/>
      <c r="U159" s="518"/>
      <c r="V159" s="518"/>
      <c r="W159" s="518"/>
      <c r="X159" s="518"/>
      <c r="Y159" s="518"/>
      <c r="Z159" s="518"/>
      <c r="AA159" s="518"/>
      <c r="AB159" s="518"/>
      <c r="AC159" s="518"/>
      <c r="AD159" s="518"/>
      <c r="AE159" s="518"/>
      <c r="AF159" s="518"/>
      <c r="AG159" s="518"/>
      <c r="AH159" s="519"/>
      <c r="AL159" s="96"/>
      <c r="AM159" s="481" t="s">
        <v>71</v>
      </c>
      <c r="AN159" s="482"/>
      <c r="AO159" s="483">
        <f>Mei!$E$7</f>
        <v>2490700</v>
      </c>
      <c r="AP159" s="484"/>
      <c r="AQ159" s="483">
        <f>Mei!$F$7</f>
        <v>2028136</v>
      </c>
      <c r="AR159" s="484"/>
      <c r="AS159" s="100">
        <f t="shared" si="10"/>
        <v>462564</v>
      </c>
      <c r="AT159" s="101">
        <f>Mei!$H$7</f>
        <v>0</v>
      </c>
      <c r="AU159" s="322">
        <f>Mei!$J$7</f>
        <v>0</v>
      </c>
      <c r="AV159" s="485">
        <f t="shared" si="11"/>
        <v>81.428353474926723</v>
      </c>
      <c r="AW159" s="486"/>
    </row>
    <row r="160" spans="1:52" s="62" customFormat="1" ht="14.1" customHeight="1" thickBot="1">
      <c r="A160" s="517"/>
      <c r="B160" s="518"/>
      <c r="C160" s="518"/>
      <c r="D160" s="518"/>
      <c r="E160" s="518"/>
      <c r="F160" s="518"/>
      <c r="G160" s="518"/>
      <c r="H160" s="518"/>
      <c r="I160" s="518"/>
      <c r="J160" s="518"/>
      <c r="K160" s="518"/>
      <c r="L160" s="518"/>
      <c r="M160" s="518"/>
      <c r="N160" s="518"/>
      <c r="O160" s="518"/>
      <c r="P160" s="518"/>
      <c r="Q160" s="518"/>
      <c r="R160" s="518"/>
      <c r="S160" s="518"/>
      <c r="T160" s="518"/>
      <c r="U160" s="518"/>
      <c r="V160" s="518"/>
      <c r="W160" s="518"/>
      <c r="X160" s="518"/>
      <c r="Y160" s="518"/>
      <c r="Z160" s="518"/>
      <c r="AA160" s="518"/>
      <c r="AB160" s="518"/>
      <c r="AC160" s="518"/>
      <c r="AD160" s="518"/>
      <c r="AE160" s="518"/>
      <c r="AF160" s="518"/>
      <c r="AG160" s="518"/>
      <c r="AH160" s="519"/>
      <c r="AL160" s="96"/>
      <c r="AM160" s="481" t="s">
        <v>72</v>
      </c>
      <c r="AN160" s="482"/>
      <c r="AO160" s="483">
        <f>Juni!$E$7</f>
        <v>2706510</v>
      </c>
      <c r="AP160" s="484"/>
      <c r="AQ160" s="483">
        <f>Juni!$F$7</f>
        <v>2556580</v>
      </c>
      <c r="AR160" s="484"/>
      <c r="AS160" s="100">
        <f t="shared" si="10"/>
        <v>149930</v>
      </c>
      <c r="AT160" s="101">
        <f>Juni!$H$7</f>
        <v>0</v>
      </c>
      <c r="AU160" s="322">
        <f>Juni!$J$7</f>
        <v>0</v>
      </c>
      <c r="AV160" s="485">
        <f t="shared" si="11"/>
        <v>94.460393643474433</v>
      </c>
      <c r="AW160" s="486"/>
    </row>
    <row r="161" spans="1:52" s="62" customFormat="1" ht="14.1" customHeight="1" thickBot="1">
      <c r="A161" s="517"/>
      <c r="B161" s="518"/>
      <c r="C161" s="518"/>
      <c r="D161" s="518"/>
      <c r="E161" s="518"/>
      <c r="F161" s="518"/>
      <c r="G161" s="518"/>
      <c r="H161" s="518"/>
      <c r="I161" s="518"/>
      <c r="J161" s="518"/>
      <c r="K161" s="518"/>
      <c r="L161" s="518"/>
      <c r="M161" s="518"/>
      <c r="N161" s="518"/>
      <c r="O161" s="518"/>
      <c r="P161" s="518"/>
      <c r="Q161" s="518"/>
      <c r="R161" s="518"/>
      <c r="S161" s="518"/>
      <c r="T161" s="518"/>
      <c r="U161" s="518"/>
      <c r="V161" s="518"/>
      <c r="W161" s="518"/>
      <c r="X161" s="518"/>
      <c r="Y161" s="518"/>
      <c r="Z161" s="518"/>
      <c r="AA161" s="518"/>
      <c r="AB161" s="518"/>
      <c r="AC161" s="518"/>
      <c r="AD161" s="518"/>
      <c r="AE161" s="518"/>
      <c r="AF161" s="518"/>
      <c r="AG161" s="518"/>
      <c r="AH161" s="519"/>
      <c r="AL161" s="96"/>
      <c r="AM161" s="481" t="s">
        <v>73</v>
      </c>
      <c r="AN161" s="482"/>
      <c r="AO161" s="483">
        <f>Juli!$E$7</f>
        <v>2843112</v>
      </c>
      <c r="AP161" s="484"/>
      <c r="AQ161" s="483">
        <f>Juli!$F$7</f>
        <v>2619991</v>
      </c>
      <c r="AR161" s="484"/>
      <c r="AS161" s="100">
        <f t="shared" si="10"/>
        <v>223121</v>
      </c>
      <c r="AT161" s="101">
        <f>Juli!$H$7</f>
        <v>80971</v>
      </c>
      <c r="AU161" s="322">
        <f>Juli!$J$7</f>
        <v>142150</v>
      </c>
      <c r="AV161" s="485">
        <f t="shared" si="11"/>
        <v>92.152226152188163</v>
      </c>
      <c r="AW161" s="486"/>
      <c r="AY161" s="76"/>
      <c r="AZ161" s="76"/>
    </row>
    <row r="162" spans="1:52" s="62" customFormat="1" ht="14.1" customHeight="1" thickBot="1">
      <c r="A162" s="517"/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18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9"/>
      <c r="AL162" s="96"/>
      <c r="AM162" s="481" t="s">
        <v>74</v>
      </c>
      <c r="AN162" s="482"/>
      <c r="AO162" s="483">
        <f>Agustus!$E$7</f>
        <v>2856582</v>
      </c>
      <c r="AP162" s="484"/>
      <c r="AQ162" s="483">
        <f>Agustus!$F$7</f>
        <v>2661663</v>
      </c>
      <c r="AR162" s="484"/>
      <c r="AS162" s="100">
        <f t="shared" si="10"/>
        <v>194919</v>
      </c>
      <c r="AT162" s="101">
        <f>Agustus!$H$7</f>
        <v>0</v>
      </c>
      <c r="AU162" s="322">
        <f>Agustus!$J$7</f>
        <v>5100</v>
      </c>
      <c r="AV162" s="485">
        <f t="shared" si="11"/>
        <v>93.176495546075699</v>
      </c>
      <c r="AW162" s="486"/>
      <c r="AY162" s="103"/>
      <c r="AZ162" s="95"/>
    </row>
    <row r="163" spans="1:52" s="62" customFormat="1" ht="14.1" customHeight="1" thickBot="1">
      <c r="A163" s="517"/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18"/>
      <c r="T163" s="518"/>
      <c r="U163" s="518"/>
      <c r="V163" s="518"/>
      <c r="W163" s="518"/>
      <c r="X163" s="518"/>
      <c r="Y163" s="518"/>
      <c r="Z163" s="518"/>
      <c r="AA163" s="518"/>
      <c r="AB163" s="518"/>
      <c r="AC163" s="518"/>
      <c r="AD163" s="518"/>
      <c r="AE163" s="518"/>
      <c r="AF163" s="518"/>
      <c r="AG163" s="518"/>
      <c r="AH163" s="519"/>
      <c r="AL163" s="96"/>
      <c r="AM163" s="481" t="s">
        <v>75</v>
      </c>
      <c r="AN163" s="482"/>
      <c r="AO163" s="483">
        <f>September!$E$7</f>
        <v>3008420</v>
      </c>
      <c r="AP163" s="484"/>
      <c r="AQ163" s="483">
        <f>September!$F$7</f>
        <v>2784881</v>
      </c>
      <c r="AR163" s="484"/>
      <c r="AS163" s="100">
        <f t="shared" si="10"/>
        <v>223539</v>
      </c>
      <c r="AT163" s="101">
        <f>September!$H$7</f>
        <v>87620</v>
      </c>
      <c r="AU163" s="322">
        <f>September!$J$7</f>
        <v>135919</v>
      </c>
      <c r="AV163" s="485">
        <f t="shared" si="11"/>
        <v>92.569554782909307</v>
      </c>
      <c r="AW163" s="486"/>
      <c r="AY163" s="318"/>
      <c r="AZ163" s="318"/>
    </row>
    <row r="164" spans="1:52" s="62" customFormat="1" ht="14.1" customHeight="1" thickBot="1">
      <c r="A164" s="517"/>
      <c r="B164" s="518"/>
      <c r="C164" s="518"/>
      <c r="D164" s="518"/>
      <c r="E164" s="518"/>
      <c r="F164" s="518"/>
      <c r="G164" s="518"/>
      <c r="H164" s="518"/>
      <c r="I164" s="518"/>
      <c r="J164" s="518"/>
      <c r="K164" s="518"/>
      <c r="L164" s="518"/>
      <c r="M164" s="518"/>
      <c r="N164" s="518"/>
      <c r="O164" s="518"/>
      <c r="P164" s="518"/>
      <c r="Q164" s="518"/>
      <c r="R164" s="518"/>
      <c r="S164" s="518"/>
      <c r="T164" s="518"/>
      <c r="U164" s="518"/>
      <c r="V164" s="518"/>
      <c r="W164" s="518"/>
      <c r="X164" s="518"/>
      <c r="Y164" s="518"/>
      <c r="Z164" s="518"/>
      <c r="AA164" s="518"/>
      <c r="AB164" s="518"/>
      <c r="AC164" s="518"/>
      <c r="AD164" s="518"/>
      <c r="AE164" s="518"/>
      <c r="AF164" s="518"/>
      <c r="AG164" s="518"/>
      <c r="AH164" s="519"/>
      <c r="AL164" s="96"/>
      <c r="AM164" s="481" t="s">
        <v>76</v>
      </c>
      <c r="AN164" s="482"/>
      <c r="AO164" s="483">
        <f>Oktober!$E$7</f>
        <v>3027799</v>
      </c>
      <c r="AP164" s="484"/>
      <c r="AQ164" s="483">
        <f>Oktober!$F$7</f>
        <v>2680903</v>
      </c>
      <c r="AR164" s="484"/>
      <c r="AS164" s="100">
        <f t="shared" si="10"/>
        <v>346896</v>
      </c>
      <c r="AT164" s="101">
        <f>Oktober!$H$7</f>
        <v>0</v>
      </c>
      <c r="AU164" s="322">
        <f>Oktober!$J$7</f>
        <v>0</v>
      </c>
      <c r="AV164" s="485">
        <f t="shared" si="11"/>
        <v>88.542964708027185</v>
      </c>
      <c r="AW164" s="486"/>
      <c r="AY164" s="318"/>
      <c r="AZ164" s="318"/>
    </row>
    <row r="165" spans="1:52" s="62" customFormat="1" ht="14.1" customHeight="1" thickBot="1">
      <c r="A165" s="517"/>
      <c r="B165" s="518"/>
      <c r="C165" s="518"/>
      <c r="D165" s="518"/>
      <c r="E165" s="518"/>
      <c r="F165" s="518"/>
      <c r="G165" s="518"/>
      <c r="H165" s="518"/>
      <c r="I165" s="518"/>
      <c r="J165" s="518"/>
      <c r="K165" s="518"/>
      <c r="L165" s="518"/>
      <c r="M165" s="518"/>
      <c r="N165" s="518"/>
      <c r="O165" s="518"/>
      <c r="P165" s="518"/>
      <c r="Q165" s="518"/>
      <c r="R165" s="518"/>
      <c r="S165" s="518"/>
      <c r="T165" s="518"/>
      <c r="U165" s="518"/>
      <c r="V165" s="518"/>
      <c r="W165" s="518"/>
      <c r="X165" s="518"/>
      <c r="Y165" s="518"/>
      <c r="Z165" s="518"/>
      <c r="AA165" s="518"/>
      <c r="AB165" s="518"/>
      <c r="AC165" s="518"/>
      <c r="AD165" s="518"/>
      <c r="AE165" s="518"/>
      <c r="AF165" s="518"/>
      <c r="AG165" s="518"/>
      <c r="AH165" s="519"/>
      <c r="AL165" s="96"/>
      <c r="AM165" s="481" t="s">
        <v>77</v>
      </c>
      <c r="AN165" s="482"/>
      <c r="AO165" s="483">
        <f>November!$E$7</f>
        <v>2719800</v>
      </c>
      <c r="AP165" s="484"/>
      <c r="AQ165" s="483">
        <f>November!$F$7</f>
        <v>2563956</v>
      </c>
      <c r="AR165" s="484"/>
      <c r="AS165" s="100">
        <f t="shared" si="10"/>
        <v>155844</v>
      </c>
      <c r="AT165" s="101">
        <f>November!$H$7</f>
        <v>0</v>
      </c>
      <c r="AU165" s="322">
        <f>November!$J$7</f>
        <v>0</v>
      </c>
      <c r="AV165" s="485">
        <f t="shared" si="11"/>
        <v>94.270019854401056</v>
      </c>
      <c r="AW165" s="486"/>
      <c r="AY165" s="318"/>
      <c r="AZ165" s="318"/>
    </row>
    <row r="166" spans="1:52" s="62" customFormat="1" ht="14.1" customHeight="1" thickBot="1">
      <c r="A166" s="517"/>
      <c r="B166" s="518"/>
      <c r="C166" s="518"/>
      <c r="D166" s="518"/>
      <c r="E166" s="518"/>
      <c r="F166" s="518"/>
      <c r="G166" s="518"/>
      <c r="H166" s="518"/>
      <c r="I166" s="518"/>
      <c r="J166" s="518"/>
      <c r="K166" s="518"/>
      <c r="L166" s="518"/>
      <c r="M166" s="518"/>
      <c r="N166" s="518"/>
      <c r="O166" s="518"/>
      <c r="P166" s="518"/>
      <c r="Q166" s="518"/>
      <c r="R166" s="518"/>
      <c r="S166" s="518"/>
      <c r="T166" s="518"/>
      <c r="U166" s="518"/>
      <c r="V166" s="518"/>
      <c r="W166" s="518"/>
      <c r="X166" s="518"/>
      <c r="Y166" s="518"/>
      <c r="Z166" s="518"/>
      <c r="AA166" s="518"/>
      <c r="AB166" s="518"/>
      <c r="AC166" s="518"/>
      <c r="AD166" s="518"/>
      <c r="AE166" s="518"/>
      <c r="AF166" s="518"/>
      <c r="AG166" s="518"/>
      <c r="AH166" s="519"/>
      <c r="AL166" s="76"/>
      <c r="AM166" s="481" t="s">
        <v>78</v>
      </c>
      <c r="AN166" s="482"/>
      <c r="AO166" s="483">
        <f>Desember!$E$7</f>
        <v>2773458</v>
      </c>
      <c r="AP166" s="484"/>
      <c r="AQ166" s="483">
        <f>Desember!$F$7</f>
        <v>2616848</v>
      </c>
      <c r="AR166" s="484"/>
      <c r="AS166" s="100">
        <f t="shared" si="10"/>
        <v>156610</v>
      </c>
      <c r="AT166" s="101">
        <f>Desember!$H$7</f>
        <v>0</v>
      </c>
      <c r="AU166" s="322">
        <f>Desember!$J$7</f>
        <v>0</v>
      </c>
      <c r="AV166" s="485">
        <f t="shared" si="11"/>
        <v>94.353258639575571</v>
      </c>
      <c r="AW166" s="486"/>
      <c r="AY166" s="318"/>
      <c r="AZ166" s="318"/>
    </row>
    <row r="167" spans="1:52" s="62" customFormat="1">
      <c r="A167" s="517"/>
      <c r="B167" s="518"/>
      <c r="C167" s="518"/>
      <c r="D167" s="518"/>
      <c r="E167" s="518"/>
      <c r="F167" s="518"/>
      <c r="G167" s="518"/>
      <c r="H167" s="518"/>
      <c r="I167" s="518"/>
      <c r="J167" s="518"/>
      <c r="K167" s="518"/>
      <c r="L167" s="518"/>
      <c r="M167" s="518"/>
      <c r="N167" s="518"/>
      <c r="O167" s="518"/>
      <c r="P167" s="518"/>
      <c r="Q167" s="518"/>
      <c r="R167" s="518"/>
      <c r="S167" s="518"/>
      <c r="T167" s="518"/>
      <c r="U167" s="518"/>
      <c r="V167" s="518"/>
      <c r="W167" s="518"/>
      <c r="X167" s="518"/>
      <c r="Y167" s="518"/>
      <c r="Z167" s="518"/>
      <c r="AA167" s="518"/>
      <c r="AB167" s="518"/>
      <c r="AC167" s="518"/>
      <c r="AD167" s="518"/>
      <c r="AE167" s="518"/>
      <c r="AF167" s="518"/>
      <c r="AG167" s="518"/>
      <c r="AH167" s="519"/>
      <c r="AM167" s="76"/>
      <c r="AN167" s="76"/>
      <c r="AO167" s="61"/>
      <c r="AP167" s="76"/>
      <c r="AQ167" s="61"/>
      <c r="AR167" s="61"/>
      <c r="AS167" s="76"/>
      <c r="AT167" s="96"/>
      <c r="AU167" s="61"/>
      <c r="AV167" s="76"/>
      <c r="AW167" s="61"/>
      <c r="AX167" s="61"/>
      <c r="AZ167" s="318"/>
    </row>
    <row r="168" spans="1:52" s="62" customFormat="1">
      <c r="A168" s="517"/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18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9"/>
      <c r="AL168" s="318"/>
      <c r="AP168" s="104"/>
      <c r="AQ168" s="61"/>
      <c r="AR168" s="76"/>
      <c r="AS168" s="76"/>
      <c r="AT168" s="96"/>
      <c r="AU168" s="61"/>
      <c r="AV168" s="76"/>
      <c r="AW168" s="61"/>
      <c r="AX168" s="61"/>
      <c r="AZ168" s="318"/>
    </row>
    <row r="169" spans="1:52" s="62" customFormat="1">
      <c r="A169" s="517"/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18"/>
      <c r="T169" s="518"/>
      <c r="U169" s="518"/>
      <c r="V169" s="518"/>
      <c r="W169" s="518"/>
      <c r="X169" s="518"/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9"/>
      <c r="AL169" s="76"/>
      <c r="AO169" s="318"/>
      <c r="AP169" s="318"/>
      <c r="AQ169" s="318"/>
      <c r="AR169" s="76"/>
      <c r="AS169" s="76"/>
      <c r="AT169" s="96"/>
      <c r="AU169" s="61"/>
      <c r="AV169" s="76"/>
      <c r="AW169" s="61"/>
      <c r="AX169" s="61"/>
      <c r="AZ169" s="318"/>
    </row>
    <row r="170" spans="1:52" s="62" customFormat="1">
      <c r="A170" s="517"/>
      <c r="B170" s="518"/>
      <c r="C170" s="518"/>
      <c r="D170" s="518"/>
      <c r="E170" s="518"/>
      <c r="F170" s="518"/>
      <c r="G170" s="518"/>
      <c r="H170" s="518"/>
      <c r="I170" s="518"/>
      <c r="J170" s="518"/>
      <c r="K170" s="518"/>
      <c r="L170" s="518"/>
      <c r="M170" s="518"/>
      <c r="N170" s="518"/>
      <c r="O170" s="518"/>
      <c r="P170" s="518"/>
      <c r="Q170" s="518"/>
      <c r="R170" s="518"/>
      <c r="S170" s="518"/>
      <c r="T170" s="518"/>
      <c r="U170" s="518"/>
      <c r="V170" s="518"/>
      <c r="W170" s="518"/>
      <c r="X170" s="518"/>
      <c r="Y170" s="518"/>
      <c r="Z170" s="518"/>
      <c r="AA170" s="518"/>
      <c r="AB170" s="518"/>
      <c r="AC170" s="518"/>
      <c r="AD170" s="518"/>
      <c r="AE170" s="518"/>
      <c r="AF170" s="518"/>
      <c r="AG170" s="518"/>
      <c r="AH170" s="519"/>
      <c r="AL170" s="76"/>
      <c r="AO170" s="105"/>
      <c r="AP170" s="479"/>
      <c r="AQ170" s="318"/>
      <c r="AR170" s="76"/>
      <c r="AS170" s="76"/>
      <c r="AT170" s="96"/>
      <c r="AU170" s="61"/>
      <c r="AV170" s="76"/>
      <c r="AW170" s="61"/>
      <c r="AX170" s="61"/>
      <c r="AZ170" s="318"/>
    </row>
    <row r="171" spans="1:52" s="62" customFormat="1">
      <c r="A171" s="517"/>
      <c r="B171" s="518"/>
      <c r="C171" s="518"/>
      <c r="D171" s="518"/>
      <c r="E171" s="518"/>
      <c r="F171" s="518"/>
      <c r="G171" s="518"/>
      <c r="H171" s="518"/>
      <c r="I171" s="518"/>
      <c r="J171" s="518"/>
      <c r="K171" s="518"/>
      <c r="L171" s="518"/>
      <c r="M171" s="518"/>
      <c r="N171" s="518"/>
      <c r="O171" s="518"/>
      <c r="P171" s="518"/>
      <c r="Q171" s="518"/>
      <c r="R171" s="518"/>
      <c r="S171" s="518"/>
      <c r="T171" s="518"/>
      <c r="U171" s="518"/>
      <c r="V171" s="518"/>
      <c r="W171" s="518"/>
      <c r="X171" s="518"/>
      <c r="Y171" s="518"/>
      <c r="Z171" s="518"/>
      <c r="AA171" s="518"/>
      <c r="AB171" s="518"/>
      <c r="AC171" s="518"/>
      <c r="AD171" s="518"/>
      <c r="AE171" s="518"/>
      <c r="AF171" s="518"/>
      <c r="AG171" s="518"/>
      <c r="AH171" s="519"/>
      <c r="AL171" s="76"/>
      <c r="AO171" s="105"/>
      <c r="AP171" s="479"/>
      <c r="AQ171" s="318"/>
      <c r="AR171" s="76"/>
      <c r="AS171" s="76"/>
      <c r="AT171" s="96"/>
      <c r="AU171" s="61"/>
      <c r="AV171" s="76"/>
      <c r="AW171" s="61"/>
      <c r="AX171" s="61"/>
      <c r="AZ171" s="318"/>
    </row>
    <row r="172" spans="1:52" s="62" customFormat="1">
      <c r="A172" s="517"/>
      <c r="B172" s="518"/>
      <c r="C172" s="518"/>
      <c r="D172" s="518"/>
      <c r="E172" s="518"/>
      <c r="F172" s="518"/>
      <c r="G172" s="518"/>
      <c r="H172" s="518"/>
      <c r="I172" s="518"/>
      <c r="J172" s="518"/>
      <c r="K172" s="518"/>
      <c r="L172" s="518"/>
      <c r="M172" s="518"/>
      <c r="N172" s="518"/>
      <c r="O172" s="518"/>
      <c r="P172" s="518"/>
      <c r="Q172" s="518"/>
      <c r="R172" s="518"/>
      <c r="S172" s="518"/>
      <c r="T172" s="518"/>
      <c r="U172" s="518"/>
      <c r="V172" s="518"/>
      <c r="W172" s="518"/>
      <c r="X172" s="518"/>
      <c r="Y172" s="518"/>
      <c r="Z172" s="518"/>
      <c r="AA172" s="518"/>
      <c r="AB172" s="518"/>
      <c r="AC172" s="518"/>
      <c r="AD172" s="518"/>
      <c r="AE172" s="518"/>
      <c r="AF172" s="518"/>
      <c r="AG172" s="518"/>
      <c r="AH172" s="519"/>
      <c r="AL172" s="76"/>
      <c r="AO172" s="76"/>
      <c r="AP172" s="106"/>
      <c r="AQ172" s="106"/>
      <c r="AR172" s="76"/>
      <c r="AS172" s="76"/>
      <c r="AT172" s="96"/>
      <c r="AU172" s="107"/>
      <c r="AV172" s="107"/>
      <c r="AW172" s="76"/>
      <c r="AX172" s="76"/>
      <c r="AZ172" s="318"/>
    </row>
    <row r="173" spans="1:52" s="62" customFormat="1" ht="12.75" customHeight="1">
      <c r="A173" s="517"/>
      <c r="B173" s="518"/>
      <c r="C173" s="518"/>
      <c r="D173" s="518"/>
      <c r="E173" s="518"/>
      <c r="F173" s="518"/>
      <c r="G173" s="518"/>
      <c r="H173" s="518"/>
      <c r="I173" s="518"/>
      <c r="J173" s="518"/>
      <c r="K173" s="518"/>
      <c r="L173" s="518"/>
      <c r="M173" s="518"/>
      <c r="N173" s="518"/>
      <c r="O173" s="518"/>
      <c r="P173" s="518"/>
      <c r="Q173" s="518"/>
      <c r="R173" s="518"/>
      <c r="S173" s="518"/>
      <c r="T173" s="518"/>
      <c r="U173" s="518"/>
      <c r="V173" s="518"/>
      <c r="W173" s="518"/>
      <c r="X173" s="518"/>
      <c r="Y173" s="518"/>
      <c r="Z173" s="518"/>
      <c r="AA173" s="518"/>
      <c r="AB173" s="518"/>
      <c r="AC173" s="518"/>
      <c r="AD173" s="518"/>
      <c r="AE173" s="518"/>
      <c r="AF173" s="518"/>
      <c r="AG173" s="518"/>
      <c r="AH173" s="519"/>
      <c r="AK173" s="108"/>
      <c r="AL173" s="76"/>
      <c r="AO173" s="76"/>
      <c r="AP173" s="76"/>
      <c r="AQ173" s="76"/>
      <c r="AR173" s="76"/>
      <c r="AS173" s="76"/>
      <c r="AT173" s="96"/>
      <c r="AX173" s="70"/>
      <c r="AZ173" s="318"/>
    </row>
    <row r="174" spans="1:52" s="62" customFormat="1">
      <c r="A174" s="517"/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18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9"/>
      <c r="AL174" s="76"/>
      <c r="AO174" s="76"/>
      <c r="AP174" s="76" t="s">
        <v>62</v>
      </c>
      <c r="AQ174" s="76"/>
      <c r="AR174" s="76"/>
      <c r="AS174" s="76"/>
      <c r="AT174" s="96"/>
      <c r="AX174" s="70"/>
      <c r="AZ174" s="318"/>
    </row>
    <row r="175" spans="1:52" s="62" customFormat="1" ht="12.75" customHeight="1">
      <c r="A175" s="517"/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18"/>
      <c r="T175" s="518"/>
      <c r="U175" s="518"/>
      <c r="V175" s="518"/>
      <c r="W175" s="518"/>
      <c r="X175" s="518"/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9"/>
      <c r="AL175" s="76"/>
      <c r="AO175" s="76"/>
      <c r="AP175" s="76"/>
      <c r="AQ175" s="76"/>
      <c r="AR175" s="76"/>
      <c r="AS175" s="76"/>
      <c r="AT175" s="96"/>
      <c r="AU175" s="109"/>
      <c r="AV175" s="318"/>
      <c r="AW175" s="318"/>
      <c r="AX175" s="318"/>
      <c r="AY175" s="96"/>
      <c r="AZ175" s="318"/>
    </row>
    <row r="176" spans="1:52" s="62" customFormat="1">
      <c r="A176" s="517"/>
      <c r="B176" s="518"/>
      <c r="C176" s="518"/>
      <c r="D176" s="518"/>
      <c r="E176" s="518"/>
      <c r="F176" s="518"/>
      <c r="G176" s="518"/>
      <c r="H176" s="518"/>
      <c r="I176" s="518"/>
      <c r="J176" s="518"/>
      <c r="K176" s="518"/>
      <c r="L176" s="518"/>
      <c r="M176" s="518"/>
      <c r="N176" s="518"/>
      <c r="O176" s="518"/>
      <c r="P176" s="518"/>
      <c r="Q176" s="518"/>
      <c r="R176" s="518"/>
      <c r="S176" s="518"/>
      <c r="T176" s="518"/>
      <c r="U176" s="518"/>
      <c r="V176" s="518"/>
      <c r="W176" s="518"/>
      <c r="X176" s="518"/>
      <c r="Y176" s="518"/>
      <c r="Z176" s="518"/>
      <c r="AA176" s="518"/>
      <c r="AB176" s="518"/>
      <c r="AC176" s="518"/>
      <c r="AD176" s="518"/>
      <c r="AE176" s="518"/>
      <c r="AF176" s="518"/>
      <c r="AG176" s="518"/>
      <c r="AH176" s="519"/>
      <c r="AO176" s="76"/>
      <c r="AP176" s="76"/>
      <c r="AQ176" s="76"/>
      <c r="AR176" s="76"/>
      <c r="AU176" s="480"/>
      <c r="AV176" s="480"/>
      <c r="AW176" s="480"/>
      <c r="AX176" s="318"/>
      <c r="AY176" s="318"/>
      <c r="AZ176" s="110"/>
    </row>
    <row r="177" spans="1:52" s="62" customFormat="1">
      <c r="A177" s="517"/>
      <c r="B177" s="518"/>
      <c r="C177" s="518"/>
      <c r="D177" s="518"/>
      <c r="E177" s="518"/>
      <c r="F177" s="518"/>
      <c r="G177" s="518"/>
      <c r="H177" s="518"/>
      <c r="I177" s="518"/>
      <c r="J177" s="518"/>
      <c r="K177" s="518"/>
      <c r="L177" s="518"/>
      <c r="M177" s="518"/>
      <c r="N177" s="518"/>
      <c r="O177" s="518"/>
      <c r="P177" s="518"/>
      <c r="Q177" s="518"/>
      <c r="R177" s="518"/>
      <c r="S177" s="518"/>
      <c r="T177" s="518"/>
      <c r="U177" s="518"/>
      <c r="V177" s="518"/>
      <c r="W177" s="518"/>
      <c r="X177" s="518"/>
      <c r="Y177" s="518"/>
      <c r="Z177" s="518"/>
      <c r="AA177" s="518"/>
      <c r="AB177" s="518"/>
      <c r="AC177" s="518"/>
      <c r="AD177" s="518"/>
      <c r="AE177" s="518"/>
      <c r="AF177" s="518"/>
      <c r="AG177" s="518"/>
      <c r="AH177" s="519"/>
      <c r="AM177" s="112"/>
      <c r="AN177" s="112"/>
      <c r="AU177" s="109"/>
      <c r="AV177" s="76"/>
      <c r="AW177" s="76"/>
      <c r="AX177" s="106"/>
      <c r="AY177" s="318"/>
      <c r="AZ177" s="110"/>
    </row>
    <row r="178" spans="1:52" s="62" customFormat="1" ht="14.25" customHeight="1">
      <c r="A178" s="517"/>
      <c r="B178" s="518"/>
      <c r="C178" s="518"/>
      <c r="D178" s="518"/>
      <c r="E178" s="518"/>
      <c r="F178" s="518"/>
      <c r="G178" s="518"/>
      <c r="H178" s="518"/>
      <c r="I178" s="518"/>
      <c r="J178" s="518"/>
      <c r="K178" s="518"/>
      <c r="L178" s="518"/>
      <c r="M178" s="518"/>
      <c r="N178" s="518"/>
      <c r="O178" s="518"/>
      <c r="P178" s="518"/>
      <c r="Q178" s="518"/>
      <c r="R178" s="518"/>
      <c r="S178" s="518"/>
      <c r="T178" s="518"/>
      <c r="U178" s="518"/>
      <c r="V178" s="518"/>
      <c r="W178" s="518"/>
      <c r="X178" s="518"/>
      <c r="Y178" s="518"/>
      <c r="Z178" s="518"/>
      <c r="AA178" s="518"/>
      <c r="AB178" s="518"/>
      <c r="AC178" s="518"/>
      <c r="AD178" s="518"/>
      <c r="AE178" s="518"/>
      <c r="AF178" s="518"/>
      <c r="AG178" s="518"/>
      <c r="AH178" s="519"/>
      <c r="AM178" s="96"/>
      <c r="AN178" s="76"/>
      <c r="AY178" s="318"/>
      <c r="AZ178" s="75"/>
    </row>
    <row r="179" spans="1:52" s="62" customFormat="1">
      <c r="A179" s="517"/>
      <c r="B179" s="518"/>
      <c r="C179" s="518"/>
      <c r="D179" s="518"/>
      <c r="E179" s="518"/>
      <c r="F179" s="518"/>
      <c r="G179" s="518"/>
      <c r="H179" s="518"/>
      <c r="I179" s="518"/>
      <c r="J179" s="518"/>
      <c r="K179" s="518"/>
      <c r="L179" s="518"/>
      <c r="M179" s="518"/>
      <c r="N179" s="518"/>
      <c r="O179" s="518"/>
      <c r="P179" s="518"/>
      <c r="Q179" s="518"/>
      <c r="R179" s="518"/>
      <c r="S179" s="518"/>
      <c r="T179" s="518"/>
      <c r="U179" s="518"/>
      <c r="V179" s="518"/>
      <c r="W179" s="518"/>
      <c r="X179" s="518"/>
      <c r="Y179" s="518"/>
      <c r="Z179" s="518"/>
      <c r="AA179" s="518"/>
      <c r="AB179" s="518"/>
      <c r="AC179" s="518"/>
      <c r="AD179" s="518"/>
      <c r="AE179" s="518"/>
      <c r="AF179" s="518"/>
      <c r="AG179" s="518"/>
      <c r="AH179" s="519"/>
      <c r="AM179" s="96"/>
      <c r="AN179" s="76"/>
      <c r="AY179" s="318"/>
      <c r="AZ179" s="75"/>
    </row>
    <row r="180" spans="1:52" s="62" customFormat="1" ht="13.5" thickBot="1">
      <c r="A180" s="559"/>
      <c r="B180" s="560"/>
      <c r="C180" s="560"/>
      <c r="D180" s="560"/>
      <c r="E180" s="560"/>
      <c r="F180" s="560"/>
      <c r="G180" s="560"/>
      <c r="H180" s="560"/>
      <c r="I180" s="560"/>
      <c r="J180" s="560"/>
      <c r="K180" s="560"/>
      <c r="L180" s="560"/>
      <c r="M180" s="560"/>
      <c r="N180" s="560"/>
      <c r="O180" s="560"/>
      <c r="P180" s="560"/>
      <c r="Q180" s="560"/>
      <c r="R180" s="560"/>
      <c r="S180" s="560"/>
      <c r="T180" s="560"/>
      <c r="U180" s="560"/>
      <c r="V180" s="560"/>
      <c r="W180" s="560"/>
      <c r="X180" s="560"/>
      <c r="Y180" s="560"/>
      <c r="Z180" s="560"/>
      <c r="AA180" s="560"/>
      <c r="AB180" s="560"/>
      <c r="AC180" s="560"/>
      <c r="AD180" s="560"/>
      <c r="AE180" s="560"/>
      <c r="AF180" s="560"/>
      <c r="AG180" s="560"/>
      <c r="AH180" s="561"/>
      <c r="AM180" s="96"/>
      <c r="AN180" s="76"/>
      <c r="AY180" s="318"/>
      <c r="AZ180" s="75"/>
    </row>
    <row r="181" spans="1:52" s="62" customFormat="1" ht="27.75" customHeight="1" thickBot="1">
      <c r="A181" s="113" t="s">
        <v>79</v>
      </c>
      <c r="B181" s="553" t="s">
        <v>80</v>
      </c>
      <c r="C181" s="554"/>
      <c r="D181" s="554"/>
      <c r="E181" s="554"/>
      <c r="F181" s="554"/>
      <c r="G181" s="554"/>
      <c r="H181" s="554"/>
      <c r="I181" s="554"/>
      <c r="J181" s="554"/>
      <c r="K181" s="554"/>
      <c r="L181" s="554"/>
      <c r="M181" s="555"/>
      <c r="N181" s="553" t="s">
        <v>81</v>
      </c>
      <c r="O181" s="554"/>
      <c r="P181" s="554"/>
      <c r="Q181" s="554"/>
      <c r="R181" s="554"/>
      <c r="S181" s="554"/>
      <c r="T181" s="554"/>
      <c r="U181" s="554"/>
      <c r="V181" s="554"/>
      <c r="W181" s="554"/>
      <c r="X181" s="554"/>
      <c r="Y181" s="555"/>
      <c r="Z181" s="553" t="s">
        <v>82</v>
      </c>
      <c r="AA181" s="554"/>
      <c r="AB181" s="555"/>
      <c r="AC181" s="554" t="s">
        <v>83</v>
      </c>
      <c r="AD181" s="554"/>
      <c r="AE181" s="554"/>
      <c r="AF181" s="553" t="s">
        <v>84</v>
      </c>
      <c r="AG181" s="554"/>
      <c r="AH181" s="555"/>
      <c r="AI181" s="114"/>
      <c r="AM181" s="96"/>
      <c r="AN181" s="76"/>
      <c r="AZ181" s="75"/>
    </row>
    <row r="182" spans="1:52" s="117" customFormat="1" ht="18" customHeight="1">
      <c r="A182" s="116"/>
      <c r="B182" s="522"/>
      <c r="C182" s="523"/>
      <c r="D182" s="523"/>
      <c r="E182" s="523"/>
      <c r="F182" s="523"/>
      <c r="G182" s="523"/>
      <c r="H182" s="523"/>
      <c r="I182" s="523"/>
      <c r="J182" s="523"/>
      <c r="K182" s="523"/>
      <c r="L182" s="523"/>
      <c r="M182" s="523"/>
      <c r="N182" s="524"/>
      <c r="O182" s="525"/>
      <c r="P182" s="525"/>
      <c r="Q182" s="525"/>
      <c r="R182" s="525"/>
      <c r="S182" s="525"/>
      <c r="T182" s="525"/>
      <c r="U182" s="525"/>
      <c r="V182" s="525"/>
      <c r="W182" s="525"/>
      <c r="X182" s="525"/>
      <c r="Y182" s="526"/>
      <c r="Z182" s="527"/>
      <c r="AA182" s="528"/>
      <c r="AB182" s="529"/>
      <c r="AC182" s="530"/>
      <c r="AD182" s="531"/>
      <c r="AE182" s="532"/>
      <c r="AF182" s="533"/>
      <c r="AG182" s="534"/>
      <c r="AH182" s="535"/>
      <c r="AI182" s="114"/>
      <c r="AJ182" s="62"/>
      <c r="AK182" s="62"/>
      <c r="AL182" s="62"/>
      <c r="AM182" s="96"/>
      <c r="AN182" s="76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</row>
    <row r="183" spans="1:52" s="117" customFormat="1" ht="18" customHeight="1">
      <c r="A183" s="116"/>
      <c r="B183" s="542"/>
      <c r="C183" s="543"/>
      <c r="D183" s="543"/>
      <c r="E183" s="543"/>
      <c r="F183" s="543"/>
      <c r="G183" s="543"/>
      <c r="H183" s="543"/>
      <c r="I183" s="543"/>
      <c r="J183" s="543"/>
      <c r="K183" s="543"/>
      <c r="L183" s="543"/>
      <c r="M183" s="543"/>
      <c r="N183" s="542"/>
      <c r="O183" s="543"/>
      <c r="P183" s="543"/>
      <c r="Q183" s="543"/>
      <c r="R183" s="543"/>
      <c r="S183" s="543"/>
      <c r="T183" s="543"/>
      <c r="U183" s="543"/>
      <c r="V183" s="543"/>
      <c r="W183" s="543"/>
      <c r="X183" s="543"/>
      <c r="Y183" s="544"/>
      <c r="Z183" s="545"/>
      <c r="AA183" s="531"/>
      <c r="AB183" s="532"/>
      <c r="AC183" s="530"/>
      <c r="AD183" s="531"/>
      <c r="AE183" s="532"/>
      <c r="AF183" s="536"/>
      <c r="AG183" s="537"/>
      <c r="AH183" s="538"/>
      <c r="AI183" s="114"/>
      <c r="AJ183" s="62"/>
      <c r="AK183" s="62"/>
      <c r="AL183" s="62"/>
      <c r="AM183" s="96"/>
      <c r="AN183" s="76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</row>
    <row r="184" spans="1:52" s="62" customFormat="1" ht="18" customHeight="1">
      <c r="A184" s="118"/>
      <c r="B184" s="542"/>
      <c r="C184" s="543"/>
      <c r="D184" s="543"/>
      <c r="E184" s="543"/>
      <c r="F184" s="543"/>
      <c r="G184" s="543"/>
      <c r="H184" s="543"/>
      <c r="I184" s="543"/>
      <c r="J184" s="543"/>
      <c r="K184" s="543"/>
      <c r="L184" s="543"/>
      <c r="M184" s="543"/>
      <c r="N184" s="546"/>
      <c r="O184" s="543"/>
      <c r="P184" s="543"/>
      <c r="Q184" s="543"/>
      <c r="R184" s="543"/>
      <c r="S184" s="543"/>
      <c r="T184" s="543"/>
      <c r="U184" s="543"/>
      <c r="V184" s="543"/>
      <c r="W184" s="543"/>
      <c r="X184" s="543"/>
      <c r="Y184" s="544"/>
      <c r="Z184" s="547"/>
      <c r="AA184" s="547"/>
      <c r="AB184" s="548"/>
      <c r="AC184" s="549"/>
      <c r="AD184" s="547"/>
      <c r="AE184" s="548"/>
      <c r="AF184" s="536"/>
      <c r="AG184" s="537"/>
      <c r="AH184" s="538"/>
      <c r="AI184" s="114"/>
      <c r="AK184" s="108"/>
      <c r="AL184" s="112"/>
      <c r="AM184" s="96"/>
      <c r="AN184" s="76"/>
      <c r="AT184" s="479"/>
      <c r="AU184" s="479"/>
      <c r="AV184" s="479"/>
      <c r="AW184" s="479"/>
      <c r="AX184" s="479"/>
    </row>
    <row r="185" spans="1:52" s="62" customFormat="1" ht="18" customHeight="1">
      <c r="A185" s="118"/>
      <c r="B185" s="542"/>
      <c r="C185" s="543"/>
      <c r="D185" s="543"/>
      <c r="E185" s="543"/>
      <c r="F185" s="543"/>
      <c r="G185" s="543"/>
      <c r="H185" s="543"/>
      <c r="I185" s="543"/>
      <c r="J185" s="543"/>
      <c r="K185" s="543"/>
      <c r="L185" s="543"/>
      <c r="M185" s="543"/>
      <c r="N185" s="546"/>
      <c r="O185" s="543"/>
      <c r="P185" s="543"/>
      <c r="Q185" s="543"/>
      <c r="R185" s="543"/>
      <c r="S185" s="543"/>
      <c r="T185" s="543"/>
      <c r="U185" s="543"/>
      <c r="V185" s="543"/>
      <c r="W185" s="543"/>
      <c r="X185" s="543"/>
      <c r="Y185" s="544"/>
      <c r="Z185" s="547"/>
      <c r="AA185" s="547"/>
      <c r="AB185" s="548"/>
      <c r="AC185" s="549"/>
      <c r="AD185" s="547"/>
      <c r="AE185" s="548"/>
      <c r="AF185" s="536"/>
      <c r="AG185" s="537"/>
      <c r="AH185" s="538"/>
      <c r="AI185" s="114"/>
      <c r="AK185" s="108"/>
      <c r="AL185" s="96"/>
      <c r="AM185" s="96"/>
      <c r="AN185" s="76"/>
      <c r="AO185" s="112"/>
      <c r="AP185" s="112"/>
      <c r="AQ185" s="76"/>
      <c r="AR185" s="76"/>
      <c r="AT185" s="96"/>
      <c r="AU185" s="96"/>
      <c r="AV185" s="76"/>
      <c r="AW185" s="96"/>
      <c r="AX185" s="76"/>
    </row>
    <row r="186" spans="1:52" s="62" customFormat="1" ht="18" customHeight="1" thickBot="1">
      <c r="A186" s="120"/>
      <c r="B186" s="550"/>
      <c r="C186" s="551"/>
      <c r="D186" s="551"/>
      <c r="E186" s="551"/>
      <c r="F186" s="551"/>
      <c r="G186" s="551"/>
      <c r="H186" s="551"/>
      <c r="I186" s="551"/>
      <c r="J186" s="551"/>
      <c r="K186" s="551"/>
      <c r="L186" s="551"/>
      <c r="M186" s="551"/>
      <c r="N186" s="550"/>
      <c r="O186" s="551"/>
      <c r="P186" s="551"/>
      <c r="Q186" s="551"/>
      <c r="R186" s="551"/>
      <c r="S186" s="551"/>
      <c r="T186" s="551"/>
      <c r="U186" s="551"/>
      <c r="V186" s="551"/>
      <c r="W186" s="551"/>
      <c r="X186" s="551"/>
      <c r="Y186" s="552"/>
      <c r="Z186" s="551"/>
      <c r="AA186" s="551"/>
      <c r="AB186" s="552"/>
      <c r="AC186" s="550"/>
      <c r="AD186" s="551"/>
      <c r="AE186" s="552"/>
      <c r="AF186" s="539"/>
      <c r="AG186" s="540"/>
      <c r="AH186" s="541"/>
      <c r="AI186" s="114"/>
      <c r="AK186" s="108"/>
      <c r="AL186" s="96"/>
      <c r="AM186" s="96"/>
      <c r="AN186" s="76"/>
      <c r="AO186" s="96"/>
      <c r="AP186" s="76"/>
      <c r="AQ186" s="112"/>
      <c r="AR186" s="112"/>
      <c r="AT186" s="96"/>
      <c r="AU186" s="96"/>
      <c r="AV186" s="76"/>
      <c r="AW186" s="96"/>
      <c r="AX186" s="76"/>
    </row>
    <row r="187" spans="1:52">
      <c r="AL187" s="76"/>
      <c r="AO187" s="76"/>
      <c r="AP187" s="76"/>
      <c r="AQ187" s="115"/>
      <c r="AR187" s="62"/>
    </row>
    <row r="188" spans="1:52" s="62" customFormat="1" ht="26.25" customHeight="1" thickBot="1">
      <c r="A188" s="121"/>
      <c r="B188" s="114"/>
      <c r="C188" s="114"/>
      <c r="D188" s="114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  <c r="AC188" s="114"/>
      <c r="AD188" s="114"/>
      <c r="AE188" s="114"/>
      <c r="AF188" s="114"/>
      <c r="AG188" s="114"/>
      <c r="AH188" s="114"/>
      <c r="AI188" s="114"/>
      <c r="AK188" s="108"/>
      <c r="AL188" s="96"/>
      <c r="AM188" s="61"/>
      <c r="AN188" s="76"/>
      <c r="AO188" s="96"/>
      <c r="AP188" s="76"/>
      <c r="AQ188" s="112"/>
      <c r="AR188" s="112"/>
      <c r="AT188" s="96"/>
      <c r="AU188" s="96"/>
      <c r="AV188" s="76"/>
      <c r="AW188" s="96"/>
      <c r="AX188" s="76"/>
    </row>
    <row r="189" spans="1:52">
      <c r="A189" s="562"/>
      <c r="B189" s="563"/>
      <c r="C189" s="563"/>
      <c r="D189" s="565" t="s">
        <v>23</v>
      </c>
      <c r="E189" s="566"/>
      <c r="F189" s="566"/>
      <c r="G189" s="566"/>
      <c r="H189" s="566"/>
      <c r="I189" s="566"/>
      <c r="J189" s="566"/>
      <c r="K189" s="566"/>
      <c r="L189" s="566"/>
      <c r="M189" s="566"/>
      <c r="N189" s="566"/>
      <c r="O189" s="566"/>
      <c r="P189" s="566"/>
      <c r="Q189" s="566"/>
      <c r="R189" s="566"/>
      <c r="S189" s="566"/>
      <c r="T189" s="566"/>
      <c r="U189" s="566"/>
      <c r="V189" s="566"/>
      <c r="W189" s="566"/>
      <c r="X189" s="566"/>
      <c r="Y189" s="566"/>
      <c r="Z189" s="566"/>
      <c r="AA189" s="566"/>
      <c r="AB189" s="567"/>
      <c r="AC189" s="568" t="s">
        <v>24</v>
      </c>
      <c r="AD189" s="569"/>
      <c r="AE189" s="569"/>
      <c r="AF189" s="569" t="s">
        <v>25</v>
      </c>
      <c r="AG189" s="569"/>
      <c r="AH189" s="571"/>
    </row>
    <row r="190" spans="1:52" ht="13.5" thickBot="1">
      <c r="A190" s="564"/>
      <c r="B190" s="508"/>
      <c r="C190" s="508"/>
      <c r="D190" s="573" t="s">
        <v>26</v>
      </c>
      <c r="E190" s="574"/>
      <c r="F190" s="574"/>
      <c r="G190" s="574"/>
      <c r="H190" s="574"/>
      <c r="I190" s="574"/>
      <c r="J190" s="574"/>
      <c r="K190" s="574"/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5"/>
      <c r="AC190" s="570"/>
      <c r="AD190" s="570"/>
      <c r="AE190" s="570"/>
      <c r="AF190" s="570"/>
      <c r="AG190" s="570"/>
      <c r="AH190" s="572"/>
    </row>
    <row r="191" spans="1:52" ht="13.5" thickBot="1">
      <c r="A191" s="564"/>
      <c r="B191" s="508"/>
      <c r="C191" s="508"/>
      <c r="D191" s="573" t="s">
        <v>27</v>
      </c>
      <c r="E191" s="574"/>
      <c r="F191" s="574"/>
      <c r="G191" s="574"/>
      <c r="H191" s="574"/>
      <c r="I191" s="574"/>
      <c r="J191" s="574"/>
      <c r="K191" s="574"/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5"/>
      <c r="AC191" s="576" t="s">
        <v>28</v>
      </c>
      <c r="AD191" s="570"/>
      <c r="AE191" s="570"/>
      <c r="AF191" s="570"/>
      <c r="AG191" s="570"/>
      <c r="AH191" s="572"/>
      <c r="AK191" s="47"/>
      <c r="AL191" s="48" t="s">
        <v>29</v>
      </c>
      <c r="AM191" s="48" t="s">
        <v>30</v>
      </c>
      <c r="AN191" s="48" t="s">
        <v>31</v>
      </c>
      <c r="AO191" s="48" t="s">
        <v>32</v>
      </c>
      <c r="AP191" s="48" t="s">
        <v>33</v>
      </c>
      <c r="AQ191" s="48" t="s">
        <v>34</v>
      </c>
      <c r="AR191" s="48" t="s">
        <v>35</v>
      </c>
      <c r="AS191" s="48" t="s">
        <v>36</v>
      </c>
      <c r="AT191" s="48" t="s">
        <v>37</v>
      </c>
      <c r="AU191" s="48" t="s">
        <v>38</v>
      </c>
      <c r="AV191" s="48" t="s">
        <v>39</v>
      </c>
      <c r="AW191" s="48" t="s">
        <v>40</v>
      </c>
      <c r="AX191" s="49" t="s">
        <v>41</v>
      </c>
    </row>
    <row r="192" spans="1:52" ht="13.5" thickBot="1">
      <c r="A192" s="564"/>
      <c r="B192" s="508"/>
      <c r="C192" s="508"/>
      <c r="D192" s="577" t="s">
        <v>42</v>
      </c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  <c r="X192" s="578"/>
      <c r="Y192" s="578"/>
      <c r="Z192" s="578"/>
      <c r="AA192" s="578"/>
      <c r="AB192" s="579"/>
      <c r="AC192" s="576" t="s">
        <v>43</v>
      </c>
      <c r="AD192" s="570"/>
      <c r="AE192" s="570"/>
      <c r="AF192" s="570"/>
      <c r="AG192" s="570"/>
      <c r="AH192" s="572"/>
      <c r="AK192" s="50" t="s">
        <v>44</v>
      </c>
      <c r="AL192" s="51">
        <v>90</v>
      </c>
      <c r="AM192" s="51">
        <v>90</v>
      </c>
      <c r="AN192" s="51">
        <v>90</v>
      </c>
      <c r="AO192" s="51">
        <v>90</v>
      </c>
      <c r="AP192" s="51">
        <v>90</v>
      </c>
      <c r="AQ192" s="51">
        <v>90</v>
      </c>
      <c r="AR192" s="51">
        <v>90</v>
      </c>
      <c r="AS192" s="51">
        <v>90</v>
      </c>
      <c r="AT192" s="51">
        <v>90</v>
      </c>
      <c r="AU192" s="51">
        <v>90</v>
      </c>
      <c r="AV192" s="51">
        <v>90</v>
      </c>
      <c r="AW192" s="51">
        <v>90</v>
      </c>
      <c r="AX192" s="51">
        <v>90</v>
      </c>
    </row>
    <row r="193" spans="1:52" ht="14.25" customHeight="1" thickBot="1">
      <c r="A193" s="580" t="s">
        <v>45</v>
      </c>
      <c r="B193" s="581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  <c r="X193" s="581"/>
      <c r="Y193" s="582"/>
      <c r="Z193" s="586" t="s">
        <v>46</v>
      </c>
      <c r="AA193" s="587"/>
      <c r="AB193" s="587"/>
      <c r="AC193" s="586" t="s">
        <v>47</v>
      </c>
      <c r="AD193" s="587"/>
      <c r="AE193" s="588"/>
      <c r="AF193" s="587" t="s">
        <v>48</v>
      </c>
      <c r="AG193" s="587"/>
      <c r="AH193" s="588"/>
      <c r="AI193" s="52"/>
      <c r="AK193" s="53" t="s">
        <v>49</v>
      </c>
      <c r="AL193" s="54">
        <f>AV202</f>
        <v>92.875422740909372</v>
      </c>
      <c r="AM193" s="54">
        <f>AV203</f>
        <v>93.920613161765445</v>
      </c>
      <c r="AN193" s="54">
        <f>AV204</f>
        <v>90.321113451554552</v>
      </c>
      <c r="AO193" s="54">
        <f>AV205</f>
        <v>91.77167356629775</v>
      </c>
      <c r="AP193" s="54">
        <f>AV206</f>
        <v>81.428353474926723</v>
      </c>
      <c r="AQ193" s="54">
        <f>AV207</f>
        <v>94.460393643474433</v>
      </c>
      <c r="AR193" s="54">
        <f>AV208</f>
        <v>92.152226152188163</v>
      </c>
      <c r="AS193" s="54">
        <f>AV209</f>
        <v>93.176495546075699</v>
      </c>
      <c r="AT193" s="54">
        <f>AV210</f>
        <v>92.569554782909307</v>
      </c>
      <c r="AU193" s="54">
        <f>AV211</f>
        <v>88.542964708027185</v>
      </c>
      <c r="AV193" s="54">
        <f>AV212</f>
        <v>94.270019854401056</v>
      </c>
      <c r="AW193" s="54">
        <f>AV213</f>
        <v>94.353258639575571</v>
      </c>
      <c r="AX193" s="55">
        <f>AVERAGE(AL193:AS193)</f>
        <v>91.263286467149015</v>
      </c>
    </row>
    <row r="194" spans="1:52" ht="12" customHeight="1" thickBot="1">
      <c r="A194" s="583"/>
      <c r="B194" s="584"/>
      <c r="C194" s="584"/>
      <c r="D194" s="584"/>
      <c r="E194" s="584"/>
      <c r="F194" s="584"/>
      <c r="G194" s="584"/>
      <c r="H194" s="584"/>
      <c r="I194" s="584"/>
      <c r="J194" s="584"/>
      <c r="K194" s="584"/>
      <c r="L194" s="584"/>
      <c r="M194" s="584"/>
      <c r="N194" s="584"/>
      <c r="O194" s="584"/>
      <c r="P194" s="584"/>
      <c r="Q194" s="584"/>
      <c r="R194" s="584"/>
      <c r="S194" s="584"/>
      <c r="T194" s="584"/>
      <c r="U194" s="584"/>
      <c r="V194" s="584"/>
      <c r="W194" s="584"/>
      <c r="X194" s="584"/>
      <c r="Y194" s="585"/>
      <c r="Z194" s="562" t="s">
        <v>50</v>
      </c>
      <c r="AA194" s="563"/>
      <c r="AB194" s="589"/>
      <c r="AC194" s="562" t="s">
        <v>51</v>
      </c>
      <c r="AD194" s="563"/>
      <c r="AE194" s="589"/>
      <c r="AF194" s="593" t="s">
        <v>52</v>
      </c>
      <c r="AG194" s="563"/>
      <c r="AH194" s="589"/>
      <c r="AK194" s="56" t="s">
        <v>53</v>
      </c>
      <c r="AL194" s="57">
        <f t="shared" ref="AL194:AX194" si="12">AL193/AL192</f>
        <v>1.0319491415656596</v>
      </c>
      <c r="AM194" s="57">
        <f t="shared" si="12"/>
        <v>1.0435623684640605</v>
      </c>
      <c r="AN194" s="57">
        <f t="shared" si="12"/>
        <v>1.0035679272394951</v>
      </c>
      <c r="AO194" s="57">
        <f t="shared" si="12"/>
        <v>1.0196852618477528</v>
      </c>
      <c r="AP194" s="57">
        <f t="shared" si="12"/>
        <v>0.90475948305474141</v>
      </c>
      <c r="AQ194" s="57">
        <f t="shared" si="12"/>
        <v>1.0495599293719382</v>
      </c>
      <c r="AR194" s="57">
        <f t="shared" si="12"/>
        <v>1.0239136239132018</v>
      </c>
      <c r="AS194" s="57">
        <f t="shared" si="12"/>
        <v>1.0352943949563966</v>
      </c>
      <c r="AT194" s="57">
        <f t="shared" si="12"/>
        <v>1.0285506086989924</v>
      </c>
      <c r="AU194" s="57">
        <f t="shared" si="12"/>
        <v>0.98381071897807981</v>
      </c>
      <c r="AV194" s="57">
        <f t="shared" si="12"/>
        <v>1.0474446650489007</v>
      </c>
      <c r="AW194" s="57">
        <f t="shared" si="12"/>
        <v>1.0483695404397286</v>
      </c>
      <c r="AX194" s="58">
        <f t="shared" si="12"/>
        <v>1.0140365163016558</v>
      </c>
    </row>
    <row r="195" spans="1:52" ht="5.25" customHeight="1" thickBot="1">
      <c r="A195" s="59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564"/>
      <c r="AA195" s="508"/>
      <c r="AB195" s="590"/>
      <c r="AC195" s="564"/>
      <c r="AD195" s="508"/>
      <c r="AE195" s="590"/>
      <c r="AF195" s="564"/>
      <c r="AG195" s="508"/>
      <c r="AH195" s="590"/>
      <c r="AK195" s="61"/>
      <c r="AL195" s="62"/>
      <c r="AM195" s="62"/>
      <c r="AN195" s="63"/>
      <c r="AO195" s="63"/>
      <c r="AP195" s="63"/>
      <c r="AQ195" s="63"/>
      <c r="AR195" s="63"/>
      <c r="AS195" s="63"/>
      <c r="AT195" s="63"/>
      <c r="AU195" s="64"/>
      <c r="AV195" s="62"/>
      <c r="AW195" s="62"/>
      <c r="AX195" s="65"/>
    </row>
    <row r="196" spans="1:52" ht="15" customHeight="1" thickBot="1">
      <c r="A196" s="66"/>
      <c r="B196" s="128"/>
      <c r="C196" s="129"/>
      <c r="D196" s="128"/>
      <c r="E196" s="128"/>
      <c r="F196" s="128"/>
      <c r="G196" s="128"/>
      <c r="H196" s="128"/>
      <c r="I196" s="128"/>
      <c r="J196" s="67"/>
      <c r="K196" s="130" t="s">
        <v>18</v>
      </c>
      <c r="L196" s="128"/>
      <c r="M196" s="128"/>
      <c r="N196" s="128"/>
      <c r="O196" s="128"/>
      <c r="P196" s="128"/>
      <c r="Q196" s="128"/>
      <c r="R196" s="128"/>
      <c r="S196" s="131"/>
      <c r="T196" s="131"/>
      <c r="U196" s="131"/>
      <c r="V196" s="131"/>
      <c r="W196" s="131"/>
      <c r="X196" s="131"/>
      <c r="Y196" s="131"/>
      <c r="Z196" s="564"/>
      <c r="AA196" s="508"/>
      <c r="AB196" s="590"/>
      <c r="AC196" s="564"/>
      <c r="AD196" s="508"/>
      <c r="AE196" s="590"/>
      <c r="AF196" s="564"/>
      <c r="AG196" s="508"/>
      <c r="AH196" s="590"/>
      <c r="AI196" s="52"/>
      <c r="AJ196" s="68"/>
      <c r="AK196" s="61"/>
      <c r="AL196" s="62"/>
      <c r="AM196" s="62"/>
      <c r="AN196" s="69"/>
      <c r="AO196" s="69"/>
      <c r="AP196" s="69"/>
      <c r="AQ196" s="69"/>
      <c r="AR196" s="69"/>
      <c r="AS196" s="69"/>
      <c r="AT196" s="69"/>
      <c r="AU196" s="64"/>
      <c r="AV196" s="62"/>
      <c r="AW196" s="62"/>
      <c r="AX196" s="70"/>
    </row>
    <row r="197" spans="1:52" ht="15" customHeight="1" thickBot="1">
      <c r="A197" s="71"/>
      <c r="B197" s="128"/>
      <c r="C197" s="129"/>
      <c r="D197" s="128"/>
      <c r="E197" s="132"/>
      <c r="F197" s="132"/>
      <c r="G197" s="132"/>
      <c r="H197" s="132"/>
      <c r="I197" s="132"/>
      <c r="J197" s="72"/>
      <c r="K197" s="130" t="s">
        <v>54</v>
      </c>
      <c r="L197" s="128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564"/>
      <c r="AA197" s="508"/>
      <c r="AB197" s="590"/>
      <c r="AC197" s="564"/>
      <c r="AD197" s="508"/>
      <c r="AE197" s="590"/>
      <c r="AF197" s="564"/>
      <c r="AG197" s="508"/>
      <c r="AH197" s="590"/>
      <c r="AI197" s="73"/>
      <c r="AJ197" s="73"/>
      <c r="AK197" s="62"/>
      <c r="AL197" s="74"/>
      <c r="AM197" s="62"/>
      <c r="AN197" s="69"/>
      <c r="AO197" s="69"/>
      <c r="AP197" s="69"/>
      <c r="AQ197" s="69"/>
      <c r="AR197" s="69"/>
      <c r="AS197" s="75"/>
      <c r="AT197" s="75"/>
      <c r="AU197" s="62"/>
      <c r="AV197" s="62"/>
      <c r="AW197" s="62"/>
      <c r="AX197" s="62"/>
      <c r="AZ197" s="76"/>
    </row>
    <row r="198" spans="1:52" s="62" customFormat="1" ht="6.75" customHeight="1" thickBot="1">
      <c r="A198" s="77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591"/>
      <c r="AA198" s="509"/>
      <c r="AB198" s="592"/>
      <c r="AC198" s="591"/>
      <c r="AD198" s="509"/>
      <c r="AE198" s="592"/>
      <c r="AF198" s="591"/>
      <c r="AG198" s="509"/>
      <c r="AH198" s="592"/>
      <c r="AI198" s="79"/>
      <c r="AJ198" s="79"/>
      <c r="AM198" s="75"/>
      <c r="AN198" s="75"/>
      <c r="AO198" s="74"/>
      <c r="AP198" s="75"/>
      <c r="AQ198" s="75"/>
      <c r="AR198" s="74"/>
      <c r="AZ198" s="76"/>
    </row>
    <row r="199" spans="1:52" s="62" customFormat="1" ht="15.75" thickBot="1">
      <c r="A199" s="80"/>
      <c r="B199" s="81" t="s">
        <v>55</v>
      </c>
      <c r="C199" s="82"/>
      <c r="D199" s="82"/>
      <c r="E199" s="83"/>
      <c r="F199" s="82"/>
      <c r="G199" s="84" t="s">
        <v>56</v>
      </c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1"/>
      <c r="Z199" s="85"/>
      <c r="AA199" s="85"/>
      <c r="AB199" s="81"/>
      <c r="AC199" s="81"/>
      <c r="AD199" s="81" t="s">
        <v>906</v>
      </c>
      <c r="AE199" s="81"/>
      <c r="AF199" s="81" t="s">
        <v>1547</v>
      </c>
      <c r="AG199" s="82"/>
      <c r="AH199" s="86"/>
      <c r="AI199" s="79"/>
      <c r="AJ199" s="79"/>
      <c r="AK199" s="87"/>
      <c r="AL199" s="318"/>
      <c r="AM199" s="487" t="s">
        <v>1020</v>
      </c>
      <c r="AN199" s="488"/>
      <c r="AO199" s="488"/>
      <c r="AP199" s="488"/>
      <c r="AQ199" s="488"/>
      <c r="AR199" s="488"/>
      <c r="AS199" s="488"/>
      <c r="AT199" s="488"/>
      <c r="AU199" s="488"/>
      <c r="AV199" s="488"/>
      <c r="AW199" s="489"/>
      <c r="AZ199" s="76"/>
    </row>
    <row r="200" spans="1:52" s="62" customFormat="1" ht="14.1" customHeight="1" thickBot="1">
      <c r="A200" s="89"/>
      <c r="B200" s="90" t="s">
        <v>57</v>
      </c>
      <c r="C200" s="91"/>
      <c r="D200" s="91"/>
      <c r="E200" s="92"/>
      <c r="F200" s="91"/>
      <c r="G200" s="92" t="s">
        <v>58</v>
      </c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0"/>
      <c r="Z200" s="93"/>
      <c r="AA200" s="93"/>
      <c r="AB200" s="90"/>
      <c r="AC200" s="90"/>
      <c r="AD200" s="90" t="s">
        <v>907</v>
      </c>
      <c r="AE200" s="90"/>
      <c r="AF200" s="90" t="s">
        <v>1022</v>
      </c>
      <c r="AG200" s="91"/>
      <c r="AH200" s="94"/>
      <c r="AI200" s="73"/>
      <c r="AJ200" s="73"/>
      <c r="AL200" s="95"/>
      <c r="AM200" s="490" t="s">
        <v>59</v>
      </c>
      <c r="AN200" s="491"/>
      <c r="AO200" s="490" t="s">
        <v>60</v>
      </c>
      <c r="AP200" s="491"/>
      <c r="AQ200" s="490" t="s">
        <v>61</v>
      </c>
      <c r="AR200" s="491"/>
      <c r="AS200" s="494" t="s">
        <v>0</v>
      </c>
      <c r="AT200" s="495"/>
      <c r="AU200" s="496"/>
      <c r="AV200" s="490" t="s">
        <v>1</v>
      </c>
      <c r="AW200" s="491"/>
      <c r="AY200" s="76"/>
    </row>
    <row r="201" spans="1:52" s="62" customFormat="1" ht="14.1" customHeight="1" thickBot="1">
      <c r="A201" s="556" t="s">
        <v>62</v>
      </c>
      <c r="B201" s="557"/>
      <c r="C201" s="557"/>
      <c r="D201" s="557"/>
      <c r="E201" s="557"/>
      <c r="F201" s="557"/>
      <c r="G201" s="557"/>
      <c r="H201" s="557"/>
      <c r="I201" s="557"/>
      <c r="J201" s="557"/>
      <c r="K201" s="557"/>
      <c r="L201" s="557"/>
      <c r="M201" s="557"/>
      <c r="N201" s="557"/>
      <c r="O201" s="557"/>
      <c r="P201" s="557"/>
      <c r="Q201" s="557"/>
      <c r="R201" s="557"/>
      <c r="S201" s="557"/>
      <c r="T201" s="557"/>
      <c r="U201" s="557"/>
      <c r="V201" s="557"/>
      <c r="W201" s="557"/>
      <c r="X201" s="557"/>
      <c r="Y201" s="557"/>
      <c r="Z201" s="557"/>
      <c r="AA201" s="557"/>
      <c r="AB201" s="557"/>
      <c r="AC201" s="557"/>
      <c r="AD201" s="557"/>
      <c r="AE201" s="557"/>
      <c r="AF201" s="557"/>
      <c r="AG201" s="557"/>
      <c r="AH201" s="558"/>
      <c r="AI201" s="73"/>
      <c r="AJ201" s="73"/>
      <c r="AL201" s="96"/>
      <c r="AM201" s="492"/>
      <c r="AN201" s="493"/>
      <c r="AO201" s="492"/>
      <c r="AP201" s="493"/>
      <c r="AQ201" s="492"/>
      <c r="AR201" s="493"/>
      <c r="AS201" s="97" t="s">
        <v>63</v>
      </c>
      <c r="AT201" s="98" t="s">
        <v>64</v>
      </c>
      <c r="AU201" s="99" t="s">
        <v>65</v>
      </c>
      <c r="AV201" s="497" t="s">
        <v>66</v>
      </c>
      <c r="AW201" s="498"/>
    </row>
    <row r="202" spans="1:52" s="62" customFormat="1" ht="14.1" customHeight="1" thickBot="1">
      <c r="A202" s="517"/>
      <c r="B202" s="518"/>
      <c r="C202" s="518"/>
      <c r="D202" s="518"/>
      <c r="E202" s="518"/>
      <c r="F202" s="518"/>
      <c r="G202" s="518"/>
      <c r="H202" s="518"/>
      <c r="I202" s="518"/>
      <c r="J202" s="518"/>
      <c r="K202" s="518"/>
      <c r="L202" s="518"/>
      <c r="M202" s="518"/>
      <c r="N202" s="518"/>
      <c r="O202" s="518"/>
      <c r="P202" s="518"/>
      <c r="Q202" s="518"/>
      <c r="R202" s="518"/>
      <c r="S202" s="518"/>
      <c r="T202" s="518"/>
      <c r="U202" s="518"/>
      <c r="V202" s="518"/>
      <c r="W202" s="518"/>
      <c r="X202" s="518"/>
      <c r="Y202" s="518"/>
      <c r="Z202" s="518"/>
      <c r="AA202" s="518"/>
      <c r="AB202" s="518"/>
      <c r="AC202" s="518"/>
      <c r="AD202" s="518"/>
      <c r="AE202" s="518"/>
      <c r="AF202" s="518"/>
      <c r="AG202" s="518"/>
      <c r="AH202" s="519"/>
      <c r="AI202" s="73"/>
      <c r="AJ202" s="73"/>
      <c r="AL202" s="96"/>
      <c r="AM202" s="481" t="s">
        <v>67</v>
      </c>
      <c r="AN202" s="482"/>
      <c r="AO202" s="483">
        <f>Januari!$E$7</f>
        <v>2880606</v>
      </c>
      <c r="AP202" s="484"/>
      <c r="AQ202" s="483">
        <f>Januari!$F$7</f>
        <v>2675375</v>
      </c>
      <c r="AR202" s="484"/>
      <c r="AS202" s="100">
        <f t="shared" ref="AS202:AS213" si="13">AO202-AQ202</f>
        <v>205231</v>
      </c>
      <c r="AT202" s="101">
        <f>Januari!$H$7</f>
        <v>0</v>
      </c>
      <c r="AU202" s="322">
        <f>Januari!$J$7</f>
        <v>0</v>
      </c>
      <c r="AV202" s="485">
        <f>IFERROR(AQ202/AO202*100,0)</f>
        <v>92.875422740909372</v>
      </c>
      <c r="AW202" s="486"/>
    </row>
    <row r="203" spans="1:52" s="62" customFormat="1" ht="14.1" customHeight="1" thickBot="1">
      <c r="A203" s="517"/>
      <c r="B203" s="518"/>
      <c r="C203" s="518"/>
      <c r="D203" s="518"/>
      <c r="E203" s="518"/>
      <c r="F203" s="518"/>
      <c r="G203" s="518"/>
      <c r="H203" s="518"/>
      <c r="I203" s="518"/>
      <c r="J203" s="518"/>
      <c r="K203" s="518"/>
      <c r="L203" s="518"/>
      <c r="M203" s="518"/>
      <c r="N203" s="518"/>
      <c r="O203" s="518"/>
      <c r="P203" s="518"/>
      <c r="Q203" s="518"/>
      <c r="R203" s="518"/>
      <c r="S203" s="518"/>
      <c r="T203" s="518"/>
      <c r="U203" s="518"/>
      <c r="V203" s="518"/>
      <c r="W203" s="518"/>
      <c r="X203" s="518"/>
      <c r="Y203" s="518"/>
      <c r="Z203" s="518"/>
      <c r="AA203" s="518"/>
      <c r="AB203" s="518"/>
      <c r="AC203" s="518"/>
      <c r="AD203" s="518"/>
      <c r="AE203" s="518"/>
      <c r="AF203" s="518"/>
      <c r="AG203" s="518"/>
      <c r="AH203" s="519"/>
      <c r="AI203" s="73"/>
      <c r="AJ203" s="73"/>
      <c r="AK203" s="87" t="s">
        <v>62</v>
      </c>
      <c r="AL203" s="96"/>
      <c r="AM203" s="481" t="s">
        <v>68</v>
      </c>
      <c r="AN203" s="482"/>
      <c r="AO203" s="483">
        <f>Februari!$E$7</f>
        <v>2498525</v>
      </c>
      <c r="AP203" s="484"/>
      <c r="AQ203" s="483">
        <f>Februari!$F$7</f>
        <v>2346630</v>
      </c>
      <c r="AR203" s="484"/>
      <c r="AS203" s="100">
        <f t="shared" si="13"/>
        <v>151895</v>
      </c>
      <c r="AT203" s="101">
        <f>Februari!$H$7</f>
        <v>0</v>
      </c>
      <c r="AU203" s="322">
        <f>Februari!$J$7</f>
        <v>0</v>
      </c>
      <c r="AV203" s="485">
        <f t="shared" ref="AV203:AV213" si="14">IFERROR(AQ203/AO203*100,0)</f>
        <v>93.920613161765445</v>
      </c>
      <c r="AW203" s="486"/>
    </row>
    <row r="204" spans="1:52" s="62" customFormat="1" ht="14.1" customHeight="1" thickBot="1">
      <c r="A204" s="517"/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18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9"/>
      <c r="AI204" s="73"/>
      <c r="AJ204" s="73"/>
      <c r="AK204" s="87"/>
      <c r="AL204" s="96"/>
      <c r="AM204" s="481" t="s">
        <v>69</v>
      </c>
      <c r="AN204" s="482"/>
      <c r="AO204" s="483">
        <f>Maret!$E$7</f>
        <v>2891190</v>
      </c>
      <c r="AP204" s="484"/>
      <c r="AQ204" s="483">
        <f>Maret!$F$7</f>
        <v>2611355</v>
      </c>
      <c r="AR204" s="484"/>
      <c r="AS204" s="100">
        <f t="shared" si="13"/>
        <v>279835</v>
      </c>
      <c r="AT204" s="101">
        <f>Maret!$H$7</f>
        <v>0</v>
      </c>
      <c r="AU204" s="322">
        <f>Maret!$J$7</f>
        <v>0</v>
      </c>
      <c r="AV204" s="485">
        <f t="shared" si="14"/>
        <v>90.321113451554552</v>
      </c>
      <c r="AW204" s="486"/>
    </row>
    <row r="205" spans="1:52" s="62" customFormat="1" ht="14.1" customHeight="1" thickBot="1">
      <c r="A205" s="517"/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518"/>
      <c r="Q205" s="518"/>
      <c r="R205" s="518"/>
      <c r="S205" s="518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518"/>
      <c r="AF205" s="518"/>
      <c r="AG205" s="518"/>
      <c r="AH205" s="519"/>
      <c r="AI205" s="73"/>
      <c r="AJ205" s="73"/>
      <c r="AK205" s="87"/>
      <c r="AL205" s="96"/>
      <c r="AM205" s="481" t="s">
        <v>70</v>
      </c>
      <c r="AN205" s="482"/>
      <c r="AO205" s="483">
        <f>April!$E$7</f>
        <v>2953298</v>
      </c>
      <c r="AP205" s="484"/>
      <c r="AQ205" s="483">
        <f>April!$F$7</f>
        <v>2710291</v>
      </c>
      <c r="AR205" s="484"/>
      <c r="AS205" s="100">
        <f t="shared" si="13"/>
        <v>243007</v>
      </c>
      <c r="AT205" s="101">
        <f>April!$H$7</f>
        <v>0</v>
      </c>
      <c r="AU205" s="322">
        <f>April!$J$7</f>
        <v>0</v>
      </c>
      <c r="AV205" s="485">
        <f t="shared" si="14"/>
        <v>91.77167356629775</v>
      </c>
      <c r="AW205" s="486"/>
    </row>
    <row r="206" spans="1:52" s="62" customFormat="1" ht="14.1" customHeight="1" thickBot="1">
      <c r="A206" s="517"/>
      <c r="B206" s="518"/>
      <c r="C206" s="518"/>
      <c r="D206" s="518"/>
      <c r="E206" s="518"/>
      <c r="F206" s="518"/>
      <c r="G206" s="518"/>
      <c r="H206" s="518"/>
      <c r="I206" s="518"/>
      <c r="J206" s="518"/>
      <c r="K206" s="518"/>
      <c r="L206" s="518"/>
      <c r="M206" s="518"/>
      <c r="N206" s="518"/>
      <c r="O206" s="518"/>
      <c r="P206" s="518"/>
      <c r="Q206" s="518"/>
      <c r="R206" s="518"/>
      <c r="S206" s="518"/>
      <c r="T206" s="518"/>
      <c r="U206" s="518"/>
      <c r="V206" s="518"/>
      <c r="W206" s="518"/>
      <c r="X206" s="518"/>
      <c r="Y206" s="518"/>
      <c r="Z206" s="518"/>
      <c r="AA206" s="518"/>
      <c r="AB206" s="518"/>
      <c r="AC206" s="518"/>
      <c r="AD206" s="518"/>
      <c r="AE206" s="518"/>
      <c r="AF206" s="518"/>
      <c r="AG206" s="518"/>
      <c r="AH206" s="519"/>
      <c r="AL206" s="96"/>
      <c r="AM206" s="481" t="s">
        <v>71</v>
      </c>
      <c r="AN206" s="482"/>
      <c r="AO206" s="483">
        <f>Mei!$E$7</f>
        <v>2490700</v>
      </c>
      <c r="AP206" s="484"/>
      <c r="AQ206" s="483">
        <f>Mei!$F$7</f>
        <v>2028136</v>
      </c>
      <c r="AR206" s="484"/>
      <c r="AS206" s="100">
        <f t="shared" si="13"/>
        <v>462564</v>
      </c>
      <c r="AT206" s="101">
        <f>Mei!$H$7</f>
        <v>0</v>
      </c>
      <c r="AU206" s="322">
        <f>Mei!$J$7</f>
        <v>0</v>
      </c>
      <c r="AV206" s="485">
        <f t="shared" si="14"/>
        <v>81.428353474926723</v>
      </c>
      <c r="AW206" s="486"/>
    </row>
    <row r="207" spans="1:52" s="62" customFormat="1" ht="14.1" customHeight="1" thickBot="1">
      <c r="A207" s="517"/>
      <c r="B207" s="518"/>
      <c r="C207" s="518"/>
      <c r="D207" s="518"/>
      <c r="E207" s="518"/>
      <c r="F207" s="518"/>
      <c r="G207" s="518"/>
      <c r="H207" s="518"/>
      <c r="I207" s="518"/>
      <c r="J207" s="518"/>
      <c r="K207" s="518"/>
      <c r="L207" s="518"/>
      <c r="M207" s="518"/>
      <c r="N207" s="518"/>
      <c r="O207" s="518"/>
      <c r="P207" s="518"/>
      <c r="Q207" s="518"/>
      <c r="R207" s="518"/>
      <c r="S207" s="518"/>
      <c r="T207" s="518"/>
      <c r="U207" s="518"/>
      <c r="V207" s="518"/>
      <c r="W207" s="518"/>
      <c r="X207" s="518"/>
      <c r="Y207" s="518"/>
      <c r="Z207" s="518"/>
      <c r="AA207" s="518"/>
      <c r="AB207" s="518"/>
      <c r="AC207" s="518"/>
      <c r="AD207" s="518"/>
      <c r="AE207" s="518"/>
      <c r="AF207" s="518"/>
      <c r="AG207" s="518"/>
      <c r="AH207" s="519"/>
      <c r="AL207" s="96"/>
      <c r="AM207" s="481" t="s">
        <v>72</v>
      </c>
      <c r="AN207" s="482"/>
      <c r="AO207" s="483">
        <f>Juni!$E$7</f>
        <v>2706510</v>
      </c>
      <c r="AP207" s="484"/>
      <c r="AQ207" s="483">
        <f>Juni!$F$7</f>
        <v>2556580</v>
      </c>
      <c r="AR207" s="484"/>
      <c r="AS207" s="100">
        <f t="shared" si="13"/>
        <v>149930</v>
      </c>
      <c r="AT207" s="101">
        <f>Juni!$H$7</f>
        <v>0</v>
      </c>
      <c r="AU207" s="322">
        <f>Juni!$J$7</f>
        <v>0</v>
      </c>
      <c r="AV207" s="485">
        <f t="shared" si="14"/>
        <v>94.460393643474433</v>
      </c>
      <c r="AW207" s="486"/>
    </row>
    <row r="208" spans="1:52" s="62" customFormat="1" ht="14.1" customHeight="1" thickBot="1">
      <c r="A208" s="517"/>
      <c r="B208" s="518"/>
      <c r="C208" s="518"/>
      <c r="D208" s="518"/>
      <c r="E208" s="518"/>
      <c r="F208" s="518"/>
      <c r="G208" s="518"/>
      <c r="H208" s="518"/>
      <c r="I208" s="518"/>
      <c r="J208" s="518"/>
      <c r="K208" s="518"/>
      <c r="L208" s="518"/>
      <c r="M208" s="518"/>
      <c r="N208" s="518"/>
      <c r="O208" s="518"/>
      <c r="P208" s="518"/>
      <c r="Q208" s="518"/>
      <c r="R208" s="518"/>
      <c r="S208" s="518"/>
      <c r="T208" s="518"/>
      <c r="U208" s="518"/>
      <c r="V208" s="518"/>
      <c r="W208" s="518"/>
      <c r="X208" s="518"/>
      <c r="Y208" s="518"/>
      <c r="Z208" s="518"/>
      <c r="AA208" s="518"/>
      <c r="AB208" s="518"/>
      <c r="AC208" s="518"/>
      <c r="AD208" s="518"/>
      <c r="AE208" s="518"/>
      <c r="AF208" s="518"/>
      <c r="AG208" s="518"/>
      <c r="AH208" s="519"/>
      <c r="AL208" s="96"/>
      <c r="AM208" s="481" t="s">
        <v>73</v>
      </c>
      <c r="AN208" s="482"/>
      <c r="AO208" s="483">
        <f>Juli!$E$7</f>
        <v>2843112</v>
      </c>
      <c r="AP208" s="484"/>
      <c r="AQ208" s="483">
        <f>Juli!$F$7</f>
        <v>2619991</v>
      </c>
      <c r="AR208" s="484"/>
      <c r="AS208" s="100">
        <f t="shared" si="13"/>
        <v>223121</v>
      </c>
      <c r="AT208" s="101">
        <f>Juli!$H$7</f>
        <v>80971</v>
      </c>
      <c r="AU208" s="322">
        <f>Juli!$J$7</f>
        <v>142150</v>
      </c>
      <c r="AV208" s="485">
        <f t="shared" si="14"/>
        <v>92.152226152188163</v>
      </c>
      <c r="AW208" s="486"/>
      <c r="AY208" s="76"/>
      <c r="AZ208" s="76"/>
    </row>
    <row r="209" spans="1:52" s="62" customFormat="1" ht="14.1" customHeight="1" thickBot="1">
      <c r="A209" s="517"/>
      <c r="B209" s="518"/>
      <c r="C209" s="518"/>
      <c r="D209" s="518"/>
      <c r="E209" s="518"/>
      <c r="F209" s="518"/>
      <c r="G209" s="518"/>
      <c r="H209" s="518"/>
      <c r="I209" s="518"/>
      <c r="J209" s="518"/>
      <c r="K209" s="518"/>
      <c r="L209" s="518"/>
      <c r="M209" s="518"/>
      <c r="N209" s="518"/>
      <c r="O209" s="518"/>
      <c r="P209" s="518"/>
      <c r="Q209" s="518"/>
      <c r="R209" s="518"/>
      <c r="S209" s="518"/>
      <c r="T209" s="518"/>
      <c r="U209" s="518"/>
      <c r="V209" s="518"/>
      <c r="W209" s="518"/>
      <c r="X209" s="518"/>
      <c r="Y209" s="518"/>
      <c r="Z209" s="518"/>
      <c r="AA209" s="518"/>
      <c r="AB209" s="518"/>
      <c r="AC209" s="518"/>
      <c r="AD209" s="518"/>
      <c r="AE209" s="518"/>
      <c r="AF209" s="518"/>
      <c r="AG209" s="518"/>
      <c r="AH209" s="519"/>
      <c r="AL209" s="96"/>
      <c r="AM209" s="481" t="s">
        <v>74</v>
      </c>
      <c r="AN209" s="482"/>
      <c r="AO209" s="483">
        <f>Agustus!$E$7</f>
        <v>2856582</v>
      </c>
      <c r="AP209" s="484"/>
      <c r="AQ209" s="483">
        <f>Agustus!$F$7</f>
        <v>2661663</v>
      </c>
      <c r="AR209" s="484"/>
      <c r="AS209" s="100">
        <f t="shared" si="13"/>
        <v>194919</v>
      </c>
      <c r="AT209" s="101">
        <f>Agustus!$H$7</f>
        <v>0</v>
      </c>
      <c r="AU209" s="322">
        <f>Agustus!$J$7</f>
        <v>5100</v>
      </c>
      <c r="AV209" s="485">
        <f t="shared" si="14"/>
        <v>93.176495546075699</v>
      </c>
      <c r="AW209" s="486"/>
      <c r="AY209" s="103"/>
      <c r="AZ209" s="95"/>
    </row>
    <row r="210" spans="1:52" s="62" customFormat="1" ht="14.1" customHeight="1" thickBot="1">
      <c r="A210" s="517"/>
      <c r="B210" s="518"/>
      <c r="C210" s="518"/>
      <c r="D210" s="518"/>
      <c r="E210" s="518"/>
      <c r="F210" s="518"/>
      <c r="G210" s="518"/>
      <c r="H210" s="518"/>
      <c r="I210" s="518"/>
      <c r="J210" s="518"/>
      <c r="K210" s="518"/>
      <c r="L210" s="518"/>
      <c r="M210" s="518"/>
      <c r="N210" s="518"/>
      <c r="O210" s="518"/>
      <c r="P210" s="518"/>
      <c r="Q210" s="518"/>
      <c r="R210" s="518"/>
      <c r="S210" s="518"/>
      <c r="T210" s="518"/>
      <c r="U210" s="518"/>
      <c r="V210" s="518"/>
      <c r="W210" s="518"/>
      <c r="X210" s="518"/>
      <c r="Y210" s="518"/>
      <c r="Z210" s="518"/>
      <c r="AA210" s="518"/>
      <c r="AB210" s="518"/>
      <c r="AC210" s="518"/>
      <c r="AD210" s="518"/>
      <c r="AE210" s="518"/>
      <c r="AF210" s="518"/>
      <c r="AG210" s="518"/>
      <c r="AH210" s="519"/>
      <c r="AL210" s="96"/>
      <c r="AM210" s="481" t="s">
        <v>75</v>
      </c>
      <c r="AN210" s="482"/>
      <c r="AO210" s="483">
        <f>September!$E$7</f>
        <v>3008420</v>
      </c>
      <c r="AP210" s="484"/>
      <c r="AQ210" s="483">
        <f>September!$F$7</f>
        <v>2784881</v>
      </c>
      <c r="AR210" s="484"/>
      <c r="AS210" s="100">
        <f t="shared" si="13"/>
        <v>223539</v>
      </c>
      <c r="AT210" s="101">
        <f>September!$H$7</f>
        <v>87620</v>
      </c>
      <c r="AU210" s="322">
        <f>September!$J$7</f>
        <v>135919</v>
      </c>
      <c r="AV210" s="485">
        <f t="shared" si="14"/>
        <v>92.569554782909307</v>
      </c>
      <c r="AW210" s="486"/>
      <c r="AY210" s="318"/>
      <c r="AZ210" s="318"/>
    </row>
    <row r="211" spans="1:52" s="62" customFormat="1" ht="14.1" customHeight="1" thickBot="1">
      <c r="A211" s="517"/>
      <c r="B211" s="518"/>
      <c r="C211" s="518"/>
      <c r="D211" s="518"/>
      <c r="E211" s="518"/>
      <c r="F211" s="518"/>
      <c r="G211" s="518"/>
      <c r="H211" s="518"/>
      <c r="I211" s="518"/>
      <c r="J211" s="518"/>
      <c r="K211" s="518"/>
      <c r="L211" s="518"/>
      <c r="M211" s="518"/>
      <c r="N211" s="518"/>
      <c r="O211" s="518"/>
      <c r="P211" s="518"/>
      <c r="Q211" s="518"/>
      <c r="R211" s="518"/>
      <c r="S211" s="518"/>
      <c r="T211" s="518"/>
      <c r="U211" s="518"/>
      <c r="V211" s="518"/>
      <c r="W211" s="518"/>
      <c r="X211" s="518"/>
      <c r="Y211" s="518"/>
      <c r="Z211" s="518"/>
      <c r="AA211" s="518"/>
      <c r="AB211" s="518"/>
      <c r="AC211" s="518"/>
      <c r="AD211" s="518"/>
      <c r="AE211" s="518"/>
      <c r="AF211" s="518"/>
      <c r="AG211" s="518"/>
      <c r="AH211" s="519"/>
      <c r="AL211" s="96"/>
      <c r="AM211" s="481" t="s">
        <v>76</v>
      </c>
      <c r="AN211" s="482"/>
      <c r="AO211" s="483">
        <f>Oktober!$E$7</f>
        <v>3027799</v>
      </c>
      <c r="AP211" s="484"/>
      <c r="AQ211" s="483">
        <f>Oktober!$F$7</f>
        <v>2680903</v>
      </c>
      <c r="AR211" s="484"/>
      <c r="AS211" s="100">
        <f t="shared" si="13"/>
        <v>346896</v>
      </c>
      <c r="AT211" s="101">
        <f>Oktober!$H$7</f>
        <v>0</v>
      </c>
      <c r="AU211" s="322">
        <f>Oktober!$J$7</f>
        <v>0</v>
      </c>
      <c r="AV211" s="485">
        <f t="shared" si="14"/>
        <v>88.542964708027185</v>
      </c>
      <c r="AW211" s="486"/>
      <c r="AY211" s="318"/>
      <c r="AZ211" s="318"/>
    </row>
    <row r="212" spans="1:52" s="62" customFormat="1" ht="14.1" customHeight="1" thickBot="1">
      <c r="A212" s="517"/>
      <c r="B212" s="518"/>
      <c r="C212" s="518"/>
      <c r="D212" s="518"/>
      <c r="E212" s="518"/>
      <c r="F212" s="518"/>
      <c r="G212" s="518"/>
      <c r="H212" s="518"/>
      <c r="I212" s="518"/>
      <c r="J212" s="518"/>
      <c r="K212" s="518"/>
      <c r="L212" s="518"/>
      <c r="M212" s="518"/>
      <c r="N212" s="518"/>
      <c r="O212" s="518"/>
      <c r="P212" s="518"/>
      <c r="Q212" s="518"/>
      <c r="R212" s="518"/>
      <c r="S212" s="518"/>
      <c r="T212" s="518"/>
      <c r="U212" s="518"/>
      <c r="V212" s="518"/>
      <c r="W212" s="518"/>
      <c r="X212" s="518"/>
      <c r="Y212" s="518"/>
      <c r="Z212" s="518"/>
      <c r="AA212" s="518"/>
      <c r="AB212" s="518"/>
      <c r="AC212" s="518"/>
      <c r="AD212" s="518"/>
      <c r="AE212" s="518"/>
      <c r="AF212" s="518"/>
      <c r="AG212" s="518"/>
      <c r="AH212" s="519"/>
      <c r="AL212" s="96"/>
      <c r="AM212" s="481" t="s">
        <v>77</v>
      </c>
      <c r="AN212" s="482"/>
      <c r="AO212" s="483">
        <f>November!$E$7</f>
        <v>2719800</v>
      </c>
      <c r="AP212" s="484"/>
      <c r="AQ212" s="483">
        <f>November!$F$7</f>
        <v>2563956</v>
      </c>
      <c r="AR212" s="484"/>
      <c r="AS212" s="100">
        <f t="shared" si="13"/>
        <v>155844</v>
      </c>
      <c r="AT212" s="101">
        <f>November!$H$7</f>
        <v>0</v>
      </c>
      <c r="AU212" s="322">
        <f>November!$J$7</f>
        <v>0</v>
      </c>
      <c r="AV212" s="485">
        <f t="shared" si="14"/>
        <v>94.270019854401056</v>
      </c>
      <c r="AW212" s="486"/>
      <c r="AY212" s="318"/>
      <c r="AZ212" s="318"/>
    </row>
    <row r="213" spans="1:52" s="62" customFormat="1" ht="14.1" customHeight="1" thickBot="1">
      <c r="A213" s="517"/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18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9"/>
      <c r="AL213" s="76"/>
      <c r="AM213" s="481" t="s">
        <v>78</v>
      </c>
      <c r="AN213" s="482"/>
      <c r="AO213" s="483">
        <f>Desember!$E$7</f>
        <v>2773458</v>
      </c>
      <c r="AP213" s="484"/>
      <c r="AQ213" s="483">
        <f>Desember!$F$7</f>
        <v>2616848</v>
      </c>
      <c r="AR213" s="484"/>
      <c r="AS213" s="100">
        <f t="shared" si="13"/>
        <v>156610</v>
      </c>
      <c r="AT213" s="101">
        <f>Desember!$H$7</f>
        <v>0</v>
      </c>
      <c r="AU213" s="322">
        <f>Desember!$J$7</f>
        <v>0</v>
      </c>
      <c r="AV213" s="485">
        <f t="shared" si="14"/>
        <v>94.353258639575571</v>
      </c>
      <c r="AW213" s="486"/>
      <c r="AY213" s="318"/>
      <c r="AZ213" s="318"/>
    </row>
    <row r="214" spans="1:52" s="62" customFormat="1">
      <c r="A214" s="517"/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18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9"/>
      <c r="AM214" s="76"/>
      <c r="AN214" s="76"/>
      <c r="AO214" s="61"/>
      <c r="AP214" s="76"/>
      <c r="AQ214" s="61"/>
      <c r="AR214" s="61"/>
      <c r="AS214" s="76"/>
      <c r="AT214" s="96"/>
      <c r="AU214" s="61"/>
      <c r="AV214" s="76"/>
      <c r="AW214" s="61"/>
      <c r="AX214" s="61"/>
      <c r="AZ214" s="318"/>
    </row>
    <row r="215" spans="1:52" s="62" customFormat="1">
      <c r="A215" s="517"/>
      <c r="B215" s="518"/>
      <c r="C215" s="518"/>
      <c r="D215" s="518"/>
      <c r="E215" s="518"/>
      <c r="F215" s="518"/>
      <c r="G215" s="518"/>
      <c r="H215" s="518"/>
      <c r="I215" s="518"/>
      <c r="J215" s="518"/>
      <c r="K215" s="518"/>
      <c r="L215" s="518"/>
      <c r="M215" s="518"/>
      <c r="N215" s="518"/>
      <c r="O215" s="518"/>
      <c r="P215" s="518"/>
      <c r="Q215" s="518"/>
      <c r="R215" s="518"/>
      <c r="S215" s="518"/>
      <c r="T215" s="518"/>
      <c r="U215" s="518"/>
      <c r="V215" s="518"/>
      <c r="W215" s="518"/>
      <c r="X215" s="518"/>
      <c r="Y215" s="518"/>
      <c r="Z215" s="518"/>
      <c r="AA215" s="518"/>
      <c r="AB215" s="518"/>
      <c r="AC215" s="518"/>
      <c r="AD215" s="518"/>
      <c r="AE215" s="518"/>
      <c r="AF215" s="518"/>
      <c r="AG215" s="518"/>
      <c r="AH215" s="519"/>
      <c r="AL215" s="318"/>
      <c r="AP215" s="104"/>
      <c r="AQ215" s="61"/>
      <c r="AR215" s="76"/>
      <c r="AS215" s="76"/>
      <c r="AT215" s="96"/>
      <c r="AU215" s="61"/>
      <c r="AV215" s="76"/>
      <c r="AW215" s="61"/>
      <c r="AX215" s="61"/>
      <c r="AZ215" s="318"/>
    </row>
    <row r="216" spans="1:52" s="62" customFormat="1">
      <c r="A216" s="517"/>
      <c r="B216" s="518"/>
      <c r="C216" s="518"/>
      <c r="D216" s="518"/>
      <c r="E216" s="518"/>
      <c r="F216" s="518"/>
      <c r="G216" s="518"/>
      <c r="H216" s="518"/>
      <c r="I216" s="518"/>
      <c r="J216" s="518"/>
      <c r="K216" s="518"/>
      <c r="L216" s="518"/>
      <c r="M216" s="518"/>
      <c r="N216" s="518"/>
      <c r="O216" s="518"/>
      <c r="P216" s="518"/>
      <c r="Q216" s="518"/>
      <c r="R216" s="518"/>
      <c r="S216" s="518"/>
      <c r="T216" s="518"/>
      <c r="U216" s="518"/>
      <c r="V216" s="518"/>
      <c r="W216" s="518"/>
      <c r="X216" s="518"/>
      <c r="Y216" s="518"/>
      <c r="Z216" s="518"/>
      <c r="AA216" s="518"/>
      <c r="AB216" s="518"/>
      <c r="AC216" s="518"/>
      <c r="AD216" s="518"/>
      <c r="AE216" s="518"/>
      <c r="AF216" s="518"/>
      <c r="AG216" s="518"/>
      <c r="AH216" s="519"/>
      <c r="AL216" s="76"/>
      <c r="AO216" s="318"/>
      <c r="AP216" s="318"/>
      <c r="AQ216" s="318"/>
      <c r="AR216" s="76"/>
      <c r="AS216" s="76"/>
      <c r="AT216" s="96"/>
      <c r="AU216" s="61"/>
      <c r="AV216" s="76"/>
      <c r="AW216" s="61"/>
      <c r="AX216" s="61"/>
      <c r="AZ216" s="318"/>
    </row>
    <row r="217" spans="1:52" s="62" customFormat="1">
      <c r="A217" s="517"/>
      <c r="B217" s="518"/>
      <c r="C217" s="518"/>
      <c r="D217" s="518"/>
      <c r="E217" s="518"/>
      <c r="F217" s="518"/>
      <c r="G217" s="518"/>
      <c r="H217" s="518"/>
      <c r="I217" s="518"/>
      <c r="J217" s="518"/>
      <c r="K217" s="518"/>
      <c r="L217" s="518"/>
      <c r="M217" s="518"/>
      <c r="N217" s="518"/>
      <c r="O217" s="518"/>
      <c r="P217" s="518"/>
      <c r="Q217" s="518"/>
      <c r="R217" s="518"/>
      <c r="S217" s="518"/>
      <c r="T217" s="518"/>
      <c r="U217" s="518"/>
      <c r="V217" s="518"/>
      <c r="W217" s="518"/>
      <c r="X217" s="518"/>
      <c r="Y217" s="518"/>
      <c r="Z217" s="518"/>
      <c r="AA217" s="518"/>
      <c r="AB217" s="518"/>
      <c r="AC217" s="518"/>
      <c r="AD217" s="518"/>
      <c r="AE217" s="518"/>
      <c r="AF217" s="518"/>
      <c r="AG217" s="518"/>
      <c r="AH217" s="519"/>
      <c r="AL217" s="76"/>
      <c r="AO217" s="105"/>
      <c r="AP217" s="479"/>
      <c r="AQ217" s="318"/>
      <c r="AR217" s="76"/>
      <c r="AS217" s="76"/>
      <c r="AT217" s="96"/>
      <c r="AU217" s="61"/>
      <c r="AV217" s="76"/>
      <c r="AW217" s="61"/>
      <c r="AX217" s="61"/>
      <c r="AZ217" s="318"/>
    </row>
    <row r="218" spans="1:52" s="62" customFormat="1">
      <c r="A218" s="517"/>
      <c r="B218" s="518"/>
      <c r="C218" s="518"/>
      <c r="D218" s="518"/>
      <c r="E218" s="518"/>
      <c r="F218" s="518"/>
      <c r="G218" s="518"/>
      <c r="H218" s="518"/>
      <c r="I218" s="518"/>
      <c r="J218" s="518"/>
      <c r="K218" s="518"/>
      <c r="L218" s="518"/>
      <c r="M218" s="518"/>
      <c r="N218" s="518"/>
      <c r="O218" s="518"/>
      <c r="P218" s="518"/>
      <c r="Q218" s="518"/>
      <c r="R218" s="518"/>
      <c r="S218" s="518"/>
      <c r="T218" s="518"/>
      <c r="U218" s="518"/>
      <c r="V218" s="518"/>
      <c r="W218" s="518"/>
      <c r="X218" s="518"/>
      <c r="Y218" s="518"/>
      <c r="Z218" s="518"/>
      <c r="AA218" s="518"/>
      <c r="AB218" s="518"/>
      <c r="AC218" s="518"/>
      <c r="AD218" s="518"/>
      <c r="AE218" s="518"/>
      <c r="AF218" s="518"/>
      <c r="AG218" s="518"/>
      <c r="AH218" s="519"/>
      <c r="AL218" s="76"/>
      <c r="AO218" s="105"/>
      <c r="AP218" s="479"/>
      <c r="AQ218" s="318"/>
      <c r="AR218" s="76"/>
      <c r="AS218" s="76"/>
      <c r="AT218" s="96"/>
      <c r="AU218" s="61"/>
      <c r="AV218" s="76"/>
      <c r="AW218" s="61"/>
      <c r="AX218" s="61"/>
      <c r="AZ218" s="318"/>
    </row>
    <row r="219" spans="1:52" s="62" customFormat="1">
      <c r="A219" s="517"/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18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9"/>
      <c r="AL219" s="76"/>
      <c r="AO219" s="76"/>
      <c r="AP219" s="106"/>
      <c r="AQ219" s="106"/>
      <c r="AR219" s="76"/>
      <c r="AS219" s="76"/>
      <c r="AT219" s="96"/>
      <c r="AU219" s="107"/>
      <c r="AV219" s="107"/>
      <c r="AW219" s="76"/>
      <c r="AX219" s="76"/>
      <c r="AZ219" s="318"/>
    </row>
    <row r="220" spans="1:52" s="62" customFormat="1" ht="12.75" customHeight="1">
      <c r="A220" s="517"/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18"/>
      <c r="T220" s="518"/>
      <c r="U220" s="518"/>
      <c r="V220" s="518"/>
      <c r="W220" s="518"/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9"/>
      <c r="AK220" s="108"/>
      <c r="AL220" s="76"/>
      <c r="AO220" s="76"/>
      <c r="AP220" s="76"/>
      <c r="AQ220" s="76"/>
      <c r="AR220" s="76"/>
      <c r="AS220" s="76"/>
      <c r="AT220" s="96"/>
      <c r="AX220" s="70"/>
      <c r="AZ220" s="318"/>
    </row>
    <row r="221" spans="1:52" s="62" customFormat="1">
      <c r="A221" s="517"/>
      <c r="B221" s="518"/>
      <c r="C221" s="518"/>
      <c r="D221" s="518"/>
      <c r="E221" s="518"/>
      <c r="F221" s="518"/>
      <c r="G221" s="518"/>
      <c r="H221" s="518"/>
      <c r="I221" s="518"/>
      <c r="J221" s="518"/>
      <c r="K221" s="518"/>
      <c r="L221" s="518"/>
      <c r="M221" s="518"/>
      <c r="N221" s="518"/>
      <c r="O221" s="518"/>
      <c r="P221" s="518"/>
      <c r="Q221" s="518"/>
      <c r="R221" s="518"/>
      <c r="S221" s="518"/>
      <c r="T221" s="518"/>
      <c r="U221" s="518"/>
      <c r="V221" s="518"/>
      <c r="W221" s="518"/>
      <c r="X221" s="518"/>
      <c r="Y221" s="518"/>
      <c r="Z221" s="518"/>
      <c r="AA221" s="518"/>
      <c r="AB221" s="518"/>
      <c r="AC221" s="518"/>
      <c r="AD221" s="518"/>
      <c r="AE221" s="518"/>
      <c r="AF221" s="518"/>
      <c r="AG221" s="518"/>
      <c r="AH221" s="519"/>
      <c r="AL221" s="76"/>
      <c r="AO221" s="76"/>
      <c r="AP221" s="76" t="s">
        <v>62</v>
      </c>
      <c r="AQ221" s="76"/>
      <c r="AR221" s="76"/>
      <c r="AS221" s="76"/>
      <c r="AT221" s="96"/>
      <c r="AX221" s="70"/>
      <c r="AZ221" s="318"/>
    </row>
    <row r="222" spans="1:52" s="62" customFormat="1" ht="12.75" customHeight="1">
      <c r="A222" s="517"/>
      <c r="B222" s="518"/>
      <c r="C222" s="518"/>
      <c r="D222" s="518"/>
      <c r="E222" s="518"/>
      <c r="F222" s="518"/>
      <c r="G222" s="518"/>
      <c r="H222" s="518"/>
      <c r="I222" s="518"/>
      <c r="J222" s="518"/>
      <c r="K222" s="518"/>
      <c r="L222" s="518"/>
      <c r="M222" s="518"/>
      <c r="N222" s="518"/>
      <c r="O222" s="518"/>
      <c r="P222" s="518"/>
      <c r="Q222" s="518"/>
      <c r="R222" s="518"/>
      <c r="S222" s="518"/>
      <c r="T222" s="518"/>
      <c r="U222" s="518"/>
      <c r="V222" s="518"/>
      <c r="W222" s="518"/>
      <c r="X222" s="518"/>
      <c r="Y222" s="518"/>
      <c r="Z222" s="518"/>
      <c r="AA222" s="518"/>
      <c r="AB222" s="518"/>
      <c r="AC222" s="518"/>
      <c r="AD222" s="518"/>
      <c r="AE222" s="518"/>
      <c r="AF222" s="518"/>
      <c r="AG222" s="518"/>
      <c r="AH222" s="519"/>
      <c r="AL222" s="76"/>
      <c r="AO222" s="76"/>
      <c r="AP222" s="76"/>
      <c r="AQ222" s="76"/>
      <c r="AR222" s="76"/>
      <c r="AS222" s="76"/>
      <c r="AT222" s="96"/>
      <c r="AU222" s="109"/>
      <c r="AV222" s="318"/>
      <c r="AW222" s="318"/>
      <c r="AX222" s="318"/>
      <c r="AY222" s="96"/>
      <c r="AZ222" s="318"/>
    </row>
    <row r="223" spans="1:52" s="62" customFormat="1">
      <c r="A223" s="517"/>
      <c r="B223" s="518"/>
      <c r="C223" s="518"/>
      <c r="D223" s="518"/>
      <c r="E223" s="518"/>
      <c r="F223" s="518"/>
      <c r="G223" s="518"/>
      <c r="H223" s="518"/>
      <c r="I223" s="518"/>
      <c r="J223" s="518"/>
      <c r="K223" s="518"/>
      <c r="L223" s="518"/>
      <c r="M223" s="518"/>
      <c r="N223" s="518"/>
      <c r="O223" s="518"/>
      <c r="P223" s="518"/>
      <c r="Q223" s="518"/>
      <c r="R223" s="518"/>
      <c r="S223" s="518"/>
      <c r="T223" s="518"/>
      <c r="U223" s="518"/>
      <c r="V223" s="518"/>
      <c r="W223" s="518"/>
      <c r="X223" s="518"/>
      <c r="Y223" s="518"/>
      <c r="Z223" s="518"/>
      <c r="AA223" s="518"/>
      <c r="AB223" s="518"/>
      <c r="AC223" s="518"/>
      <c r="AD223" s="518"/>
      <c r="AE223" s="518"/>
      <c r="AF223" s="518"/>
      <c r="AG223" s="518"/>
      <c r="AH223" s="519"/>
      <c r="AO223" s="76"/>
      <c r="AP223" s="76"/>
      <c r="AQ223" s="76"/>
      <c r="AR223" s="76"/>
      <c r="AU223" s="480"/>
      <c r="AV223" s="480"/>
      <c r="AW223" s="480"/>
      <c r="AX223" s="318"/>
      <c r="AY223" s="318"/>
      <c r="AZ223" s="110"/>
    </row>
    <row r="224" spans="1:52" s="62" customFormat="1">
      <c r="A224" s="517"/>
      <c r="B224" s="518"/>
      <c r="C224" s="518"/>
      <c r="D224" s="518"/>
      <c r="E224" s="518"/>
      <c r="F224" s="518"/>
      <c r="G224" s="518"/>
      <c r="H224" s="518"/>
      <c r="I224" s="518"/>
      <c r="J224" s="518"/>
      <c r="K224" s="518"/>
      <c r="L224" s="518"/>
      <c r="M224" s="518"/>
      <c r="N224" s="518"/>
      <c r="O224" s="518"/>
      <c r="P224" s="518"/>
      <c r="Q224" s="518"/>
      <c r="R224" s="518"/>
      <c r="S224" s="518"/>
      <c r="T224" s="518"/>
      <c r="U224" s="518"/>
      <c r="V224" s="518"/>
      <c r="W224" s="518"/>
      <c r="X224" s="518"/>
      <c r="Y224" s="518"/>
      <c r="Z224" s="518"/>
      <c r="AA224" s="518"/>
      <c r="AB224" s="518"/>
      <c r="AC224" s="518"/>
      <c r="AD224" s="518"/>
      <c r="AE224" s="518"/>
      <c r="AF224" s="518"/>
      <c r="AG224" s="518"/>
      <c r="AH224" s="519"/>
      <c r="AM224" s="112"/>
      <c r="AN224" s="112"/>
      <c r="AU224" s="109"/>
      <c r="AV224" s="76"/>
      <c r="AW224" s="76"/>
      <c r="AX224" s="106"/>
      <c r="AY224" s="318"/>
      <c r="AZ224" s="110"/>
    </row>
    <row r="225" spans="1:52" s="62" customFormat="1" ht="14.25" customHeight="1">
      <c r="A225" s="517"/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18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9"/>
      <c r="AM225" s="96"/>
      <c r="AN225" s="76"/>
      <c r="AY225" s="318"/>
      <c r="AZ225" s="75"/>
    </row>
    <row r="226" spans="1:52" s="62" customFormat="1">
      <c r="A226" s="517"/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18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9"/>
      <c r="AM226" s="96"/>
      <c r="AN226" s="76"/>
      <c r="AY226" s="318"/>
      <c r="AZ226" s="75"/>
    </row>
    <row r="227" spans="1:52" s="62" customFormat="1" ht="13.5" thickBot="1">
      <c r="A227" s="559"/>
      <c r="B227" s="560"/>
      <c r="C227" s="560"/>
      <c r="D227" s="560"/>
      <c r="E227" s="560"/>
      <c r="F227" s="560"/>
      <c r="G227" s="560"/>
      <c r="H227" s="560"/>
      <c r="I227" s="560"/>
      <c r="J227" s="560"/>
      <c r="K227" s="560"/>
      <c r="L227" s="560"/>
      <c r="M227" s="560"/>
      <c r="N227" s="560"/>
      <c r="O227" s="560"/>
      <c r="P227" s="560"/>
      <c r="Q227" s="560"/>
      <c r="R227" s="560"/>
      <c r="S227" s="560"/>
      <c r="T227" s="560"/>
      <c r="U227" s="560"/>
      <c r="V227" s="560"/>
      <c r="W227" s="560"/>
      <c r="X227" s="560"/>
      <c r="Y227" s="560"/>
      <c r="Z227" s="560"/>
      <c r="AA227" s="560"/>
      <c r="AB227" s="560"/>
      <c r="AC227" s="560"/>
      <c r="AD227" s="560"/>
      <c r="AE227" s="560"/>
      <c r="AF227" s="560"/>
      <c r="AG227" s="560"/>
      <c r="AH227" s="561"/>
      <c r="AM227" s="96"/>
      <c r="AN227" s="76"/>
      <c r="AY227" s="318"/>
      <c r="AZ227" s="75"/>
    </row>
    <row r="228" spans="1:52" s="62" customFormat="1" ht="27.75" customHeight="1" thickBot="1">
      <c r="A228" s="113" t="s">
        <v>79</v>
      </c>
      <c r="B228" s="553" t="s">
        <v>80</v>
      </c>
      <c r="C228" s="554"/>
      <c r="D228" s="554"/>
      <c r="E228" s="554"/>
      <c r="F228" s="554"/>
      <c r="G228" s="554"/>
      <c r="H228" s="554"/>
      <c r="I228" s="554"/>
      <c r="J228" s="554"/>
      <c r="K228" s="554"/>
      <c r="L228" s="554"/>
      <c r="M228" s="555"/>
      <c r="N228" s="553" t="s">
        <v>81</v>
      </c>
      <c r="O228" s="554"/>
      <c r="P228" s="554"/>
      <c r="Q228" s="554"/>
      <c r="R228" s="554"/>
      <c r="S228" s="554"/>
      <c r="T228" s="554"/>
      <c r="U228" s="554"/>
      <c r="V228" s="554"/>
      <c r="W228" s="554"/>
      <c r="X228" s="554"/>
      <c r="Y228" s="555"/>
      <c r="Z228" s="553" t="s">
        <v>82</v>
      </c>
      <c r="AA228" s="554"/>
      <c r="AB228" s="555"/>
      <c r="AC228" s="554" t="s">
        <v>83</v>
      </c>
      <c r="AD228" s="554"/>
      <c r="AE228" s="554"/>
      <c r="AF228" s="553" t="s">
        <v>84</v>
      </c>
      <c r="AG228" s="554"/>
      <c r="AH228" s="555"/>
      <c r="AI228" s="114"/>
      <c r="AM228" s="96"/>
      <c r="AN228" s="76"/>
      <c r="AZ228" s="75"/>
    </row>
    <row r="229" spans="1:52" s="117" customFormat="1" ht="18" customHeight="1">
      <c r="A229" s="116"/>
      <c r="B229" s="522"/>
      <c r="C229" s="523"/>
      <c r="D229" s="523"/>
      <c r="E229" s="523"/>
      <c r="F229" s="523"/>
      <c r="G229" s="523"/>
      <c r="H229" s="523"/>
      <c r="I229" s="523"/>
      <c r="J229" s="523"/>
      <c r="K229" s="523"/>
      <c r="L229" s="523"/>
      <c r="M229" s="523"/>
      <c r="N229" s="524"/>
      <c r="O229" s="525"/>
      <c r="P229" s="525"/>
      <c r="Q229" s="525"/>
      <c r="R229" s="525"/>
      <c r="S229" s="525"/>
      <c r="T229" s="525"/>
      <c r="U229" s="525"/>
      <c r="V229" s="525"/>
      <c r="W229" s="525"/>
      <c r="X229" s="525"/>
      <c r="Y229" s="526"/>
      <c r="Z229" s="527"/>
      <c r="AA229" s="528"/>
      <c r="AB229" s="529"/>
      <c r="AC229" s="530"/>
      <c r="AD229" s="531"/>
      <c r="AE229" s="532"/>
      <c r="AF229" s="533"/>
      <c r="AG229" s="534"/>
      <c r="AH229" s="535"/>
      <c r="AI229" s="114"/>
      <c r="AJ229" s="62"/>
      <c r="AK229" s="62"/>
      <c r="AL229" s="62"/>
      <c r="AM229" s="96"/>
      <c r="AN229" s="76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</row>
    <row r="230" spans="1:52" s="117" customFormat="1" ht="18" customHeight="1">
      <c r="A230" s="116"/>
      <c r="B230" s="542"/>
      <c r="C230" s="543"/>
      <c r="D230" s="543"/>
      <c r="E230" s="543"/>
      <c r="F230" s="543"/>
      <c r="G230" s="543"/>
      <c r="H230" s="543"/>
      <c r="I230" s="543"/>
      <c r="J230" s="543"/>
      <c r="K230" s="543"/>
      <c r="L230" s="543"/>
      <c r="M230" s="543"/>
      <c r="N230" s="542"/>
      <c r="O230" s="543"/>
      <c r="P230" s="543"/>
      <c r="Q230" s="543"/>
      <c r="R230" s="543"/>
      <c r="S230" s="543"/>
      <c r="T230" s="543"/>
      <c r="U230" s="543"/>
      <c r="V230" s="543"/>
      <c r="W230" s="543"/>
      <c r="X230" s="543"/>
      <c r="Y230" s="544"/>
      <c r="Z230" s="545"/>
      <c r="AA230" s="531"/>
      <c r="AB230" s="532"/>
      <c r="AC230" s="530"/>
      <c r="AD230" s="531"/>
      <c r="AE230" s="532"/>
      <c r="AF230" s="536"/>
      <c r="AG230" s="537"/>
      <c r="AH230" s="538"/>
      <c r="AI230" s="114"/>
      <c r="AJ230" s="62"/>
      <c r="AK230" s="62"/>
      <c r="AL230" s="62"/>
      <c r="AM230" s="96"/>
      <c r="AN230" s="76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</row>
    <row r="231" spans="1:52" s="62" customFormat="1" ht="18" customHeight="1">
      <c r="A231" s="118"/>
      <c r="B231" s="542"/>
      <c r="C231" s="543"/>
      <c r="D231" s="543"/>
      <c r="E231" s="543"/>
      <c r="F231" s="543"/>
      <c r="G231" s="543"/>
      <c r="H231" s="543"/>
      <c r="I231" s="543"/>
      <c r="J231" s="543"/>
      <c r="K231" s="543"/>
      <c r="L231" s="543"/>
      <c r="M231" s="543"/>
      <c r="N231" s="546"/>
      <c r="O231" s="543"/>
      <c r="P231" s="543"/>
      <c r="Q231" s="543"/>
      <c r="R231" s="543"/>
      <c r="S231" s="543"/>
      <c r="T231" s="543"/>
      <c r="U231" s="543"/>
      <c r="V231" s="543"/>
      <c r="W231" s="543"/>
      <c r="X231" s="543"/>
      <c r="Y231" s="544"/>
      <c r="Z231" s="547"/>
      <c r="AA231" s="547"/>
      <c r="AB231" s="548"/>
      <c r="AC231" s="549"/>
      <c r="AD231" s="547"/>
      <c r="AE231" s="548"/>
      <c r="AF231" s="536"/>
      <c r="AG231" s="537"/>
      <c r="AH231" s="538"/>
      <c r="AI231" s="114"/>
      <c r="AK231" s="108"/>
      <c r="AL231" s="112"/>
      <c r="AM231" s="96"/>
      <c r="AN231" s="76"/>
      <c r="AT231" s="479"/>
      <c r="AU231" s="479"/>
      <c r="AV231" s="479"/>
      <c r="AW231" s="479"/>
      <c r="AX231" s="479"/>
    </row>
    <row r="232" spans="1:52" s="62" customFormat="1" ht="18" customHeight="1">
      <c r="A232" s="118"/>
      <c r="B232" s="542"/>
      <c r="C232" s="543"/>
      <c r="D232" s="543"/>
      <c r="E232" s="543"/>
      <c r="F232" s="543"/>
      <c r="G232" s="543"/>
      <c r="H232" s="543"/>
      <c r="I232" s="543"/>
      <c r="J232" s="543"/>
      <c r="K232" s="543"/>
      <c r="L232" s="543"/>
      <c r="M232" s="543"/>
      <c r="N232" s="546"/>
      <c r="O232" s="543"/>
      <c r="P232" s="543"/>
      <c r="Q232" s="543"/>
      <c r="R232" s="543"/>
      <c r="S232" s="543"/>
      <c r="T232" s="543"/>
      <c r="U232" s="543"/>
      <c r="V232" s="543"/>
      <c r="W232" s="543"/>
      <c r="X232" s="543"/>
      <c r="Y232" s="544"/>
      <c r="Z232" s="547"/>
      <c r="AA232" s="547"/>
      <c r="AB232" s="548"/>
      <c r="AC232" s="549"/>
      <c r="AD232" s="547"/>
      <c r="AE232" s="548"/>
      <c r="AF232" s="536"/>
      <c r="AG232" s="537"/>
      <c r="AH232" s="538"/>
      <c r="AI232" s="114"/>
      <c r="AK232" s="108"/>
      <c r="AL232" s="96"/>
      <c r="AM232" s="96"/>
      <c r="AN232" s="76"/>
      <c r="AO232" s="112"/>
      <c r="AP232" s="112"/>
      <c r="AQ232" s="76"/>
      <c r="AR232" s="76"/>
      <c r="AT232" s="96"/>
      <c r="AU232" s="96"/>
      <c r="AV232" s="76"/>
      <c r="AW232" s="96"/>
      <c r="AX232" s="76"/>
    </row>
    <row r="233" spans="1:52" s="62" customFormat="1" ht="18" customHeight="1" thickBot="1">
      <c r="A233" s="120"/>
      <c r="B233" s="550"/>
      <c r="C233" s="551"/>
      <c r="D233" s="551"/>
      <c r="E233" s="551"/>
      <c r="F233" s="551"/>
      <c r="G233" s="551"/>
      <c r="H233" s="551"/>
      <c r="I233" s="551"/>
      <c r="J233" s="551"/>
      <c r="K233" s="551"/>
      <c r="L233" s="551"/>
      <c r="M233" s="551"/>
      <c r="N233" s="550"/>
      <c r="O233" s="551"/>
      <c r="P233" s="551"/>
      <c r="Q233" s="551"/>
      <c r="R233" s="551"/>
      <c r="S233" s="551"/>
      <c r="T233" s="551"/>
      <c r="U233" s="551"/>
      <c r="V233" s="551"/>
      <c r="W233" s="551"/>
      <c r="X233" s="551"/>
      <c r="Y233" s="552"/>
      <c r="Z233" s="551"/>
      <c r="AA233" s="551"/>
      <c r="AB233" s="552"/>
      <c r="AC233" s="550"/>
      <c r="AD233" s="551"/>
      <c r="AE233" s="552"/>
      <c r="AF233" s="539"/>
      <c r="AG233" s="540"/>
      <c r="AH233" s="541"/>
      <c r="AI233" s="114"/>
      <c r="AK233" s="108"/>
      <c r="AL233" s="96"/>
      <c r="AM233" s="96"/>
      <c r="AN233" s="76"/>
      <c r="AO233" s="96"/>
      <c r="AP233" s="76"/>
      <c r="AQ233" s="112"/>
      <c r="AR233" s="112"/>
      <c r="AT233" s="96"/>
      <c r="AU233" s="96"/>
      <c r="AV233" s="76"/>
      <c r="AW233" s="96"/>
      <c r="AX233" s="76"/>
    </row>
    <row r="234" spans="1:52">
      <c r="AL234" s="76"/>
      <c r="AO234" s="76"/>
      <c r="AP234" s="76"/>
      <c r="AQ234" s="115"/>
      <c r="AR234" s="62"/>
    </row>
    <row r="235" spans="1:52" s="401" customFormat="1">
      <c r="AL235" s="402"/>
      <c r="AO235" s="402"/>
      <c r="AP235" s="402"/>
      <c r="AQ235" s="403"/>
      <c r="AR235" s="404"/>
    </row>
    <row r="236" spans="1:52" s="62" customFormat="1" ht="26.25" customHeight="1" thickBot="1">
      <c r="A236" s="121"/>
      <c r="B236" s="114"/>
      <c r="C236" s="114"/>
      <c r="D236" s="114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K236" s="108"/>
      <c r="AL236" s="96"/>
      <c r="AM236" s="61"/>
      <c r="AN236" s="76"/>
      <c r="AO236" s="96"/>
      <c r="AP236" s="76"/>
      <c r="AQ236" s="112"/>
      <c r="AR236" s="112"/>
      <c r="AT236" s="96"/>
      <c r="AU236" s="96"/>
      <c r="AV236" s="76"/>
      <c r="AW236" s="96"/>
      <c r="AX236" s="76"/>
    </row>
    <row r="237" spans="1:52">
      <c r="A237" s="562"/>
      <c r="B237" s="563"/>
      <c r="C237" s="563"/>
      <c r="D237" s="565" t="s">
        <v>23</v>
      </c>
      <c r="E237" s="566"/>
      <c r="F237" s="566"/>
      <c r="G237" s="566"/>
      <c r="H237" s="566"/>
      <c r="I237" s="566"/>
      <c r="J237" s="566"/>
      <c r="K237" s="566"/>
      <c r="L237" s="566"/>
      <c r="M237" s="566"/>
      <c r="N237" s="566"/>
      <c r="O237" s="566"/>
      <c r="P237" s="566"/>
      <c r="Q237" s="566"/>
      <c r="R237" s="566"/>
      <c r="S237" s="566"/>
      <c r="T237" s="566"/>
      <c r="U237" s="566"/>
      <c r="V237" s="566"/>
      <c r="W237" s="566"/>
      <c r="X237" s="566"/>
      <c r="Y237" s="566"/>
      <c r="Z237" s="566"/>
      <c r="AA237" s="566"/>
      <c r="AB237" s="567"/>
      <c r="AC237" s="568" t="s">
        <v>24</v>
      </c>
      <c r="AD237" s="569"/>
      <c r="AE237" s="569"/>
      <c r="AF237" s="569" t="s">
        <v>25</v>
      </c>
      <c r="AG237" s="569"/>
      <c r="AH237" s="571"/>
    </row>
    <row r="238" spans="1:52" ht="13.5" thickBot="1">
      <c r="A238" s="564"/>
      <c r="B238" s="508"/>
      <c r="C238" s="508"/>
      <c r="D238" s="573" t="s">
        <v>26</v>
      </c>
      <c r="E238" s="574"/>
      <c r="F238" s="574"/>
      <c r="G238" s="574"/>
      <c r="H238" s="574"/>
      <c r="I238" s="574"/>
      <c r="J238" s="574"/>
      <c r="K238" s="574"/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5"/>
      <c r="AC238" s="570"/>
      <c r="AD238" s="570"/>
      <c r="AE238" s="570"/>
      <c r="AF238" s="570"/>
      <c r="AG238" s="570"/>
      <c r="AH238" s="572"/>
    </row>
    <row r="239" spans="1:52" ht="13.5" thickBot="1">
      <c r="A239" s="564"/>
      <c r="B239" s="508"/>
      <c r="C239" s="508"/>
      <c r="D239" s="573" t="s">
        <v>27</v>
      </c>
      <c r="E239" s="574"/>
      <c r="F239" s="574"/>
      <c r="G239" s="574"/>
      <c r="H239" s="574"/>
      <c r="I239" s="574"/>
      <c r="J239" s="574"/>
      <c r="K239" s="574"/>
      <c r="L239" s="574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5"/>
      <c r="AC239" s="576" t="s">
        <v>28</v>
      </c>
      <c r="AD239" s="570"/>
      <c r="AE239" s="570"/>
      <c r="AF239" s="570"/>
      <c r="AG239" s="570"/>
      <c r="AH239" s="572"/>
      <c r="AK239" s="47"/>
      <c r="AL239" s="48" t="s">
        <v>29</v>
      </c>
      <c r="AM239" s="48" t="s">
        <v>30</v>
      </c>
      <c r="AN239" s="48" t="s">
        <v>31</v>
      </c>
      <c r="AO239" s="48" t="s">
        <v>32</v>
      </c>
      <c r="AP239" s="48" t="s">
        <v>33</v>
      </c>
      <c r="AQ239" s="48" t="s">
        <v>34</v>
      </c>
      <c r="AR239" s="48" t="s">
        <v>35</v>
      </c>
      <c r="AS239" s="48" t="s">
        <v>36</v>
      </c>
      <c r="AT239" s="48" t="s">
        <v>37</v>
      </c>
      <c r="AU239" s="48" t="s">
        <v>38</v>
      </c>
      <c r="AV239" s="48" t="s">
        <v>39</v>
      </c>
      <c r="AW239" s="48" t="s">
        <v>40</v>
      </c>
      <c r="AX239" s="49" t="s">
        <v>41</v>
      </c>
    </row>
    <row r="240" spans="1:52" ht="13.5" thickBot="1">
      <c r="A240" s="564"/>
      <c r="B240" s="508"/>
      <c r="C240" s="508"/>
      <c r="D240" s="577" t="s">
        <v>42</v>
      </c>
      <c r="E240" s="578"/>
      <c r="F240" s="578"/>
      <c r="G240" s="578"/>
      <c r="H240" s="578"/>
      <c r="I240" s="578"/>
      <c r="J240" s="578"/>
      <c r="K240" s="578"/>
      <c r="L240" s="578"/>
      <c r="M240" s="578"/>
      <c r="N240" s="578"/>
      <c r="O240" s="578"/>
      <c r="P240" s="578"/>
      <c r="Q240" s="578"/>
      <c r="R240" s="578"/>
      <c r="S240" s="578"/>
      <c r="T240" s="578"/>
      <c r="U240" s="578"/>
      <c r="V240" s="578"/>
      <c r="W240" s="578"/>
      <c r="X240" s="578"/>
      <c r="Y240" s="578"/>
      <c r="Z240" s="578"/>
      <c r="AA240" s="578"/>
      <c r="AB240" s="579"/>
      <c r="AC240" s="576" t="s">
        <v>43</v>
      </c>
      <c r="AD240" s="570"/>
      <c r="AE240" s="570"/>
      <c r="AF240" s="570"/>
      <c r="AG240" s="570"/>
      <c r="AH240" s="572"/>
      <c r="AK240" s="50" t="s">
        <v>44</v>
      </c>
      <c r="AL240" s="51">
        <v>90</v>
      </c>
      <c r="AM240" s="51">
        <v>90</v>
      </c>
      <c r="AN240" s="51">
        <v>90</v>
      </c>
      <c r="AO240" s="51">
        <v>90</v>
      </c>
      <c r="AP240" s="51">
        <v>90</v>
      </c>
      <c r="AQ240" s="51">
        <v>90</v>
      </c>
      <c r="AR240" s="51">
        <v>90</v>
      </c>
      <c r="AS240" s="51">
        <v>90</v>
      </c>
      <c r="AT240" s="51">
        <v>90</v>
      </c>
      <c r="AU240" s="51">
        <v>90</v>
      </c>
      <c r="AV240" s="51">
        <v>90</v>
      </c>
      <c r="AW240" s="51">
        <v>90</v>
      </c>
      <c r="AX240" s="51">
        <v>90</v>
      </c>
    </row>
    <row r="241" spans="1:52" ht="14.25" customHeight="1" thickBot="1">
      <c r="A241" s="580" t="s">
        <v>45</v>
      </c>
      <c r="B241" s="581"/>
      <c r="C241" s="581"/>
      <c r="D241" s="581"/>
      <c r="E241" s="581"/>
      <c r="F241" s="581"/>
      <c r="G241" s="581"/>
      <c r="H241" s="581"/>
      <c r="I241" s="581"/>
      <c r="J241" s="581"/>
      <c r="K241" s="581"/>
      <c r="L241" s="581"/>
      <c r="M241" s="581"/>
      <c r="N241" s="581"/>
      <c r="O241" s="581"/>
      <c r="P241" s="581"/>
      <c r="Q241" s="581"/>
      <c r="R241" s="581"/>
      <c r="S241" s="581"/>
      <c r="T241" s="581"/>
      <c r="U241" s="581"/>
      <c r="V241" s="581"/>
      <c r="W241" s="581"/>
      <c r="X241" s="581"/>
      <c r="Y241" s="582"/>
      <c r="Z241" s="586" t="s">
        <v>46</v>
      </c>
      <c r="AA241" s="587"/>
      <c r="AB241" s="587"/>
      <c r="AC241" s="586" t="s">
        <v>47</v>
      </c>
      <c r="AD241" s="587"/>
      <c r="AE241" s="588"/>
      <c r="AF241" s="587" t="s">
        <v>48</v>
      </c>
      <c r="AG241" s="587"/>
      <c r="AH241" s="588"/>
      <c r="AI241" s="52"/>
      <c r="AK241" s="53" t="s">
        <v>49</v>
      </c>
      <c r="AL241" s="54">
        <f>AV250</f>
        <v>92.875422740909372</v>
      </c>
      <c r="AM241" s="54">
        <f>AV251</f>
        <v>93.920613161765445</v>
      </c>
      <c r="AN241" s="54">
        <f>AV252</f>
        <v>90.321113451554552</v>
      </c>
      <c r="AO241" s="54">
        <f>AV253</f>
        <v>91.77167356629775</v>
      </c>
      <c r="AP241" s="54">
        <f>AV254</f>
        <v>81.428353474926723</v>
      </c>
      <c r="AQ241" s="54">
        <f>AV255</f>
        <v>94.460393643474433</v>
      </c>
      <c r="AR241" s="54">
        <f>AV256</f>
        <v>92.152226152188163</v>
      </c>
      <c r="AS241" s="54">
        <f>AV257</f>
        <v>93.176495546075699</v>
      </c>
      <c r="AT241" s="54">
        <f>AV258</f>
        <v>92.569554782909307</v>
      </c>
      <c r="AU241" s="54">
        <f>AV259</f>
        <v>88.542964708027185</v>
      </c>
      <c r="AV241" s="54">
        <f>AV260</f>
        <v>94.270019854401056</v>
      </c>
      <c r="AW241" s="54">
        <f>AV261</f>
        <v>94.353258639575571</v>
      </c>
      <c r="AX241" s="55">
        <f>AVERAGE(AL241:AS241)</f>
        <v>91.263286467149015</v>
      </c>
    </row>
    <row r="242" spans="1:52" ht="12" customHeight="1" thickBot="1">
      <c r="A242" s="583"/>
      <c r="B242" s="584"/>
      <c r="C242" s="584"/>
      <c r="D242" s="584"/>
      <c r="E242" s="584"/>
      <c r="F242" s="584"/>
      <c r="G242" s="584"/>
      <c r="H242" s="584"/>
      <c r="I242" s="584"/>
      <c r="J242" s="584"/>
      <c r="K242" s="584"/>
      <c r="L242" s="584"/>
      <c r="M242" s="584"/>
      <c r="N242" s="584"/>
      <c r="O242" s="584"/>
      <c r="P242" s="584"/>
      <c r="Q242" s="584"/>
      <c r="R242" s="584"/>
      <c r="S242" s="584"/>
      <c r="T242" s="584"/>
      <c r="U242" s="584"/>
      <c r="V242" s="584"/>
      <c r="W242" s="584"/>
      <c r="X242" s="584"/>
      <c r="Y242" s="585"/>
      <c r="Z242" s="562" t="s">
        <v>50</v>
      </c>
      <c r="AA242" s="563"/>
      <c r="AB242" s="589"/>
      <c r="AC242" s="562" t="s">
        <v>51</v>
      </c>
      <c r="AD242" s="563"/>
      <c r="AE242" s="589"/>
      <c r="AF242" s="593" t="s">
        <v>52</v>
      </c>
      <c r="AG242" s="563"/>
      <c r="AH242" s="589"/>
      <c r="AK242" s="56" t="s">
        <v>53</v>
      </c>
      <c r="AL242" s="57">
        <f t="shared" ref="AL242:AX242" si="15">AL241/AL240</f>
        <v>1.0319491415656596</v>
      </c>
      <c r="AM242" s="57">
        <f t="shared" si="15"/>
        <v>1.0435623684640605</v>
      </c>
      <c r="AN242" s="57">
        <f t="shared" si="15"/>
        <v>1.0035679272394951</v>
      </c>
      <c r="AO242" s="57">
        <f t="shared" si="15"/>
        <v>1.0196852618477528</v>
      </c>
      <c r="AP242" s="57">
        <f t="shared" si="15"/>
        <v>0.90475948305474141</v>
      </c>
      <c r="AQ242" s="57">
        <f t="shared" si="15"/>
        <v>1.0495599293719382</v>
      </c>
      <c r="AR242" s="57">
        <f t="shared" si="15"/>
        <v>1.0239136239132018</v>
      </c>
      <c r="AS242" s="57">
        <f t="shared" si="15"/>
        <v>1.0352943949563966</v>
      </c>
      <c r="AT242" s="57">
        <f t="shared" si="15"/>
        <v>1.0285506086989924</v>
      </c>
      <c r="AU242" s="57">
        <f t="shared" si="15"/>
        <v>0.98381071897807981</v>
      </c>
      <c r="AV242" s="57">
        <f t="shared" si="15"/>
        <v>1.0474446650489007</v>
      </c>
      <c r="AW242" s="57">
        <f t="shared" si="15"/>
        <v>1.0483695404397286</v>
      </c>
      <c r="AX242" s="58">
        <f t="shared" si="15"/>
        <v>1.0140365163016558</v>
      </c>
    </row>
    <row r="243" spans="1:52" ht="5.25" customHeight="1" thickBot="1">
      <c r="A243" s="59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564"/>
      <c r="AA243" s="508"/>
      <c r="AB243" s="590"/>
      <c r="AC243" s="564"/>
      <c r="AD243" s="508"/>
      <c r="AE243" s="590"/>
      <c r="AF243" s="564"/>
      <c r="AG243" s="508"/>
      <c r="AH243" s="590"/>
      <c r="AK243" s="61"/>
      <c r="AL243" s="62"/>
      <c r="AM243" s="62"/>
      <c r="AN243" s="63"/>
      <c r="AO243" s="63"/>
      <c r="AP243" s="63"/>
      <c r="AQ243" s="63"/>
      <c r="AR243" s="63"/>
      <c r="AS243" s="63"/>
      <c r="AT243" s="63"/>
      <c r="AU243" s="64"/>
      <c r="AV243" s="62"/>
      <c r="AW243" s="62"/>
      <c r="AX243" s="65"/>
    </row>
    <row r="244" spans="1:52" ht="15" customHeight="1" thickBot="1">
      <c r="A244" s="66"/>
      <c r="B244" s="128"/>
      <c r="C244" s="129"/>
      <c r="D244" s="128"/>
      <c r="E244" s="128"/>
      <c r="F244" s="128"/>
      <c r="G244" s="128"/>
      <c r="H244" s="128"/>
      <c r="I244" s="128"/>
      <c r="J244" s="67"/>
      <c r="K244" s="130" t="s">
        <v>18</v>
      </c>
      <c r="L244" s="128"/>
      <c r="M244" s="128"/>
      <c r="N244" s="128"/>
      <c r="O244" s="128"/>
      <c r="P244" s="128"/>
      <c r="Q244" s="128"/>
      <c r="R244" s="128"/>
      <c r="S244" s="131"/>
      <c r="T244" s="131"/>
      <c r="U244" s="131"/>
      <c r="V244" s="131"/>
      <c r="W244" s="131"/>
      <c r="X244" s="131"/>
      <c r="Y244" s="131"/>
      <c r="Z244" s="564"/>
      <c r="AA244" s="508"/>
      <c r="AB244" s="590"/>
      <c r="AC244" s="564"/>
      <c r="AD244" s="508"/>
      <c r="AE244" s="590"/>
      <c r="AF244" s="564"/>
      <c r="AG244" s="508"/>
      <c r="AH244" s="590"/>
      <c r="AI244" s="52"/>
      <c r="AJ244" s="68"/>
      <c r="AK244" s="61"/>
      <c r="AL244" s="62"/>
      <c r="AM244" s="62"/>
      <c r="AN244" s="69"/>
      <c r="AO244" s="69"/>
      <c r="AP244" s="69"/>
      <c r="AQ244" s="69"/>
      <c r="AR244" s="69"/>
      <c r="AS244" s="69"/>
      <c r="AT244" s="69"/>
      <c r="AU244" s="64"/>
      <c r="AV244" s="62"/>
      <c r="AW244" s="62"/>
      <c r="AX244" s="70"/>
    </row>
    <row r="245" spans="1:52" ht="15" customHeight="1" thickBot="1">
      <c r="A245" s="71"/>
      <c r="B245" s="128"/>
      <c r="C245" s="129"/>
      <c r="D245" s="128"/>
      <c r="E245" s="132"/>
      <c r="F245" s="132"/>
      <c r="G245" s="132"/>
      <c r="H245" s="132"/>
      <c r="I245" s="132"/>
      <c r="J245" s="72"/>
      <c r="K245" s="130" t="s">
        <v>54</v>
      </c>
      <c r="L245" s="128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564"/>
      <c r="AA245" s="508"/>
      <c r="AB245" s="590"/>
      <c r="AC245" s="564"/>
      <c r="AD245" s="508"/>
      <c r="AE245" s="590"/>
      <c r="AF245" s="564"/>
      <c r="AG245" s="508"/>
      <c r="AH245" s="590"/>
      <c r="AI245" s="73"/>
      <c r="AJ245" s="73"/>
      <c r="AK245" s="62"/>
      <c r="AL245" s="74"/>
      <c r="AM245" s="62"/>
      <c r="AN245" s="69"/>
      <c r="AO245" s="69"/>
      <c r="AP245" s="69"/>
      <c r="AQ245" s="69"/>
      <c r="AR245" s="69"/>
      <c r="AS245" s="75"/>
      <c r="AT245" s="75"/>
      <c r="AU245" s="62"/>
      <c r="AV245" s="62"/>
      <c r="AW245" s="62"/>
      <c r="AX245" s="62"/>
      <c r="AZ245" s="76"/>
    </row>
    <row r="246" spans="1:52" s="62" customFormat="1" ht="6.75" customHeight="1" thickBot="1">
      <c r="A246" s="77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591"/>
      <c r="AA246" s="509"/>
      <c r="AB246" s="592"/>
      <c r="AC246" s="591"/>
      <c r="AD246" s="509"/>
      <c r="AE246" s="592"/>
      <c r="AF246" s="591"/>
      <c r="AG246" s="509"/>
      <c r="AH246" s="592"/>
      <c r="AI246" s="79"/>
      <c r="AJ246" s="79"/>
      <c r="AM246" s="75"/>
      <c r="AN246" s="75"/>
      <c r="AO246" s="74"/>
      <c r="AP246" s="75"/>
      <c r="AQ246" s="75"/>
      <c r="AR246" s="74"/>
      <c r="AZ246" s="76"/>
    </row>
    <row r="247" spans="1:52" s="62" customFormat="1" ht="15.75" thickBot="1">
      <c r="A247" s="80"/>
      <c r="B247" s="81" t="s">
        <v>55</v>
      </c>
      <c r="C247" s="82"/>
      <c r="D247" s="82"/>
      <c r="E247" s="83"/>
      <c r="F247" s="82"/>
      <c r="G247" s="84" t="s">
        <v>56</v>
      </c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1"/>
      <c r="Z247" s="85"/>
      <c r="AA247" s="85"/>
      <c r="AB247" s="81"/>
      <c r="AC247" s="81"/>
      <c r="AD247" s="81" t="s">
        <v>906</v>
      </c>
      <c r="AE247" s="81"/>
      <c r="AF247" s="81" t="s">
        <v>1548</v>
      </c>
      <c r="AG247" s="82"/>
      <c r="AH247" s="86"/>
      <c r="AI247" s="79"/>
      <c r="AJ247" s="79"/>
      <c r="AK247" s="87"/>
      <c r="AL247" s="318"/>
      <c r="AM247" s="487" t="s">
        <v>1020</v>
      </c>
      <c r="AN247" s="488"/>
      <c r="AO247" s="488"/>
      <c r="AP247" s="488"/>
      <c r="AQ247" s="488"/>
      <c r="AR247" s="488"/>
      <c r="AS247" s="488"/>
      <c r="AT247" s="488"/>
      <c r="AU247" s="488"/>
      <c r="AV247" s="488"/>
      <c r="AW247" s="489"/>
      <c r="AZ247" s="76"/>
    </row>
    <row r="248" spans="1:52" s="62" customFormat="1" ht="14.1" customHeight="1" thickBot="1">
      <c r="A248" s="89"/>
      <c r="B248" s="90" t="s">
        <v>57</v>
      </c>
      <c r="C248" s="91"/>
      <c r="D248" s="91"/>
      <c r="E248" s="92"/>
      <c r="F248" s="91"/>
      <c r="G248" s="92" t="s">
        <v>58</v>
      </c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0"/>
      <c r="Z248" s="93"/>
      <c r="AA248" s="93"/>
      <c r="AB248" s="90"/>
      <c r="AC248" s="90"/>
      <c r="AD248" s="90" t="s">
        <v>907</v>
      </c>
      <c r="AE248" s="90"/>
      <c r="AF248" s="90" t="s">
        <v>1022</v>
      </c>
      <c r="AG248" s="91"/>
      <c r="AH248" s="94"/>
      <c r="AI248" s="73"/>
      <c r="AJ248" s="73"/>
      <c r="AL248" s="95"/>
      <c r="AM248" s="490" t="s">
        <v>59</v>
      </c>
      <c r="AN248" s="491"/>
      <c r="AO248" s="490" t="s">
        <v>60</v>
      </c>
      <c r="AP248" s="491"/>
      <c r="AQ248" s="490" t="s">
        <v>61</v>
      </c>
      <c r="AR248" s="491"/>
      <c r="AS248" s="494" t="s">
        <v>0</v>
      </c>
      <c r="AT248" s="495"/>
      <c r="AU248" s="496"/>
      <c r="AV248" s="490" t="s">
        <v>1</v>
      </c>
      <c r="AW248" s="491"/>
      <c r="AY248" s="76"/>
    </row>
    <row r="249" spans="1:52" s="62" customFormat="1" ht="14.1" customHeight="1" thickBot="1">
      <c r="A249" s="556" t="s">
        <v>62</v>
      </c>
      <c r="B249" s="557"/>
      <c r="C249" s="557"/>
      <c r="D249" s="557"/>
      <c r="E249" s="557"/>
      <c r="F249" s="557"/>
      <c r="G249" s="557"/>
      <c r="H249" s="557"/>
      <c r="I249" s="557"/>
      <c r="J249" s="557"/>
      <c r="K249" s="557"/>
      <c r="L249" s="557"/>
      <c r="M249" s="557"/>
      <c r="N249" s="557"/>
      <c r="O249" s="557"/>
      <c r="P249" s="557"/>
      <c r="Q249" s="557"/>
      <c r="R249" s="557"/>
      <c r="S249" s="557"/>
      <c r="T249" s="557"/>
      <c r="U249" s="557"/>
      <c r="V249" s="557"/>
      <c r="W249" s="557"/>
      <c r="X249" s="557"/>
      <c r="Y249" s="557"/>
      <c r="Z249" s="557"/>
      <c r="AA249" s="557"/>
      <c r="AB249" s="557"/>
      <c r="AC249" s="557"/>
      <c r="AD249" s="557"/>
      <c r="AE249" s="557"/>
      <c r="AF249" s="557"/>
      <c r="AG249" s="557"/>
      <c r="AH249" s="558"/>
      <c r="AI249" s="73"/>
      <c r="AJ249" s="73"/>
      <c r="AL249" s="96"/>
      <c r="AM249" s="492"/>
      <c r="AN249" s="493"/>
      <c r="AO249" s="492"/>
      <c r="AP249" s="493"/>
      <c r="AQ249" s="492"/>
      <c r="AR249" s="493"/>
      <c r="AS249" s="97" t="s">
        <v>63</v>
      </c>
      <c r="AT249" s="98" t="s">
        <v>64</v>
      </c>
      <c r="AU249" s="99" t="s">
        <v>65</v>
      </c>
      <c r="AV249" s="497" t="s">
        <v>66</v>
      </c>
      <c r="AW249" s="498"/>
    </row>
    <row r="250" spans="1:52" s="62" customFormat="1" ht="14.1" customHeight="1" thickBot="1">
      <c r="A250" s="517"/>
      <c r="B250" s="518"/>
      <c r="C250" s="518"/>
      <c r="D250" s="518"/>
      <c r="E250" s="518"/>
      <c r="F250" s="518"/>
      <c r="G250" s="518"/>
      <c r="H250" s="518"/>
      <c r="I250" s="518"/>
      <c r="J250" s="518"/>
      <c r="K250" s="518"/>
      <c r="L250" s="518"/>
      <c r="M250" s="518"/>
      <c r="N250" s="518"/>
      <c r="O250" s="518"/>
      <c r="P250" s="518"/>
      <c r="Q250" s="518"/>
      <c r="R250" s="518"/>
      <c r="S250" s="518"/>
      <c r="T250" s="518"/>
      <c r="U250" s="518"/>
      <c r="V250" s="518"/>
      <c r="W250" s="518"/>
      <c r="X250" s="518"/>
      <c r="Y250" s="518"/>
      <c r="Z250" s="518"/>
      <c r="AA250" s="518"/>
      <c r="AB250" s="518"/>
      <c r="AC250" s="518"/>
      <c r="AD250" s="518"/>
      <c r="AE250" s="518"/>
      <c r="AF250" s="518"/>
      <c r="AG250" s="518"/>
      <c r="AH250" s="519"/>
      <c r="AI250" s="73"/>
      <c r="AJ250" s="73"/>
      <c r="AL250" s="96"/>
      <c r="AM250" s="481" t="s">
        <v>67</v>
      </c>
      <c r="AN250" s="482"/>
      <c r="AO250" s="483">
        <f>Januari!$E$7</f>
        <v>2880606</v>
      </c>
      <c r="AP250" s="484"/>
      <c r="AQ250" s="483">
        <f>Januari!$F$7</f>
        <v>2675375</v>
      </c>
      <c r="AR250" s="484"/>
      <c r="AS250" s="100">
        <f t="shared" ref="AS250:AS261" si="16">AO250-AQ250</f>
        <v>205231</v>
      </c>
      <c r="AT250" s="101">
        <f>Januari!$H$7</f>
        <v>0</v>
      </c>
      <c r="AU250" s="322">
        <f>Januari!$J$7</f>
        <v>0</v>
      </c>
      <c r="AV250" s="485">
        <f>IFERROR(AQ250/AO250*100,0)</f>
        <v>92.875422740909372</v>
      </c>
      <c r="AW250" s="486"/>
    </row>
    <row r="251" spans="1:52" s="62" customFormat="1" ht="14.1" customHeight="1" thickBot="1">
      <c r="A251" s="517"/>
      <c r="B251" s="518"/>
      <c r="C251" s="518"/>
      <c r="D251" s="518"/>
      <c r="E251" s="518"/>
      <c r="F251" s="518"/>
      <c r="G251" s="518"/>
      <c r="H251" s="518"/>
      <c r="I251" s="518"/>
      <c r="J251" s="518"/>
      <c r="K251" s="518"/>
      <c r="L251" s="518"/>
      <c r="M251" s="518"/>
      <c r="N251" s="518"/>
      <c r="O251" s="518"/>
      <c r="P251" s="518"/>
      <c r="Q251" s="518"/>
      <c r="R251" s="518"/>
      <c r="S251" s="518"/>
      <c r="T251" s="518"/>
      <c r="U251" s="518"/>
      <c r="V251" s="518"/>
      <c r="W251" s="518"/>
      <c r="X251" s="518"/>
      <c r="Y251" s="518"/>
      <c r="Z251" s="518"/>
      <c r="AA251" s="518"/>
      <c r="AB251" s="518"/>
      <c r="AC251" s="518"/>
      <c r="AD251" s="518"/>
      <c r="AE251" s="518"/>
      <c r="AF251" s="518"/>
      <c r="AG251" s="518"/>
      <c r="AH251" s="519"/>
      <c r="AI251" s="73"/>
      <c r="AJ251" s="73"/>
      <c r="AK251" s="87" t="s">
        <v>62</v>
      </c>
      <c r="AL251" s="96"/>
      <c r="AM251" s="481" t="s">
        <v>68</v>
      </c>
      <c r="AN251" s="482"/>
      <c r="AO251" s="483">
        <f>Februari!$E$7</f>
        <v>2498525</v>
      </c>
      <c r="AP251" s="484"/>
      <c r="AQ251" s="483">
        <f>Februari!$F$7</f>
        <v>2346630</v>
      </c>
      <c r="AR251" s="484"/>
      <c r="AS251" s="100">
        <f t="shared" si="16"/>
        <v>151895</v>
      </c>
      <c r="AT251" s="101">
        <f>Februari!$H$7</f>
        <v>0</v>
      </c>
      <c r="AU251" s="322">
        <f>Februari!$J$7</f>
        <v>0</v>
      </c>
      <c r="AV251" s="485">
        <f t="shared" ref="AV251:AV261" si="17">IFERROR(AQ251/AO251*100,0)</f>
        <v>93.920613161765445</v>
      </c>
      <c r="AW251" s="486"/>
    </row>
    <row r="252" spans="1:52" s="62" customFormat="1" ht="14.1" customHeight="1" thickBot="1">
      <c r="A252" s="517"/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18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9"/>
      <c r="AI252" s="73"/>
      <c r="AJ252" s="73"/>
      <c r="AK252" s="87"/>
      <c r="AL252" s="96"/>
      <c r="AM252" s="481" t="s">
        <v>69</v>
      </c>
      <c r="AN252" s="482"/>
      <c r="AO252" s="483">
        <f>Maret!$E$7</f>
        <v>2891190</v>
      </c>
      <c r="AP252" s="484"/>
      <c r="AQ252" s="483">
        <f>Maret!$F$7</f>
        <v>2611355</v>
      </c>
      <c r="AR252" s="484"/>
      <c r="AS252" s="100">
        <f t="shared" si="16"/>
        <v>279835</v>
      </c>
      <c r="AT252" s="101">
        <f>Maret!$H$7</f>
        <v>0</v>
      </c>
      <c r="AU252" s="322">
        <f>Maret!$J$7</f>
        <v>0</v>
      </c>
      <c r="AV252" s="485">
        <f t="shared" si="17"/>
        <v>90.321113451554552</v>
      </c>
      <c r="AW252" s="486"/>
    </row>
    <row r="253" spans="1:52" s="62" customFormat="1" ht="14.1" customHeight="1" thickBot="1">
      <c r="A253" s="517"/>
      <c r="B253" s="518"/>
      <c r="C253" s="518"/>
      <c r="D253" s="518"/>
      <c r="E253" s="518"/>
      <c r="F253" s="518"/>
      <c r="G253" s="518"/>
      <c r="H253" s="518"/>
      <c r="I253" s="518"/>
      <c r="J253" s="518"/>
      <c r="K253" s="518"/>
      <c r="L253" s="518"/>
      <c r="M253" s="518"/>
      <c r="N253" s="518"/>
      <c r="O253" s="518"/>
      <c r="P253" s="518"/>
      <c r="Q253" s="518"/>
      <c r="R253" s="518"/>
      <c r="S253" s="518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518"/>
      <c r="AH253" s="519"/>
      <c r="AI253" s="73"/>
      <c r="AJ253" s="73"/>
      <c r="AK253" s="87"/>
      <c r="AL253" s="96"/>
      <c r="AM253" s="481" t="s">
        <v>70</v>
      </c>
      <c r="AN253" s="482"/>
      <c r="AO253" s="483">
        <f>April!$E$7</f>
        <v>2953298</v>
      </c>
      <c r="AP253" s="484"/>
      <c r="AQ253" s="483">
        <f>April!$F$7</f>
        <v>2710291</v>
      </c>
      <c r="AR253" s="484"/>
      <c r="AS253" s="100">
        <f t="shared" si="16"/>
        <v>243007</v>
      </c>
      <c r="AT253" s="101">
        <f>April!$H$7</f>
        <v>0</v>
      </c>
      <c r="AU253" s="322">
        <f>April!$J$7</f>
        <v>0</v>
      </c>
      <c r="AV253" s="485">
        <f t="shared" si="17"/>
        <v>91.77167356629775</v>
      </c>
      <c r="AW253" s="486"/>
    </row>
    <row r="254" spans="1:52" s="62" customFormat="1" ht="14.1" customHeight="1" thickBot="1">
      <c r="A254" s="517"/>
      <c r="B254" s="518"/>
      <c r="C254" s="518"/>
      <c r="D254" s="518"/>
      <c r="E254" s="518"/>
      <c r="F254" s="518"/>
      <c r="G254" s="518"/>
      <c r="H254" s="518"/>
      <c r="I254" s="518"/>
      <c r="J254" s="518"/>
      <c r="K254" s="518"/>
      <c r="L254" s="518"/>
      <c r="M254" s="518"/>
      <c r="N254" s="518"/>
      <c r="O254" s="518"/>
      <c r="P254" s="518"/>
      <c r="Q254" s="518"/>
      <c r="R254" s="518"/>
      <c r="S254" s="518"/>
      <c r="T254" s="518"/>
      <c r="U254" s="518"/>
      <c r="V254" s="518"/>
      <c r="W254" s="518"/>
      <c r="X254" s="518"/>
      <c r="Y254" s="518"/>
      <c r="Z254" s="518"/>
      <c r="AA254" s="518"/>
      <c r="AB254" s="518"/>
      <c r="AC254" s="518"/>
      <c r="AD254" s="518"/>
      <c r="AE254" s="518"/>
      <c r="AF254" s="518"/>
      <c r="AG254" s="518"/>
      <c r="AH254" s="519"/>
      <c r="AL254" s="96"/>
      <c r="AM254" s="481" t="s">
        <v>71</v>
      </c>
      <c r="AN254" s="482"/>
      <c r="AO254" s="483">
        <f>Mei!$E$7</f>
        <v>2490700</v>
      </c>
      <c r="AP254" s="484"/>
      <c r="AQ254" s="483">
        <f>Mei!$F$7</f>
        <v>2028136</v>
      </c>
      <c r="AR254" s="484"/>
      <c r="AS254" s="100">
        <f t="shared" si="16"/>
        <v>462564</v>
      </c>
      <c r="AT254" s="101">
        <f>Mei!$H$7</f>
        <v>0</v>
      </c>
      <c r="AU254" s="322">
        <f>Mei!$J$7</f>
        <v>0</v>
      </c>
      <c r="AV254" s="485">
        <f t="shared" si="17"/>
        <v>81.428353474926723</v>
      </c>
      <c r="AW254" s="486"/>
    </row>
    <row r="255" spans="1:52" s="62" customFormat="1" ht="14.1" customHeight="1" thickBot="1">
      <c r="A255" s="517"/>
      <c r="B255" s="518"/>
      <c r="C255" s="518"/>
      <c r="D255" s="518"/>
      <c r="E255" s="518"/>
      <c r="F255" s="518"/>
      <c r="G255" s="518"/>
      <c r="H255" s="518"/>
      <c r="I255" s="518"/>
      <c r="J255" s="518"/>
      <c r="K255" s="518"/>
      <c r="L255" s="518"/>
      <c r="M255" s="518"/>
      <c r="N255" s="518"/>
      <c r="O255" s="518"/>
      <c r="P255" s="518"/>
      <c r="Q255" s="518"/>
      <c r="R255" s="518"/>
      <c r="S255" s="518"/>
      <c r="T255" s="518"/>
      <c r="U255" s="518"/>
      <c r="V255" s="518"/>
      <c r="W255" s="518"/>
      <c r="X255" s="518"/>
      <c r="Y255" s="518"/>
      <c r="Z255" s="518"/>
      <c r="AA255" s="518"/>
      <c r="AB255" s="518"/>
      <c r="AC255" s="518"/>
      <c r="AD255" s="518"/>
      <c r="AE255" s="518"/>
      <c r="AF255" s="518"/>
      <c r="AG255" s="518"/>
      <c r="AH255" s="519"/>
      <c r="AL255" s="96"/>
      <c r="AM255" s="481" t="s">
        <v>72</v>
      </c>
      <c r="AN255" s="482"/>
      <c r="AO255" s="483">
        <f>Juni!$E$7</f>
        <v>2706510</v>
      </c>
      <c r="AP255" s="484"/>
      <c r="AQ255" s="483">
        <f>Juni!$F$7</f>
        <v>2556580</v>
      </c>
      <c r="AR255" s="484"/>
      <c r="AS255" s="100">
        <f t="shared" si="16"/>
        <v>149930</v>
      </c>
      <c r="AT255" s="101">
        <f>Juni!$H$7</f>
        <v>0</v>
      </c>
      <c r="AU255" s="322">
        <f>Juni!$J$7</f>
        <v>0</v>
      </c>
      <c r="AV255" s="485">
        <f t="shared" si="17"/>
        <v>94.460393643474433</v>
      </c>
      <c r="AW255" s="486"/>
    </row>
    <row r="256" spans="1:52" s="62" customFormat="1" ht="14.1" customHeight="1" thickBot="1">
      <c r="A256" s="517"/>
      <c r="B256" s="518"/>
      <c r="C256" s="518"/>
      <c r="D256" s="518"/>
      <c r="E256" s="518"/>
      <c r="F256" s="518"/>
      <c r="G256" s="518"/>
      <c r="H256" s="518"/>
      <c r="I256" s="518"/>
      <c r="J256" s="518"/>
      <c r="K256" s="518"/>
      <c r="L256" s="518"/>
      <c r="M256" s="518"/>
      <c r="N256" s="518"/>
      <c r="O256" s="518"/>
      <c r="P256" s="518"/>
      <c r="Q256" s="518"/>
      <c r="R256" s="518"/>
      <c r="S256" s="518"/>
      <c r="T256" s="518"/>
      <c r="U256" s="518"/>
      <c r="V256" s="518"/>
      <c r="W256" s="518"/>
      <c r="X256" s="518"/>
      <c r="Y256" s="518"/>
      <c r="Z256" s="518"/>
      <c r="AA256" s="518"/>
      <c r="AB256" s="518"/>
      <c r="AC256" s="518"/>
      <c r="AD256" s="518"/>
      <c r="AE256" s="518"/>
      <c r="AF256" s="518"/>
      <c r="AG256" s="518"/>
      <c r="AH256" s="519"/>
      <c r="AL256" s="96"/>
      <c r="AM256" s="481" t="s">
        <v>73</v>
      </c>
      <c r="AN256" s="482"/>
      <c r="AO256" s="483">
        <f>Juli!$E$7</f>
        <v>2843112</v>
      </c>
      <c r="AP256" s="484"/>
      <c r="AQ256" s="483">
        <f>Juli!$F$7</f>
        <v>2619991</v>
      </c>
      <c r="AR256" s="484"/>
      <c r="AS256" s="100">
        <f t="shared" si="16"/>
        <v>223121</v>
      </c>
      <c r="AT256" s="101">
        <f>Juli!$H$7</f>
        <v>80971</v>
      </c>
      <c r="AU256" s="322">
        <f>Juli!$J$7</f>
        <v>142150</v>
      </c>
      <c r="AV256" s="485">
        <f t="shared" si="17"/>
        <v>92.152226152188163</v>
      </c>
      <c r="AW256" s="486"/>
      <c r="AY256" s="76"/>
      <c r="AZ256" s="76"/>
    </row>
    <row r="257" spans="1:52" s="62" customFormat="1" ht="14.1" customHeight="1" thickBot="1">
      <c r="A257" s="517"/>
      <c r="B257" s="518"/>
      <c r="C257" s="518"/>
      <c r="D257" s="518"/>
      <c r="E257" s="518"/>
      <c r="F257" s="518"/>
      <c r="G257" s="518"/>
      <c r="H257" s="518"/>
      <c r="I257" s="518"/>
      <c r="J257" s="518"/>
      <c r="K257" s="518"/>
      <c r="L257" s="518"/>
      <c r="M257" s="518"/>
      <c r="N257" s="518"/>
      <c r="O257" s="518"/>
      <c r="P257" s="518"/>
      <c r="Q257" s="518"/>
      <c r="R257" s="518"/>
      <c r="S257" s="518"/>
      <c r="T257" s="518"/>
      <c r="U257" s="518"/>
      <c r="V257" s="518"/>
      <c r="W257" s="518"/>
      <c r="X257" s="518"/>
      <c r="Y257" s="518"/>
      <c r="Z257" s="518"/>
      <c r="AA257" s="518"/>
      <c r="AB257" s="518"/>
      <c r="AC257" s="518"/>
      <c r="AD257" s="518"/>
      <c r="AE257" s="518"/>
      <c r="AF257" s="518"/>
      <c r="AG257" s="518"/>
      <c r="AH257" s="519"/>
      <c r="AL257" s="96"/>
      <c r="AM257" s="481" t="s">
        <v>74</v>
      </c>
      <c r="AN257" s="482"/>
      <c r="AO257" s="483">
        <f>Agustus!$E$7</f>
        <v>2856582</v>
      </c>
      <c r="AP257" s="484"/>
      <c r="AQ257" s="483">
        <f>Agustus!$F$7</f>
        <v>2661663</v>
      </c>
      <c r="AR257" s="484"/>
      <c r="AS257" s="100">
        <f t="shared" si="16"/>
        <v>194919</v>
      </c>
      <c r="AT257" s="101">
        <f>Agustus!$H$7</f>
        <v>0</v>
      </c>
      <c r="AU257" s="322">
        <f>Agustus!$J$7</f>
        <v>5100</v>
      </c>
      <c r="AV257" s="485">
        <f t="shared" si="17"/>
        <v>93.176495546075699</v>
      </c>
      <c r="AW257" s="486"/>
      <c r="AY257" s="103"/>
      <c r="AZ257" s="95"/>
    </row>
    <row r="258" spans="1:52" s="62" customFormat="1" ht="14.1" customHeight="1" thickBot="1">
      <c r="A258" s="517"/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18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9"/>
      <c r="AL258" s="96"/>
      <c r="AM258" s="481" t="s">
        <v>75</v>
      </c>
      <c r="AN258" s="482"/>
      <c r="AO258" s="483">
        <f>September!$E$7</f>
        <v>3008420</v>
      </c>
      <c r="AP258" s="484"/>
      <c r="AQ258" s="483">
        <f>September!$F$7</f>
        <v>2784881</v>
      </c>
      <c r="AR258" s="484"/>
      <c r="AS258" s="100">
        <f t="shared" si="16"/>
        <v>223539</v>
      </c>
      <c r="AT258" s="101">
        <f>September!$H$7</f>
        <v>87620</v>
      </c>
      <c r="AU258" s="322">
        <f>September!$J$7</f>
        <v>135919</v>
      </c>
      <c r="AV258" s="485">
        <f t="shared" si="17"/>
        <v>92.569554782909307</v>
      </c>
      <c r="AW258" s="486"/>
      <c r="AY258" s="318"/>
      <c r="AZ258" s="318"/>
    </row>
    <row r="259" spans="1:52" s="62" customFormat="1" ht="14.1" customHeight="1" thickBot="1">
      <c r="A259" s="517"/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518"/>
      <c r="Q259" s="518"/>
      <c r="R259" s="518"/>
      <c r="S259" s="518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518"/>
      <c r="AG259" s="518"/>
      <c r="AH259" s="519"/>
      <c r="AL259" s="96"/>
      <c r="AM259" s="481" t="s">
        <v>76</v>
      </c>
      <c r="AN259" s="482"/>
      <c r="AO259" s="483">
        <f>Oktober!$E$7</f>
        <v>3027799</v>
      </c>
      <c r="AP259" s="484"/>
      <c r="AQ259" s="483">
        <f>Oktober!$F$7</f>
        <v>2680903</v>
      </c>
      <c r="AR259" s="484"/>
      <c r="AS259" s="100">
        <f t="shared" si="16"/>
        <v>346896</v>
      </c>
      <c r="AT259" s="101">
        <f>Oktober!$H$7</f>
        <v>0</v>
      </c>
      <c r="AU259" s="322">
        <f>Oktober!$J$7</f>
        <v>0</v>
      </c>
      <c r="AV259" s="485">
        <f t="shared" si="17"/>
        <v>88.542964708027185</v>
      </c>
      <c r="AW259" s="486"/>
      <c r="AY259" s="318"/>
      <c r="AZ259" s="318"/>
    </row>
    <row r="260" spans="1:52" s="62" customFormat="1" ht="14.1" customHeight="1" thickBot="1">
      <c r="A260" s="517"/>
      <c r="B260" s="518"/>
      <c r="C260" s="518"/>
      <c r="D260" s="518"/>
      <c r="E260" s="518"/>
      <c r="F260" s="518"/>
      <c r="G260" s="518"/>
      <c r="H260" s="518"/>
      <c r="I260" s="518"/>
      <c r="J260" s="518"/>
      <c r="K260" s="518"/>
      <c r="L260" s="518"/>
      <c r="M260" s="518"/>
      <c r="N260" s="518"/>
      <c r="O260" s="518"/>
      <c r="P260" s="518"/>
      <c r="Q260" s="518"/>
      <c r="R260" s="518"/>
      <c r="S260" s="518"/>
      <c r="T260" s="518"/>
      <c r="U260" s="518"/>
      <c r="V260" s="518"/>
      <c r="W260" s="518"/>
      <c r="X260" s="518"/>
      <c r="Y260" s="518"/>
      <c r="Z260" s="518"/>
      <c r="AA260" s="518"/>
      <c r="AB260" s="518"/>
      <c r="AC260" s="518"/>
      <c r="AD260" s="518"/>
      <c r="AE260" s="518"/>
      <c r="AF260" s="518"/>
      <c r="AG260" s="518"/>
      <c r="AH260" s="519"/>
      <c r="AL260" s="96"/>
      <c r="AM260" s="481" t="s">
        <v>77</v>
      </c>
      <c r="AN260" s="482"/>
      <c r="AO260" s="483">
        <f>November!$E$7</f>
        <v>2719800</v>
      </c>
      <c r="AP260" s="484"/>
      <c r="AQ260" s="483">
        <f>November!$F$7</f>
        <v>2563956</v>
      </c>
      <c r="AR260" s="484"/>
      <c r="AS260" s="100">
        <f t="shared" si="16"/>
        <v>155844</v>
      </c>
      <c r="AT260" s="101">
        <f>November!$H$7</f>
        <v>0</v>
      </c>
      <c r="AU260" s="322">
        <f>November!$J$7</f>
        <v>0</v>
      </c>
      <c r="AV260" s="485">
        <f t="shared" si="17"/>
        <v>94.270019854401056</v>
      </c>
      <c r="AW260" s="486"/>
      <c r="AY260" s="318"/>
      <c r="AZ260" s="318"/>
    </row>
    <row r="261" spans="1:52" s="62" customFormat="1" ht="14.1" customHeight="1" thickBot="1">
      <c r="A261" s="517"/>
      <c r="B261" s="518"/>
      <c r="C261" s="518"/>
      <c r="D261" s="518"/>
      <c r="E261" s="518"/>
      <c r="F261" s="518"/>
      <c r="G261" s="518"/>
      <c r="H261" s="518"/>
      <c r="I261" s="518"/>
      <c r="J261" s="518"/>
      <c r="K261" s="518"/>
      <c r="L261" s="518"/>
      <c r="M261" s="518"/>
      <c r="N261" s="518"/>
      <c r="O261" s="518"/>
      <c r="P261" s="518"/>
      <c r="Q261" s="518"/>
      <c r="R261" s="518"/>
      <c r="S261" s="518"/>
      <c r="T261" s="518"/>
      <c r="U261" s="518"/>
      <c r="V261" s="518"/>
      <c r="W261" s="518"/>
      <c r="X261" s="518"/>
      <c r="Y261" s="518"/>
      <c r="Z261" s="518"/>
      <c r="AA261" s="518"/>
      <c r="AB261" s="518"/>
      <c r="AC261" s="518"/>
      <c r="AD261" s="518"/>
      <c r="AE261" s="518"/>
      <c r="AF261" s="518"/>
      <c r="AG261" s="518"/>
      <c r="AH261" s="519"/>
      <c r="AL261" s="76"/>
      <c r="AM261" s="481" t="s">
        <v>78</v>
      </c>
      <c r="AN261" s="482"/>
      <c r="AO261" s="483">
        <f>Desember!$E$7</f>
        <v>2773458</v>
      </c>
      <c r="AP261" s="484"/>
      <c r="AQ261" s="483">
        <f>Desember!$F$7</f>
        <v>2616848</v>
      </c>
      <c r="AR261" s="484"/>
      <c r="AS261" s="100">
        <f t="shared" si="16"/>
        <v>156610</v>
      </c>
      <c r="AT261" s="101">
        <f>Desember!$H$7</f>
        <v>0</v>
      </c>
      <c r="AU261" s="322">
        <f>Desember!$J$7</f>
        <v>0</v>
      </c>
      <c r="AV261" s="485">
        <f t="shared" si="17"/>
        <v>94.353258639575571</v>
      </c>
      <c r="AW261" s="486"/>
      <c r="AY261" s="318"/>
      <c r="AZ261" s="318"/>
    </row>
    <row r="262" spans="1:52" s="62" customFormat="1">
      <c r="A262" s="517"/>
      <c r="B262" s="518"/>
      <c r="C262" s="518"/>
      <c r="D262" s="518"/>
      <c r="E262" s="518"/>
      <c r="F262" s="518"/>
      <c r="G262" s="518"/>
      <c r="H262" s="518"/>
      <c r="I262" s="518"/>
      <c r="J262" s="518"/>
      <c r="K262" s="518"/>
      <c r="L262" s="518"/>
      <c r="M262" s="518"/>
      <c r="N262" s="518"/>
      <c r="O262" s="518"/>
      <c r="P262" s="518"/>
      <c r="Q262" s="518"/>
      <c r="R262" s="518"/>
      <c r="S262" s="518"/>
      <c r="T262" s="518"/>
      <c r="U262" s="518"/>
      <c r="V262" s="518"/>
      <c r="W262" s="518"/>
      <c r="X262" s="518"/>
      <c r="Y262" s="518"/>
      <c r="Z262" s="518"/>
      <c r="AA262" s="518"/>
      <c r="AB262" s="518"/>
      <c r="AC262" s="518"/>
      <c r="AD262" s="518"/>
      <c r="AE262" s="518"/>
      <c r="AF262" s="518"/>
      <c r="AG262" s="518"/>
      <c r="AH262" s="519"/>
      <c r="AM262" s="76"/>
      <c r="AN262" s="76"/>
      <c r="AO262" s="61"/>
      <c r="AP262" s="76"/>
      <c r="AQ262" s="61"/>
      <c r="AR262" s="61"/>
      <c r="AS262" s="76"/>
      <c r="AT262" s="96"/>
      <c r="AU262" s="61"/>
      <c r="AV262" s="76"/>
      <c r="AW262" s="61"/>
      <c r="AX262" s="61"/>
      <c r="AZ262" s="318"/>
    </row>
    <row r="263" spans="1:52" s="62" customFormat="1">
      <c r="A263" s="517"/>
      <c r="B263" s="518"/>
      <c r="C263" s="518"/>
      <c r="D263" s="518"/>
      <c r="E263" s="518"/>
      <c r="F263" s="518"/>
      <c r="G263" s="518"/>
      <c r="H263" s="518"/>
      <c r="I263" s="518"/>
      <c r="J263" s="518"/>
      <c r="K263" s="518"/>
      <c r="L263" s="518"/>
      <c r="M263" s="518"/>
      <c r="N263" s="518"/>
      <c r="O263" s="518"/>
      <c r="P263" s="518"/>
      <c r="Q263" s="518"/>
      <c r="R263" s="518"/>
      <c r="S263" s="518"/>
      <c r="T263" s="518"/>
      <c r="U263" s="518"/>
      <c r="V263" s="518"/>
      <c r="W263" s="518"/>
      <c r="X263" s="518"/>
      <c r="Y263" s="518"/>
      <c r="Z263" s="518"/>
      <c r="AA263" s="518"/>
      <c r="AB263" s="518"/>
      <c r="AC263" s="518"/>
      <c r="AD263" s="518"/>
      <c r="AE263" s="518"/>
      <c r="AF263" s="518"/>
      <c r="AG263" s="518"/>
      <c r="AH263" s="519"/>
      <c r="AL263" s="318"/>
      <c r="AP263" s="104"/>
      <c r="AQ263" s="61"/>
      <c r="AR263" s="76"/>
      <c r="AS263" s="76"/>
      <c r="AT263" s="96"/>
      <c r="AU263" s="61"/>
      <c r="AV263" s="76"/>
      <c r="AW263" s="61"/>
      <c r="AX263" s="61"/>
      <c r="AZ263" s="318"/>
    </row>
    <row r="264" spans="1:52" s="62" customFormat="1">
      <c r="A264" s="517"/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18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9"/>
      <c r="AL264" s="76"/>
      <c r="AO264" s="318"/>
      <c r="AP264" s="318"/>
      <c r="AQ264" s="318"/>
      <c r="AR264" s="76"/>
      <c r="AS264" s="76"/>
      <c r="AT264" s="96"/>
      <c r="AU264" s="61"/>
      <c r="AV264" s="76"/>
      <c r="AW264" s="61"/>
      <c r="AX264" s="61"/>
      <c r="AZ264" s="318"/>
    </row>
    <row r="265" spans="1:52" s="62" customFormat="1">
      <c r="A265" s="517"/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18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9"/>
      <c r="AL265" s="76"/>
      <c r="AO265" s="105"/>
      <c r="AP265" s="479"/>
      <c r="AQ265" s="318"/>
      <c r="AR265" s="76"/>
      <c r="AS265" s="76"/>
      <c r="AT265" s="96"/>
      <c r="AU265" s="61"/>
      <c r="AV265" s="76"/>
      <c r="AW265" s="61"/>
      <c r="AX265" s="61"/>
      <c r="AZ265" s="318"/>
    </row>
    <row r="266" spans="1:52" s="62" customFormat="1">
      <c r="A266" s="517"/>
      <c r="B266" s="518"/>
      <c r="C266" s="518"/>
      <c r="D266" s="518"/>
      <c r="E266" s="518"/>
      <c r="F266" s="518"/>
      <c r="G266" s="518"/>
      <c r="H266" s="518"/>
      <c r="I266" s="518"/>
      <c r="J266" s="518"/>
      <c r="K266" s="518"/>
      <c r="L266" s="518"/>
      <c r="M266" s="518"/>
      <c r="N266" s="518"/>
      <c r="O266" s="518"/>
      <c r="P266" s="518"/>
      <c r="Q266" s="518"/>
      <c r="R266" s="518"/>
      <c r="S266" s="518"/>
      <c r="T266" s="518"/>
      <c r="U266" s="518"/>
      <c r="V266" s="518"/>
      <c r="W266" s="518"/>
      <c r="X266" s="518"/>
      <c r="Y266" s="518"/>
      <c r="Z266" s="518"/>
      <c r="AA266" s="518"/>
      <c r="AB266" s="518"/>
      <c r="AC266" s="518"/>
      <c r="AD266" s="518"/>
      <c r="AE266" s="518"/>
      <c r="AF266" s="518"/>
      <c r="AG266" s="518"/>
      <c r="AH266" s="519"/>
      <c r="AL266" s="76"/>
      <c r="AO266" s="105"/>
      <c r="AP266" s="479"/>
      <c r="AQ266" s="318"/>
      <c r="AR266" s="76"/>
      <c r="AS266" s="76"/>
      <c r="AT266" s="96"/>
      <c r="AU266" s="61"/>
      <c r="AV266" s="76"/>
      <c r="AW266" s="61"/>
      <c r="AX266" s="61"/>
      <c r="AZ266" s="318"/>
    </row>
    <row r="267" spans="1:52" s="62" customFormat="1">
      <c r="A267" s="517"/>
      <c r="B267" s="518"/>
      <c r="C267" s="518"/>
      <c r="D267" s="518"/>
      <c r="E267" s="518"/>
      <c r="F267" s="518"/>
      <c r="G267" s="518"/>
      <c r="H267" s="518"/>
      <c r="I267" s="518"/>
      <c r="J267" s="518"/>
      <c r="K267" s="518"/>
      <c r="L267" s="518"/>
      <c r="M267" s="518"/>
      <c r="N267" s="518"/>
      <c r="O267" s="518"/>
      <c r="P267" s="518"/>
      <c r="Q267" s="518"/>
      <c r="R267" s="518"/>
      <c r="S267" s="518"/>
      <c r="T267" s="518"/>
      <c r="U267" s="518"/>
      <c r="V267" s="518"/>
      <c r="W267" s="518"/>
      <c r="X267" s="518"/>
      <c r="Y267" s="518"/>
      <c r="Z267" s="518"/>
      <c r="AA267" s="518"/>
      <c r="AB267" s="518"/>
      <c r="AC267" s="518"/>
      <c r="AD267" s="518"/>
      <c r="AE267" s="518"/>
      <c r="AF267" s="518"/>
      <c r="AG267" s="518"/>
      <c r="AH267" s="519"/>
      <c r="AL267" s="76"/>
      <c r="AO267" s="76"/>
      <c r="AP267" s="106"/>
      <c r="AQ267" s="106"/>
      <c r="AR267" s="76"/>
      <c r="AS267" s="76"/>
      <c r="AT267" s="96"/>
      <c r="AU267" s="107"/>
      <c r="AV267" s="107"/>
      <c r="AW267" s="76"/>
      <c r="AX267" s="76"/>
      <c r="AZ267" s="318"/>
    </row>
    <row r="268" spans="1:52" s="62" customFormat="1" ht="12.75" customHeight="1">
      <c r="A268" s="517"/>
      <c r="B268" s="518"/>
      <c r="C268" s="518"/>
      <c r="D268" s="518"/>
      <c r="E268" s="518"/>
      <c r="F268" s="518"/>
      <c r="G268" s="518"/>
      <c r="H268" s="518"/>
      <c r="I268" s="518"/>
      <c r="J268" s="518"/>
      <c r="K268" s="518"/>
      <c r="L268" s="518"/>
      <c r="M268" s="518"/>
      <c r="N268" s="518"/>
      <c r="O268" s="518"/>
      <c r="P268" s="518"/>
      <c r="Q268" s="518"/>
      <c r="R268" s="518"/>
      <c r="S268" s="518"/>
      <c r="T268" s="518"/>
      <c r="U268" s="518"/>
      <c r="V268" s="518"/>
      <c r="W268" s="518"/>
      <c r="X268" s="518"/>
      <c r="Y268" s="518"/>
      <c r="Z268" s="518"/>
      <c r="AA268" s="518"/>
      <c r="AB268" s="518"/>
      <c r="AC268" s="518"/>
      <c r="AD268" s="518"/>
      <c r="AE268" s="518"/>
      <c r="AF268" s="518"/>
      <c r="AG268" s="518"/>
      <c r="AH268" s="519"/>
      <c r="AK268" s="108"/>
      <c r="AL268" s="76"/>
      <c r="AO268" s="76"/>
      <c r="AP268" s="76"/>
      <c r="AQ268" s="76"/>
      <c r="AR268" s="76"/>
      <c r="AS268" s="76"/>
      <c r="AT268" s="96"/>
      <c r="AX268" s="70"/>
      <c r="AZ268" s="318"/>
    </row>
    <row r="269" spans="1:52" s="62" customFormat="1">
      <c r="A269" s="517"/>
      <c r="B269" s="518"/>
      <c r="C269" s="518"/>
      <c r="D269" s="518"/>
      <c r="E269" s="518"/>
      <c r="F269" s="518"/>
      <c r="G269" s="518"/>
      <c r="H269" s="518"/>
      <c r="I269" s="518"/>
      <c r="J269" s="518"/>
      <c r="K269" s="518"/>
      <c r="L269" s="518"/>
      <c r="M269" s="518"/>
      <c r="N269" s="518"/>
      <c r="O269" s="518"/>
      <c r="P269" s="518"/>
      <c r="Q269" s="518"/>
      <c r="R269" s="518"/>
      <c r="S269" s="518"/>
      <c r="T269" s="518"/>
      <c r="U269" s="518"/>
      <c r="V269" s="518"/>
      <c r="W269" s="518"/>
      <c r="X269" s="518"/>
      <c r="Y269" s="518"/>
      <c r="Z269" s="518"/>
      <c r="AA269" s="518"/>
      <c r="AB269" s="518"/>
      <c r="AC269" s="518"/>
      <c r="AD269" s="518"/>
      <c r="AE269" s="518"/>
      <c r="AF269" s="518"/>
      <c r="AG269" s="518"/>
      <c r="AH269" s="519"/>
      <c r="AL269" s="76"/>
      <c r="AO269" s="76"/>
      <c r="AP269" s="76" t="s">
        <v>62</v>
      </c>
      <c r="AQ269" s="76"/>
      <c r="AR269" s="76"/>
      <c r="AS269" s="76"/>
      <c r="AT269" s="96"/>
      <c r="AX269" s="70"/>
      <c r="AZ269" s="318"/>
    </row>
    <row r="270" spans="1:52" s="62" customFormat="1" ht="12.75" customHeight="1">
      <c r="A270" s="517"/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18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9"/>
      <c r="AL270" s="76"/>
      <c r="AO270" s="76"/>
      <c r="AP270" s="76"/>
      <c r="AQ270" s="76"/>
      <c r="AR270" s="76"/>
      <c r="AS270" s="76"/>
      <c r="AT270" s="96"/>
      <c r="AU270" s="109"/>
      <c r="AV270" s="318"/>
      <c r="AW270" s="318"/>
      <c r="AX270" s="318"/>
      <c r="AY270" s="96"/>
      <c r="AZ270" s="318"/>
    </row>
    <row r="271" spans="1:52" s="62" customFormat="1">
      <c r="A271" s="517"/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18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9"/>
      <c r="AO271" s="76"/>
      <c r="AP271" s="76"/>
      <c r="AQ271" s="76"/>
      <c r="AR271" s="76"/>
      <c r="AU271" s="480"/>
      <c r="AV271" s="480"/>
      <c r="AW271" s="480"/>
      <c r="AX271" s="318"/>
      <c r="AY271" s="318"/>
      <c r="AZ271" s="110"/>
    </row>
    <row r="272" spans="1:52" s="62" customFormat="1">
      <c r="A272" s="517"/>
      <c r="B272" s="518"/>
      <c r="C272" s="518"/>
      <c r="D272" s="518"/>
      <c r="E272" s="518"/>
      <c r="F272" s="518"/>
      <c r="G272" s="518"/>
      <c r="H272" s="518"/>
      <c r="I272" s="518"/>
      <c r="J272" s="518"/>
      <c r="K272" s="518"/>
      <c r="L272" s="518"/>
      <c r="M272" s="518"/>
      <c r="N272" s="518"/>
      <c r="O272" s="518"/>
      <c r="P272" s="518"/>
      <c r="Q272" s="518"/>
      <c r="R272" s="518"/>
      <c r="S272" s="518"/>
      <c r="T272" s="518"/>
      <c r="U272" s="518"/>
      <c r="V272" s="518"/>
      <c r="W272" s="518"/>
      <c r="X272" s="518"/>
      <c r="Y272" s="518"/>
      <c r="Z272" s="518"/>
      <c r="AA272" s="518"/>
      <c r="AB272" s="518"/>
      <c r="AC272" s="518"/>
      <c r="AD272" s="518"/>
      <c r="AE272" s="518"/>
      <c r="AF272" s="518"/>
      <c r="AG272" s="518"/>
      <c r="AH272" s="519"/>
      <c r="AM272" s="112"/>
      <c r="AN272" s="112"/>
      <c r="AU272" s="109"/>
      <c r="AV272" s="76"/>
      <c r="AW272" s="76"/>
      <c r="AX272" s="106"/>
      <c r="AY272" s="318"/>
      <c r="AZ272" s="110"/>
    </row>
    <row r="273" spans="1:52" s="62" customFormat="1" ht="14.25" customHeight="1">
      <c r="A273" s="517"/>
      <c r="B273" s="518"/>
      <c r="C273" s="518"/>
      <c r="D273" s="518"/>
      <c r="E273" s="518"/>
      <c r="F273" s="518"/>
      <c r="G273" s="518"/>
      <c r="H273" s="518"/>
      <c r="I273" s="518"/>
      <c r="J273" s="518"/>
      <c r="K273" s="518"/>
      <c r="L273" s="518"/>
      <c r="M273" s="518"/>
      <c r="N273" s="518"/>
      <c r="O273" s="518"/>
      <c r="P273" s="518"/>
      <c r="Q273" s="518"/>
      <c r="R273" s="518"/>
      <c r="S273" s="518"/>
      <c r="T273" s="518"/>
      <c r="U273" s="518"/>
      <c r="V273" s="518"/>
      <c r="W273" s="518"/>
      <c r="X273" s="518"/>
      <c r="Y273" s="518"/>
      <c r="Z273" s="518"/>
      <c r="AA273" s="518"/>
      <c r="AB273" s="518"/>
      <c r="AC273" s="518"/>
      <c r="AD273" s="518"/>
      <c r="AE273" s="518"/>
      <c r="AF273" s="518"/>
      <c r="AG273" s="518"/>
      <c r="AH273" s="519"/>
      <c r="AM273" s="96"/>
      <c r="AN273" s="76"/>
      <c r="AY273" s="318"/>
      <c r="AZ273" s="75"/>
    </row>
    <row r="274" spans="1:52" s="62" customFormat="1">
      <c r="A274" s="517"/>
      <c r="B274" s="518"/>
      <c r="C274" s="518"/>
      <c r="D274" s="518"/>
      <c r="E274" s="518"/>
      <c r="F274" s="518"/>
      <c r="G274" s="518"/>
      <c r="H274" s="518"/>
      <c r="I274" s="518"/>
      <c r="J274" s="518"/>
      <c r="K274" s="518"/>
      <c r="L274" s="518"/>
      <c r="M274" s="518"/>
      <c r="N274" s="518"/>
      <c r="O274" s="518"/>
      <c r="P274" s="518"/>
      <c r="Q274" s="518"/>
      <c r="R274" s="518"/>
      <c r="S274" s="518"/>
      <c r="T274" s="518"/>
      <c r="U274" s="518"/>
      <c r="V274" s="518"/>
      <c r="W274" s="518"/>
      <c r="X274" s="518"/>
      <c r="Y274" s="518"/>
      <c r="Z274" s="518"/>
      <c r="AA274" s="518"/>
      <c r="AB274" s="518"/>
      <c r="AC274" s="518"/>
      <c r="AD274" s="518"/>
      <c r="AE274" s="518"/>
      <c r="AF274" s="518"/>
      <c r="AG274" s="518"/>
      <c r="AH274" s="519"/>
      <c r="AM274" s="96"/>
      <c r="AN274" s="76"/>
      <c r="AY274" s="318"/>
      <c r="AZ274" s="75"/>
    </row>
    <row r="275" spans="1:52" s="62" customFormat="1" ht="13.5" thickBot="1">
      <c r="A275" s="559"/>
      <c r="B275" s="560"/>
      <c r="C275" s="560"/>
      <c r="D275" s="560"/>
      <c r="E275" s="560"/>
      <c r="F275" s="560"/>
      <c r="G275" s="560"/>
      <c r="H275" s="560"/>
      <c r="I275" s="560"/>
      <c r="J275" s="560"/>
      <c r="K275" s="560"/>
      <c r="L275" s="560"/>
      <c r="M275" s="560"/>
      <c r="N275" s="560"/>
      <c r="O275" s="560"/>
      <c r="P275" s="560"/>
      <c r="Q275" s="560"/>
      <c r="R275" s="560"/>
      <c r="S275" s="560"/>
      <c r="T275" s="560"/>
      <c r="U275" s="560"/>
      <c r="V275" s="560"/>
      <c r="W275" s="560"/>
      <c r="X275" s="560"/>
      <c r="Y275" s="560"/>
      <c r="Z275" s="560"/>
      <c r="AA275" s="560"/>
      <c r="AB275" s="560"/>
      <c r="AC275" s="560"/>
      <c r="AD275" s="560"/>
      <c r="AE275" s="560"/>
      <c r="AF275" s="560"/>
      <c r="AG275" s="560"/>
      <c r="AH275" s="561"/>
      <c r="AM275" s="96"/>
      <c r="AN275" s="76"/>
      <c r="AY275" s="318"/>
      <c r="AZ275" s="75"/>
    </row>
    <row r="276" spans="1:52" s="62" customFormat="1" ht="27.75" customHeight="1" thickBot="1">
      <c r="A276" s="113" t="s">
        <v>79</v>
      </c>
      <c r="B276" s="553" t="s">
        <v>80</v>
      </c>
      <c r="C276" s="554"/>
      <c r="D276" s="554"/>
      <c r="E276" s="554"/>
      <c r="F276" s="554"/>
      <c r="G276" s="554"/>
      <c r="H276" s="554"/>
      <c r="I276" s="554"/>
      <c r="J276" s="554"/>
      <c r="K276" s="554"/>
      <c r="L276" s="554"/>
      <c r="M276" s="555"/>
      <c r="N276" s="553" t="s">
        <v>81</v>
      </c>
      <c r="O276" s="554"/>
      <c r="P276" s="554"/>
      <c r="Q276" s="554"/>
      <c r="R276" s="554"/>
      <c r="S276" s="554"/>
      <c r="T276" s="554"/>
      <c r="U276" s="554"/>
      <c r="V276" s="554"/>
      <c r="W276" s="554"/>
      <c r="X276" s="554"/>
      <c r="Y276" s="555"/>
      <c r="Z276" s="553" t="s">
        <v>82</v>
      </c>
      <c r="AA276" s="554"/>
      <c r="AB276" s="555"/>
      <c r="AC276" s="554" t="s">
        <v>83</v>
      </c>
      <c r="AD276" s="554"/>
      <c r="AE276" s="554"/>
      <c r="AF276" s="553" t="s">
        <v>84</v>
      </c>
      <c r="AG276" s="554"/>
      <c r="AH276" s="555"/>
      <c r="AI276" s="114"/>
      <c r="AM276" s="96"/>
      <c r="AN276" s="76"/>
      <c r="AZ276" s="75"/>
    </row>
    <row r="277" spans="1:52" s="117" customFormat="1" ht="18" customHeight="1">
      <c r="A277" s="116"/>
      <c r="B277" s="522"/>
      <c r="C277" s="523"/>
      <c r="D277" s="523"/>
      <c r="E277" s="523"/>
      <c r="F277" s="523"/>
      <c r="G277" s="523"/>
      <c r="H277" s="523"/>
      <c r="I277" s="523"/>
      <c r="J277" s="523"/>
      <c r="K277" s="523"/>
      <c r="L277" s="523"/>
      <c r="M277" s="523"/>
      <c r="N277" s="524"/>
      <c r="O277" s="525"/>
      <c r="P277" s="525"/>
      <c r="Q277" s="525"/>
      <c r="R277" s="525"/>
      <c r="S277" s="525"/>
      <c r="T277" s="525"/>
      <c r="U277" s="525"/>
      <c r="V277" s="525"/>
      <c r="W277" s="525"/>
      <c r="X277" s="525"/>
      <c r="Y277" s="526"/>
      <c r="Z277" s="527"/>
      <c r="AA277" s="528"/>
      <c r="AB277" s="529"/>
      <c r="AC277" s="530"/>
      <c r="AD277" s="531"/>
      <c r="AE277" s="532"/>
      <c r="AF277" s="533"/>
      <c r="AG277" s="534"/>
      <c r="AH277" s="535"/>
      <c r="AI277" s="114"/>
      <c r="AJ277" s="62"/>
      <c r="AK277" s="62"/>
      <c r="AL277" s="62"/>
      <c r="AM277" s="96"/>
      <c r="AN277" s="76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</row>
    <row r="278" spans="1:52" s="117" customFormat="1" ht="18" customHeight="1">
      <c r="A278" s="116"/>
      <c r="B278" s="542"/>
      <c r="C278" s="543"/>
      <c r="D278" s="543"/>
      <c r="E278" s="543"/>
      <c r="F278" s="543"/>
      <c r="G278" s="543"/>
      <c r="H278" s="543"/>
      <c r="I278" s="543"/>
      <c r="J278" s="543"/>
      <c r="K278" s="543"/>
      <c r="L278" s="543"/>
      <c r="M278" s="543"/>
      <c r="N278" s="542"/>
      <c r="O278" s="543"/>
      <c r="P278" s="543"/>
      <c r="Q278" s="543"/>
      <c r="R278" s="543"/>
      <c r="S278" s="543"/>
      <c r="T278" s="543"/>
      <c r="U278" s="543"/>
      <c r="V278" s="543"/>
      <c r="W278" s="543"/>
      <c r="X278" s="543"/>
      <c r="Y278" s="544"/>
      <c r="Z278" s="545"/>
      <c r="AA278" s="531"/>
      <c r="AB278" s="532"/>
      <c r="AC278" s="530"/>
      <c r="AD278" s="531"/>
      <c r="AE278" s="532"/>
      <c r="AF278" s="536"/>
      <c r="AG278" s="537"/>
      <c r="AH278" s="538"/>
      <c r="AI278" s="114"/>
      <c r="AJ278" s="62"/>
      <c r="AK278" s="62"/>
      <c r="AL278" s="62"/>
      <c r="AM278" s="96"/>
      <c r="AN278" s="76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</row>
    <row r="279" spans="1:52" s="62" customFormat="1" ht="18" customHeight="1">
      <c r="A279" s="118"/>
      <c r="B279" s="542"/>
      <c r="C279" s="543"/>
      <c r="D279" s="543"/>
      <c r="E279" s="543"/>
      <c r="F279" s="543"/>
      <c r="G279" s="543"/>
      <c r="H279" s="543"/>
      <c r="I279" s="543"/>
      <c r="J279" s="543"/>
      <c r="K279" s="543"/>
      <c r="L279" s="543"/>
      <c r="M279" s="543"/>
      <c r="N279" s="546"/>
      <c r="O279" s="543"/>
      <c r="P279" s="543"/>
      <c r="Q279" s="543"/>
      <c r="R279" s="543"/>
      <c r="S279" s="543"/>
      <c r="T279" s="543"/>
      <c r="U279" s="543"/>
      <c r="V279" s="543"/>
      <c r="W279" s="543"/>
      <c r="X279" s="543"/>
      <c r="Y279" s="544"/>
      <c r="Z279" s="547"/>
      <c r="AA279" s="547"/>
      <c r="AB279" s="548"/>
      <c r="AC279" s="549"/>
      <c r="AD279" s="547"/>
      <c r="AE279" s="548"/>
      <c r="AF279" s="536"/>
      <c r="AG279" s="537"/>
      <c r="AH279" s="538"/>
      <c r="AI279" s="114"/>
      <c r="AK279" s="108"/>
      <c r="AL279" s="112"/>
      <c r="AM279" s="96"/>
      <c r="AN279" s="76"/>
      <c r="AT279" s="479"/>
      <c r="AU279" s="479"/>
      <c r="AV279" s="479"/>
      <c r="AW279" s="479"/>
      <c r="AX279" s="479"/>
    </row>
    <row r="280" spans="1:52" s="62" customFormat="1" ht="18" customHeight="1">
      <c r="A280" s="118"/>
      <c r="B280" s="542"/>
      <c r="C280" s="543"/>
      <c r="D280" s="543"/>
      <c r="E280" s="543"/>
      <c r="F280" s="543"/>
      <c r="G280" s="543"/>
      <c r="H280" s="543"/>
      <c r="I280" s="543"/>
      <c r="J280" s="543"/>
      <c r="K280" s="543"/>
      <c r="L280" s="543"/>
      <c r="M280" s="543"/>
      <c r="N280" s="546"/>
      <c r="O280" s="543"/>
      <c r="P280" s="543"/>
      <c r="Q280" s="543"/>
      <c r="R280" s="543"/>
      <c r="S280" s="543"/>
      <c r="T280" s="543"/>
      <c r="U280" s="543"/>
      <c r="V280" s="543"/>
      <c r="W280" s="543"/>
      <c r="X280" s="543"/>
      <c r="Y280" s="544"/>
      <c r="Z280" s="547"/>
      <c r="AA280" s="547"/>
      <c r="AB280" s="548"/>
      <c r="AC280" s="549"/>
      <c r="AD280" s="547"/>
      <c r="AE280" s="548"/>
      <c r="AF280" s="536"/>
      <c r="AG280" s="537"/>
      <c r="AH280" s="538"/>
      <c r="AI280" s="114"/>
      <c r="AK280" s="108"/>
      <c r="AL280" s="96"/>
      <c r="AM280" s="96"/>
      <c r="AN280" s="76"/>
      <c r="AO280" s="112"/>
      <c r="AP280" s="112"/>
      <c r="AQ280" s="76"/>
      <c r="AR280" s="76"/>
      <c r="AT280" s="96"/>
      <c r="AU280" s="96"/>
      <c r="AV280" s="76"/>
      <c r="AW280" s="96"/>
      <c r="AX280" s="76"/>
    </row>
    <row r="281" spans="1:52" s="62" customFormat="1" ht="18" customHeight="1" thickBot="1">
      <c r="A281" s="120"/>
      <c r="B281" s="550"/>
      <c r="C281" s="551"/>
      <c r="D281" s="551"/>
      <c r="E281" s="551"/>
      <c r="F281" s="551"/>
      <c r="G281" s="551"/>
      <c r="H281" s="551"/>
      <c r="I281" s="551"/>
      <c r="J281" s="551"/>
      <c r="K281" s="551"/>
      <c r="L281" s="551"/>
      <c r="M281" s="551"/>
      <c r="N281" s="550"/>
      <c r="O281" s="551"/>
      <c r="P281" s="551"/>
      <c r="Q281" s="551"/>
      <c r="R281" s="551"/>
      <c r="S281" s="551"/>
      <c r="T281" s="551"/>
      <c r="U281" s="551"/>
      <c r="V281" s="551"/>
      <c r="W281" s="551"/>
      <c r="X281" s="551"/>
      <c r="Y281" s="552"/>
      <c r="Z281" s="551"/>
      <c r="AA281" s="551"/>
      <c r="AB281" s="552"/>
      <c r="AC281" s="550"/>
      <c r="AD281" s="551"/>
      <c r="AE281" s="552"/>
      <c r="AF281" s="539"/>
      <c r="AG281" s="540"/>
      <c r="AH281" s="541"/>
      <c r="AI281" s="114"/>
      <c r="AK281" s="108"/>
      <c r="AL281" s="96"/>
      <c r="AM281" s="96"/>
      <c r="AN281" s="76"/>
      <c r="AO281" s="96"/>
      <c r="AP281" s="76"/>
      <c r="AQ281" s="112"/>
      <c r="AR281" s="112"/>
      <c r="AT281" s="96"/>
      <c r="AU281" s="96"/>
      <c r="AV281" s="76"/>
      <c r="AW281" s="96"/>
      <c r="AX281" s="76"/>
    </row>
    <row r="282" spans="1:52">
      <c r="AL282" s="76"/>
      <c r="AO282" s="76"/>
      <c r="AP282" s="76"/>
      <c r="AQ282" s="115"/>
      <c r="AR282" s="62"/>
    </row>
    <row r="283" spans="1:52" s="401" customFormat="1">
      <c r="AL283" s="402"/>
      <c r="AO283" s="402"/>
      <c r="AP283" s="402"/>
      <c r="AQ283" s="403"/>
      <c r="AR283" s="404"/>
    </row>
    <row r="284" spans="1:52" ht="13.5" thickBot="1">
      <c r="AL284" s="76"/>
      <c r="AO284" s="62"/>
      <c r="AP284" s="70"/>
      <c r="AQ284" s="61"/>
      <c r="AR284" s="62"/>
    </row>
    <row r="285" spans="1:52">
      <c r="A285" s="562"/>
      <c r="B285" s="563"/>
      <c r="C285" s="563"/>
      <c r="D285" s="565" t="s">
        <v>23</v>
      </c>
      <c r="E285" s="566"/>
      <c r="F285" s="566"/>
      <c r="G285" s="566"/>
      <c r="H285" s="566"/>
      <c r="I285" s="566"/>
      <c r="J285" s="566"/>
      <c r="K285" s="566"/>
      <c r="L285" s="566"/>
      <c r="M285" s="566"/>
      <c r="N285" s="566"/>
      <c r="O285" s="566"/>
      <c r="P285" s="566"/>
      <c r="Q285" s="566"/>
      <c r="R285" s="566"/>
      <c r="S285" s="566"/>
      <c r="T285" s="566"/>
      <c r="U285" s="566"/>
      <c r="V285" s="566"/>
      <c r="W285" s="566"/>
      <c r="X285" s="566"/>
      <c r="Y285" s="566"/>
      <c r="Z285" s="566"/>
      <c r="AA285" s="566"/>
      <c r="AB285" s="567"/>
      <c r="AC285" s="568" t="s">
        <v>24</v>
      </c>
      <c r="AD285" s="569"/>
      <c r="AE285" s="569"/>
      <c r="AF285" s="569" t="s">
        <v>25</v>
      </c>
      <c r="AG285" s="569"/>
      <c r="AH285" s="571"/>
    </row>
    <row r="286" spans="1:52" ht="13.5" thickBot="1">
      <c r="A286" s="564"/>
      <c r="B286" s="508"/>
      <c r="C286" s="508"/>
      <c r="D286" s="573" t="s">
        <v>26</v>
      </c>
      <c r="E286" s="574"/>
      <c r="F286" s="574"/>
      <c r="G286" s="574"/>
      <c r="H286" s="574"/>
      <c r="I286" s="574"/>
      <c r="J286" s="574"/>
      <c r="K286" s="574"/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5"/>
      <c r="AC286" s="570"/>
      <c r="AD286" s="570"/>
      <c r="AE286" s="570"/>
      <c r="AF286" s="570"/>
      <c r="AG286" s="570"/>
      <c r="AH286" s="572"/>
    </row>
    <row r="287" spans="1:52" ht="13.5" thickBot="1">
      <c r="A287" s="564"/>
      <c r="B287" s="508"/>
      <c r="C287" s="508"/>
      <c r="D287" s="573" t="s">
        <v>27</v>
      </c>
      <c r="E287" s="574"/>
      <c r="F287" s="574"/>
      <c r="G287" s="574"/>
      <c r="H287" s="574"/>
      <c r="I287" s="574"/>
      <c r="J287" s="574"/>
      <c r="K287" s="574"/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5"/>
      <c r="AC287" s="576" t="s">
        <v>28</v>
      </c>
      <c r="AD287" s="570"/>
      <c r="AE287" s="570"/>
      <c r="AF287" s="570"/>
      <c r="AG287" s="570"/>
      <c r="AH287" s="572"/>
      <c r="AK287" s="47"/>
      <c r="AL287" s="48" t="s">
        <v>29</v>
      </c>
      <c r="AM287" s="48" t="s">
        <v>30</v>
      </c>
      <c r="AN287" s="48" t="s">
        <v>31</v>
      </c>
      <c r="AO287" s="48" t="s">
        <v>32</v>
      </c>
      <c r="AP287" s="48" t="s">
        <v>33</v>
      </c>
      <c r="AQ287" s="48" t="s">
        <v>34</v>
      </c>
      <c r="AR287" s="48" t="s">
        <v>35</v>
      </c>
      <c r="AS287" s="48" t="s">
        <v>36</v>
      </c>
      <c r="AT287" s="48" t="s">
        <v>37</v>
      </c>
      <c r="AU287" s="48" t="s">
        <v>38</v>
      </c>
      <c r="AV287" s="48" t="s">
        <v>39</v>
      </c>
      <c r="AW287" s="48" t="s">
        <v>40</v>
      </c>
      <c r="AX287" s="49" t="s">
        <v>41</v>
      </c>
    </row>
    <row r="288" spans="1:52" ht="13.5" thickBot="1">
      <c r="A288" s="564"/>
      <c r="B288" s="508"/>
      <c r="C288" s="508"/>
      <c r="D288" s="577" t="s">
        <v>42</v>
      </c>
      <c r="E288" s="578"/>
      <c r="F288" s="578"/>
      <c r="G288" s="578"/>
      <c r="H288" s="578"/>
      <c r="I288" s="578"/>
      <c r="J288" s="578"/>
      <c r="K288" s="578"/>
      <c r="L288" s="578"/>
      <c r="M288" s="578"/>
      <c r="N288" s="578"/>
      <c r="O288" s="578"/>
      <c r="P288" s="578"/>
      <c r="Q288" s="578"/>
      <c r="R288" s="578"/>
      <c r="S288" s="578"/>
      <c r="T288" s="578"/>
      <c r="U288" s="578"/>
      <c r="V288" s="578"/>
      <c r="W288" s="578"/>
      <c r="X288" s="578"/>
      <c r="Y288" s="578"/>
      <c r="Z288" s="578"/>
      <c r="AA288" s="578"/>
      <c r="AB288" s="579"/>
      <c r="AC288" s="576" t="s">
        <v>43</v>
      </c>
      <c r="AD288" s="570"/>
      <c r="AE288" s="570"/>
      <c r="AF288" s="570"/>
      <c r="AG288" s="570"/>
      <c r="AH288" s="572"/>
      <c r="AK288" s="50" t="s">
        <v>44</v>
      </c>
      <c r="AL288" s="51">
        <v>90</v>
      </c>
      <c r="AM288" s="51">
        <v>90</v>
      </c>
      <c r="AN288" s="51">
        <v>90</v>
      </c>
      <c r="AO288" s="51">
        <v>90</v>
      </c>
      <c r="AP288" s="51">
        <v>90</v>
      </c>
      <c r="AQ288" s="51">
        <v>90</v>
      </c>
      <c r="AR288" s="51">
        <v>90</v>
      </c>
      <c r="AS288" s="51">
        <v>90</v>
      </c>
      <c r="AT288" s="51">
        <v>90</v>
      </c>
      <c r="AU288" s="51">
        <v>90</v>
      </c>
      <c r="AV288" s="51">
        <v>90</v>
      </c>
      <c r="AW288" s="51">
        <v>90</v>
      </c>
      <c r="AX288" s="51">
        <v>90</v>
      </c>
    </row>
    <row r="289" spans="1:52" ht="14.25" customHeight="1" thickBot="1">
      <c r="A289" s="580" t="s">
        <v>45</v>
      </c>
      <c r="B289" s="581"/>
      <c r="C289" s="581"/>
      <c r="D289" s="581"/>
      <c r="E289" s="581"/>
      <c r="F289" s="581"/>
      <c r="G289" s="581"/>
      <c r="H289" s="581"/>
      <c r="I289" s="581"/>
      <c r="J289" s="581"/>
      <c r="K289" s="581"/>
      <c r="L289" s="581"/>
      <c r="M289" s="581"/>
      <c r="N289" s="581"/>
      <c r="O289" s="581"/>
      <c r="P289" s="581"/>
      <c r="Q289" s="581"/>
      <c r="R289" s="581"/>
      <c r="S289" s="581"/>
      <c r="T289" s="581"/>
      <c r="U289" s="581"/>
      <c r="V289" s="581"/>
      <c r="W289" s="581"/>
      <c r="X289" s="581"/>
      <c r="Y289" s="582"/>
      <c r="Z289" s="586" t="s">
        <v>46</v>
      </c>
      <c r="AA289" s="587"/>
      <c r="AB289" s="587"/>
      <c r="AC289" s="586" t="s">
        <v>47</v>
      </c>
      <c r="AD289" s="587"/>
      <c r="AE289" s="588"/>
      <c r="AF289" s="587" t="s">
        <v>48</v>
      </c>
      <c r="AG289" s="587"/>
      <c r="AH289" s="588"/>
      <c r="AI289" s="52"/>
      <c r="AK289" s="53" t="s">
        <v>49</v>
      </c>
      <c r="AL289" s="54">
        <f>AV298</f>
        <v>92.875422740909372</v>
      </c>
      <c r="AM289" s="54">
        <f>AV299</f>
        <v>93.920613161765445</v>
      </c>
      <c r="AN289" s="54">
        <f>AV300</f>
        <v>90.321113451554552</v>
      </c>
      <c r="AO289" s="54">
        <f>AV301</f>
        <v>91.77167356629775</v>
      </c>
      <c r="AP289" s="54">
        <f>AV302</f>
        <v>81.428353474926723</v>
      </c>
      <c r="AQ289" s="54">
        <f>AV303</f>
        <v>94.460393643474433</v>
      </c>
      <c r="AR289" s="54">
        <f>AV304</f>
        <v>92.152226152188163</v>
      </c>
      <c r="AS289" s="54">
        <f>AV305</f>
        <v>93.176495546075699</v>
      </c>
      <c r="AT289" s="54">
        <f>AV306</f>
        <v>92.569554782909307</v>
      </c>
      <c r="AU289" s="54">
        <f>AV307</f>
        <v>88.542964708027185</v>
      </c>
      <c r="AV289" s="54">
        <f>AV308</f>
        <v>94.270019854401056</v>
      </c>
      <c r="AW289" s="54">
        <f>AV309</f>
        <v>94.353258639575571</v>
      </c>
      <c r="AX289" s="55">
        <f>AVERAGE(AL289:AS289)</f>
        <v>91.263286467149015</v>
      </c>
    </row>
    <row r="290" spans="1:52" ht="12" customHeight="1" thickBot="1">
      <c r="A290" s="583"/>
      <c r="B290" s="584"/>
      <c r="C290" s="584"/>
      <c r="D290" s="584"/>
      <c r="E290" s="584"/>
      <c r="F290" s="584"/>
      <c r="G290" s="584"/>
      <c r="H290" s="584"/>
      <c r="I290" s="584"/>
      <c r="J290" s="584"/>
      <c r="K290" s="584"/>
      <c r="L290" s="584"/>
      <c r="M290" s="584"/>
      <c r="N290" s="584"/>
      <c r="O290" s="584"/>
      <c r="P290" s="584"/>
      <c r="Q290" s="584"/>
      <c r="R290" s="584"/>
      <c r="S290" s="584"/>
      <c r="T290" s="584"/>
      <c r="U290" s="584"/>
      <c r="V290" s="584"/>
      <c r="W290" s="584"/>
      <c r="X290" s="584"/>
      <c r="Y290" s="585"/>
      <c r="Z290" s="562" t="s">
        <v>50</v>
      </c>
      <c r="AA290" s="563"/>
      <c r="AB290" s="589"/>
      <c r="AC290" s="562" t="s">
        <v>51</v>
      </c>
      <c r="AD290" s="563"/>
      <c r="AE290" s="589"/>
      <c r="AF290" s="593" t="s">
        <v>52</v>
      </c>
      <c r="AG290" s="563"/>
      <c r="AH290" s="589"/>
      <c r="AK290" s="56" t="s">
        <v>53</v>
      </c>
      <c r="AL290" s="57">
        <f t="shared" ref="AL290:AX290" si="18">AL289/AL288</f>
        <v>1.0319491415656596</v>
      </c>
      <c r="AM290" s="57">
        <f t="shared" si="18"/>
        <v>1.0435623684640605</v>
      </c>
      <c r="AN290" s="57">
        <f t="shared" si="18"/>
        <v>1.0035679272394951</v>
      </c>
      <c r="AO290" s="57">
        <f t="shared" si="18"/>
        <v>1.0196852618477528</v>
      </c>
      <c r="AP290" s="57">
        <f t="shared" si="18"/>
        <v>0.90475948305474141</v>
      </c>
      <c r="AQ290" s="57">
        <f t="shared" si="18"/>
        <v>1.0495599293719382</v>
      </c>
      <c r="AR290" s="57">
        <f t="shared" si="18"/>
        <v>1.0239136239132018</v>
      </c>
      <c r="AS290" s="57">
        <f t="shared" si="18"/>
        <v>1.0352943949563966</v>
      </c>
      <c r="AT290" s="57">
        <f t="shared" si="18"/>
        <v>1.0285506086989924</v>
      </c>
      <c r="AU290" s="57">
        <f t="shared" si="18"/>
        <v>0.98381071897807981</v>
      </c>
      <c r="AV290" s="57">
        <f t="shared" si="18"/>
        <v>1.0474446650489007</v>
      </c>
      <c r="AW290" s="57">
        <f t="shared" si="18"/>
        <v>1.0483695404397286</v>
      </c>
      <c r="AX290" s="58">
        <f t="shared" si="18"/>
        <v>1.0140365163016558</v>
      </c>
    </row>
    <row r="291" spans="1:52" ht="5.25" customHeight="1" thickBot="1">
      <c r="A291" s="59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564"/>
      <c r="AA291" s="508"/>
      <c r="AB291" s="590"/>
      <c r="AC291" s="564"/>
      <c r="AD291" s="508"/>
      <c r="AE291" s="590"/>
      <c r="AF291" s="564"/>
      <c r="AG291" s="508"/>
      <c r="AH291" s="590"/>
      <c r="AK291" s="61"/>
      <c r="AL291" s="62"/>
      <c r="AM291" s="62"/>
      <c r="AN291" s="63"/>
      <c r="AO291" s="63"/>
      <c r="AP291" s="63"/>
      <c r="AQ291" s="63"/>
      <c r="AR291" s="63"/>
      <c r="AS291" s="63"/>
      <c r="AT291" s="63"/>
      <c r="AU291" s="64"/>
      <c r="AV291" s="62"/>
      <c r="AW291" s="62"/>
      <c r="AX291" s="65"/>
    </row>
    <row r="292" spans="1:52" ht="15" customHeight="1" thickBot="1">
      <c r="A292" s="66"/>
      <c r="B292" s="128"/>
      <c r="C292" s="129"/>
      <c r="D292" s="128"/>
      <c r="E292" s="128"/>
      <c r="F292" s="128"/>
      <c r="G292" s="128"/>
      <c r="H292" s="128"/>
      <c r="I292" s="128"/>
      <c r="J292" s="67"/>
      <c r="K292" s="130" t="s">
        <v>18</v>
      </c>
      <c r="L292" s="128"/>
      <c r="M292" s="128"/>
      <c r="N292" s="128"/>
      <c r="O292" s="128"/>
      <c r="P292" s="128"/>
      <c r="Q292" s="128"/>
      <c r="R292" s="128"/>
      <c r="S292" s="131"/>
      <c r="T292" s="131"/>
      <c r="U292" s="131"/>
      <c r="V292" s="131"/>
      <c r="W292" s="131"/>
      <c r="X292" s="131"/>
      <c r="Y292" s="131"/>
      <c r="Z292" s="564"/>
      <c r="AA292" s="508"/>
      <c r="AB292" s="590"/>
      <c r="AC292" s="564"/>
      <c r="AD292" s="508"/>
      <c r="AE292" s="590"/>
      <c r="AF292" s="564"/>
      <c r="AG292" s="508"/>
      <c r="AH292" s="590"/>
      <c r="AI292" s="52"/>
      <c r="AJ292" s="68"/>
      <c r="AK292" s="61"/>
      <c r="AL292" s="62"/>
      <c r="AM292" s="62"/>
      <c r="AN292" s="69"/>
      <c r="AO292" s="69"/>
      <c r="AP292" s="69"/>
      <c r="AQ292" s="69"/>
      <c r="AR292" s="69"/>
      <c r="AS292" s="69"/>
      <c r="AT292" s="69"/>
      <c r="AU292" s="64"/>
      <c r="AV292" s="62"/>
      <c r="AW292" s="62"/>
      <c r="AX292" s="70"/>
    </row>
    <row r="293" spans="1:52" ht="15" customHeight="1" thickBot="1">
      <c r="A293" s="71"/>
      <c r="B293" s="128"/>
      <c r="C293" s="129"/>
      <c r="D293" s="128"/>
      <c r="E293" s="132"/>
      <c r="F293" s="132"/>
      <c r="G293" s="132"/>
      <c r="H293" s="132"/>
      <c r="I293" s="132"/>
      <c r="J293" s="72"/>
      <c r="K293" s="130" t="s">
        <v>54</v>
      </c>
      <c r="L293" s="128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564"/>
      <c r="AA293" s="508"/>
      <c r="AB293" s="590"/>
      <c r="AC293" s="564"/>
      <c r="AD293" s="508"/>
      <c r="AE293" s="590"/>
      <c r="AF293" s="564"/>
      <c r="AG293" s="508"/>
      <c r="AH293" s="590"/>
      <c r="AI293" s="73"/>
      <c r="AJ293" s="73"/>
      <c r="AK293" s="62"/>
      <c r="AL293" s="74"/>
      <c r="AM293" s="62"/>
      <c r="AN293" s="69"/>
      <c r="AO293" s="69"/>
      <c r="AP293" s="69"/>
      <c r="AQ293" s="69"/>
      <c r="AR293" s="69"/>
      <c r="AS293" s="75"/>
      <c r="AT293" s="75"/>
      <c r="AU293" s="62"/>
      <c r="AV293" s="62"/>
      <c r="AW293" s="62"/>
      <c r="AX293" s="62"/>
      <c r="AZ293" s="76"/>
    </row>
    <row r="294" spans="1:52" s="62" customFormat="1" ht="6.75" customHeight="1" thickBot="1">
      <c r="A294" s="77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591"/>
      <c r="AA294" s="509"/>
      <c r="AB294" s="592"/>
      <c r="AC294" s="591"/>
      <c r="AD294" s="509"/>
      <c r="AE294" s="592"/>
      <c r="AF294" s="591"/>
      <c r="AG294" s="509"/>
      <c r="AH294" s="592"/>
      <c r="AI294" s="79"/>
      <c r="AJ294" s="79"/>
      <c r="AM294" s="75"/>
      <c r="AN294" s="75"/>
      <c r="AO294" s="74"/>
      <c r="AP294" s="75"/>
      <c r="AQ294" s="75"/>
      <c r="AR294" s="74"/>
      <c r="AZ294" s="76"/>
    </row>
    <row r="295" spans="1:52" s="62" customFormat="1" ht="15.75" thickBot="1">
      <c r="A295" s="80"/>
      <c r="B295" s="81" t="s">
        <v>55</v>
      </c>
      <c r="C295" s="82"/>
      <c r="D295" s="82"/>
      <c r="E295" s="83"/>
      <c r="F295" s="82"/>
      <c r="G295" s="84" t="s">
        <v>56</v>
      </c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1"/>
      <c r="Z295" s="85"/>
      <c r="AA295" s="85"/>
      <c r="AB295" s="81"/>
      <c r="AC295" s="81"/>
      <c r="AD295" s="81" t="s">
        <v>906</v>
      </c>
      <c r="AE295" s="81"/>
      <c r="AF295" s="81" t="s">
        <v>1544</v>
      </c>
      <c r="AG295" s="82"/>
      <c r="AH295" s="86"/>
      <c r="AI295" s="79"/>
      <c r="AJ295" s="79"/>
      <c r="AK295" s="87"/>
      <c r="AL295" s="284"/>
      <c r="AM295" s="487" t="s">
        <v>1020</v>
      </c>
      <c r="AN295" s="488"/>
      <c r="AO295" s="488"/>
      <c r="AP295" s="488"/>
      <c r="AQ295" s="488"/>
      <c r="AR295" s="488"/>
      <c r="AS295" s="488"/>
      <c r="AT295" s="488"/>
      <c r="AU295" s="488"/>
      <c r="AV295" s="488"/>
      <c r="AW295" s="489"/>
      <c r="AZ295" s="76"/>
    </row>
    <row r="296" spans="1:52" s="62" customFormat="1" ht="14.1" customHeight="1" thickBot="1">
      <c r="A296" s="89"/>
      <c r="B296" s="90" t="s">
        <v>57</v>
      </c>
      <c r="C296" s="91"/>
      <c r="D296" s="91"/>
      <c r="E296" s="92"/>
      <c r="F296" s="91"/>
      <c r="G296" s="92" t="s">
        <v>58</v>
      </c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0"/>
      <c r="Z296" s="93"/>
      <c r="AA296" s="93"/>
      <c r="AB296" s="90"/>
      <c r="AC296" s="90"/>
      <c r="AD296" s="90" t="s">
        <v>907</v>
      </c>
      <c r="AE296" s="90"/>
      <c r="AF296" s="90" t="s">
        <v>1022</v>
      </c>
      <c r="AG296" s="91"/>
      <c r="AH296" s="94"/>
      <c r="AI296" s="73"/>
      <c r="AJ296" s="73"/>
      <c r="AL296" s="95"/>
      <c r="AM296" s="490" t="s">
        <v>59</v>
      </c>
      <c r="AN296" s="491"/>
      <c r="AO296" s="490" t="s">
        <v>60</v>
      </c>
      <c r="AP296" s="491"/>
      <c r="AQ296" s="490" t="s">
        <v>61</v>
      </c>
      <c r="AR296" s="491"/>
      <c r="AS296" s="494" t="s">
        <v>0</v>
      </c>
      <c r="AT296" s="495"/>
      <c r="AU296" s="496"/>
      <c r="AV296" s="490" t="s">
        <v>1</v>
      </c>
      <c r="AW296" s="491"/>
      <c r="AY296" s="76"/>
    </row>
    <row r="297" spans="1:52" s="62" customFormat="1" ht="14.1" customHeight="1" thickBot="1">
      <c r="A297" s="556" t="s">
        <v>62</v>
      </c>
      <c r="B297" s="557"/>
      <c r="C297" s="557"/>
      <c r="D297" s="557"/>
      <c r="E297" s="557"/>
      <c r="F297" s="557"/>
      <c r="G297" s="557"/>
      <c r="H297" s="557"/>
      <c r="I297" s="557"/>
      <c r="J297" s="557"/>
      <c r="K297" s="557"/>
      <c r="L297" s="557"/>
      <c r="M297" s="557"/>
      <c r="N297" s="557"/>
      <c r="O297" s="557"/>
      <c r="P297" s="557"/>
      <c r="Q297" s="557"/>
      <c r="R297" s="557"/>
      <c r="S297" s="557"/>
      <c r="T297" s="557"/>
      <c r="U297" s="557"/>
      <c r="V297" s="557"/>
      <c r="W297" s="557"/>
      <c r="X297" s="557"/>
      <c r="Y297" s="557"/>
      <c r="Z297" s="557"/>
      <c r="AA297" s="557"/>
      <c r="AB297" s="557"/>
      <c r="AC297" s="557"/>
      <c r="AD297" s="557"/>
      <c r="AE297" s="557"/>
      <c r="AF297" s="557"/>
      <c r="AG297" s="557"/>
      <c r="AH297" s="558"/>
      <c r="AI297" s="73"/>
      <c r="AJ297" s="73"/>
      <c r="AL297" s="96"/>
      <c r="AM297" s="492"/>
      <c r="AN297" s="493"/>
      <c r="AO297" s="492"/>
      <c r="AP297" s="493"/>
      <c r="AQ297" s="492"/>
      <c r="AR297" s="493"/>
      <c r="AS297" s="97" t="s">
        <v>63</v>
      </c>
      <c r="AT297" s="98" t="s">
        <v>64</v>
      </c>
      <c r="AU297" s="99" t="s">
        <v>65</v>
      </c>
      <c r="AV297" s="497" t="s">
        <v>66</v>
      </c>
      <c r="AW297" s="498"/>
    </row>
    <row r="298" spans="1:52" s="62" customFormat="1" ht="14.1" customHeight="1" thickBot="1">
      <c r="A298" s="517"/>
      <c r="B298" s="518"/>
      <c r="C298" s="518"/>
      <c r="D298" s="518"/>
      <c r="E298" s="518"/>
      <c r="F298" s="518"/>
      <c r="G298" s="518"/>
      <c r="H298" s="518"/>
      <c r="I298" s="518"/>
      <c r="J298" s="518"/>
      <c r="K298" s="518"/>
      <c r="L298" s="518"/>
      <c r="M298" s="518"/>
      <c r="N298" s="518"/>
      <c r="O298" s="518"/>
      <c r="P298" s="518"/>
      <c r="Q298" s="518"/>
      <c r="R298" s="518"/>
      <c r="S298" s="518"/>
      <c r="T298" s="518"/>
      <c r="U298" s="518"/>
      <c r="V298" s="518"/>
      <c r="W298" s="518"/>
      <c r="X298" s="518"/>
      <c r="Y298" s="518"/>
      <c r="Z298" s="518"/>
      <c r="AA298" s="518"/>
      <c r="AB298" s="518"/>
      <c r="AC298" s="518"/>
      <c r="AD298" s="518"/>
      <c r="AE298" s="518"/>
      <c r="AF298" s="518"/>
      <c r="AG298" s="518"/>
      <c r="AH298" s="519"/>
      <c r="AI298" s="73"/>
      <c r="AJ298" s="73"/>
      <c r="AL298" s="96"/>
      <c r="AM298" s="481" t="s">
        <v>67</v>
      </c>
      <c r="AN298" s="482"/>
      <c r="AO298" s="483">
        <f>Januari!$E$7</f>
        <v>2880606</v>
      </c>
      <c r="AP298" s="484"/>
      <c r="AQ298" s="483">
        <f>Januari!$F$7</f>
        <v>2675375</v>
      </c>
      <c r="AR298" s="484"/>
      <c r="AS298" s="100">
        <f t="shared" ref="AS298:AS309" si="19">AO298-AQ298</f>
        <v>205231</v>
      </c>
      <c r="AT298" s="101">
        <f>Januari!$H$7</f>
        <v>0</v>
      </c>
      <c r="AU298" s="102">
        <f>Januari!$J$7</f>
        <v>0</v>
      </c>
      <c r="AV298" s="485">
        <f>IFERROR(AQ298/AO298*100,0)</f>
        <v>92.875422740909372</v>
      </c>
      <c r="AW298" s="486"/>
    </row>
    <row r="299" spans="1:52" s="62" customFormat="1" ht="14.1" customHeight="1" thickBot="1">
      <c r="A299" s="517"/>
      <c r="B299" s="518"/>
      <c r="C299" s="518"/>
      <c r="D299" s="518"/>
      <c r="E299" s="518"/>
      <c r="F299" s="518"/>
      <c r="G299" s="518"/>
      <c r="H299" s="518"/>
      <c r="I299" s="518"/>
      <c r="J299" s="518"/>
      <c r="K299" s="518"/>
      <c r="L299" s="518"/>
      <c r="M299" s="518"/>
      <c r="N299" s="518"/>
      <c r="O299" s="518"/>
      <c r="P299" s="518"/>
      <c r="Q299" s="518"/>
      <c r="R299" s="518"/>
      <c r="S299" s="518"/>
      <c r="T299" s="518"/>
      <c r="U299" s="518"/>
      <c r="V299" s="518"/>
      <c r="W299" s="518"/>
      <c r="X299" s="518"/>
      <c r="Y299" s="518"/>
      <c r="Z299" s="518"/>
      <c r="AA299" s="518"/>
      <c r="AB299" s="518"/>
      <c r="AC299" s="518"/>
      <c r="AD299" s="518"/>
      <c r="AE299" s="518"/>
      <c r="AF299" s="518"/>
      <c r="AG299" s="518"/>
      <c r="AH299" s="519"/>
      <c r="AI299" s="73"/>
      <c r="AJ299" s="73"/>
      <c r="AK299" s="87" t="s">
        <v>62</v>
      </c>
      <c r="AL299" s="96"/>
      <c r="AM299" s="481" t="s">
        <v>68</v>
      </c>
      <c r="AN299" s="482"/>
      <c r="AO299" s="483">
        <f>Februari!$E$7</f>
        <v>2498525</v>
      </c>
      <c r="AP299" s="484"/>
      <c r="AQ299" s="483">
        <f>Februari!$F$7</f>
        <v>2346630</v>
      </c>
      <c r="AR299" s="484"/>
      <c r="AS299" s="100">
        <f t="shared" si="19"/>
        <v>151895</v>
      </c>
      <c r="AT299" s="101">
        <f>Februari!$H$7</f>
        <v>0</v>
      </c>
      <c r="AU299" s="102">
        <f>Februari!$J$7</f>
        <v>0</v>
      </c>
      <c r="AV299" s="485">
        <f t="shared" ref="AV299:AV309" si="20">IFERROR(AQ299/AO299*100,0)</f>
        <v>93.920613161765445</v>
      </c>
      <c r="AW299" s="486"/>
    </row>
    <row r="300" spans="1:52" s="62" customFormat="1" ht="14.1" customHeight="1" thickBot="1">
      <c r="A300" s="517"/>
      <c r="B300" s="518"/>
      <c r="C300" s="518"/>
      <c r="D300" s="518"/>
      <c r="E300" s="518"/>
      <c r="F300" s="518"/>
      <c r="G300" s="518"/>
      <c r="H300" s="518"/>
      <c r="I300" s="518"/>
      <c r="J300" s="518"/>
      <c r="K300" s="518"/>
      <c r="L300" s="518"/>
      <c r="M300" s="518"/>
      <c r="N300" s="518"/>
      <c r="O300" s="518"/>
      <c r="P300" s="518"/>
      <c r="Q300" s="518"/>
      <c r="R300" s="518"/>
      <c r="S300" s="518"/>
      <c r="T300" s="518"/>
      <c r="U300" s="518"/>
      <c r="V300" s="518"/>
      <c r="W300" s="518"/>
      <c r="X300" s="518"/>
      <c r="Y300" s="518"/>
      <c r="Z300" s="518"/>
      <c r="AA300" s="518"/>
      <c r="AB300" s="518"/>
      <c r="AC300" s="518"/>
      <c r="AD300" s="518"/>
      <c r="AE300" s="518"/>
      <c r="AF300" s="518"/>
      <c r="AG300" s="518"/>
      <c r="AH300" s="519"/>
      <c r="AI300" s="73"/>
      <c r="AJ300" s="73"/>
      <c r="AK300" s="87"/>
      <c r="AL300" s="96"/>
      <c r="AM300" s="481" t="s">
        <v>69</v>
      </c>
      <c r="AN300" s="482"/>
      <c r="AO300" s="483">
        <f>Maret!$E$7</f>
        <v>2891190</v>
      </c>
      <c r="AP300" s="484"/>
      <c r="AQ300" s="483">
        <f>Maret!$F$7</f>
        <v>2611355</v>
      </c>
      <c r="AR300" s="484"/>
      <c r="AS300" s="100">
        <f t="shared" si="19"/>
        <v>279835</v>
      </c>
      <c r="AT300" s="101">
        <f>Maret!$H$7</f>
        <v>0</v>
      </c>
      <c r="AU300" s="102">
        <f>Maret!$J$7</f>
        <v>0</v>
      </c>
      <c r="AV300" s="485">
        <f t="shared" si="20"/>
        <v>90.321113451554552</v>
      </c>
      <c r="AW300" s="486"/>
    </row>
    <row r="301" spans="1:52" s="62" customFormat="1" ht="14.1" customHeight="1" thickBot="1">
      <c r="A301" s="517"/>
      <c r="B301" s="518"/>
      <c r="C301" s="518"/>
      <c r="D301" s="518"/>
      <c r="E301" s="518"/>
      <c r="F301" s="518"/>
      <c r="G301" s="518"/>
      <c r="H301" s="518"/>
      <c r="I301" s="518"/>
      <c r="J301" s="518"/>
      <c r="K301" s="518"/>
      <c r="L301" s="518"/>
      <c r="M301" s="518"/>
      <c r="N301" s="518"/>
      <c r="O301" s="518"/>
      <c r="P301" s="518"/>
      <c r="Q301" s="518"/>
      <c r="R301" s="518"/>
      <c r="S301" s="518"/>
      <c r="T301" s="518"/>
      <c r="U301" s="518"/>
      <c r="V301" s="518"/>
      <c r="W301" s="518"/>
      <c r="X301" s="518"/>
      <c r="Y301" s="518"/>
      <c r="Z301" s="518"/>
      <c r="AA301" s="518"/>
      <c r="AB301" s="518"/>
      <c r="AC301" s="518"/>
      <c r="AD301" s="518"/>
      <c r="AE301" s="518"/>
      <c r="AF301" s="518"/>
      <c r="AG301" s="518"/>
      <c r="AH301" s="519"/>
      <c r="AI301" s="73"/>
      <c r="AJ301" s="73"/>
      <c r="AK301" s="87"/>
      <c r="AL301" s="96"/>
      <c r="AM301" s="481" t="s">
        <v>70</v>
      </c>
      <c r="AN301" s="482"/>
      <c r="AO301" s="483">
        <f>April!$E$7</f>
        <v>2953298</v>
      </c>
      <c r="AP301" s="484"/>
      <c r="AQ301" s="483">
        <f>April!$F$7</f>
        <v>2710291</v>
      </c>
      <c r="AR301" s="484"/>
      <c r="AS301" s="100">
        <f t="shared" si="19"/>
        <v>243007</v>
      </c>
      <c r="AT301" s="101">
        <f>April!$H$7</f>
        <v>0</v>
      </c>
      <c r="AU301" s="102">
        <f>April!$J$7</f>
        <v>0</v>
      </c>
      <c r="AV301" s="485">
        <f t="shared" si="20"/>
        <v>91.77167356629775</v>
      </c>
      <c r="AW301" s="486"/>
    </row>
    <row r="302" spans="1:52" s="62" customFormat="1" ht="14.1" customHeight="1" thickBot="1">
      <c r="A302" s="517"/>
      <c r="B302" s="518"/>
      <c r="C302" s="518"/>
      <c r="D302" s="518"/>
      <c r="E302" s="518"/>
      <c r="F302" s="518"/>
      <c r="G302" s="518"/>
      <c r="H302" s="518"/>
      <c r="I302" s="518"/>
      <c r="J302" s="518"/>
      <c r="K302" s="518"/>
      <c r="L302" s="518"/>
      <c r="M302" s="518"/>
      <c r="N302" s="518"/>
      <c r="O302" s="518"/>
      <c r="P302" s="518"/>
      <c r="Q302" s="518"/>
      <c r="R302" s="518"/>
      <c r="S302" s="518"/>
      <c r="T302" s="518"/>
      <c r="U302" s="518"/>
      <c r="V302" s="518"/>
      <c r="W302" s="518"/>
      <c r="X302" s="518"/>
      <c r="Y302" s="518"/>
      <c r="Z302" s="518"/>
      <c r="AA302" s="518"/>
      <c r="AB302" s="518"/>
      <c r="AC302" s="518"/>
      <c r="AD302" s="518"/>
      <c r="AE302" s="518"/>
      <c r="AF302" s="518"/>
      <c r="AG302" s="518"/>
      <c r="AH302" s="519"/>
      <c r="AL302" s="96"/>
      <c r="AM302" s="481" t="s">
        <v>71</v>
      </c>
      <c r="AN302" s="482"/>
      <c r="AO302" s="483">
        <f>Mei!$E$7</f>
        <v>2490700</v>
      </c>
      <c r="AP302" s="484"/>
      <c r="AQ302" s="483">
        <f>Mei!$F$7</f>
        <v>2028136</v>
      </c>
      <c r="AR302" s="484"/>
      <c r="AS302" s="100">
        <f t="shared" si="19"/>
        <v>462564</v>
      </c>
      <c r="AT302" s="101">
        <f>Mei!$H$7</f>
        <v>0</v>
      </c>
      <c r="AU302" s="102">
        <f>Mei!$J$7</f>
        <v>0</v>
      </c>
      <c r="AV302" s="485">
        <f t="shared" si="20"/>
        <v>81.428353474926723</v>
      </c>
      <c r="AW302" s="486"/>
    </row>
    <row r="303" spans="1:52" s="62" customFormat="1" ht="14.1" customHeight="1" thickBot="1">
      <c r="A303" s="517"/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18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9"/>
      <c r="AL303" s="96"/>
      <c r="AM303" s="481" t="s">
        <v>72</v>
      </c>
      <c r="AN303" s="482"/>
      <c r="AO303" s="483">
        <f>Juni!$E$7</f>
        <v>2706510</v>
      </c>
      <c r="AP303" s="484"/>
      <c r="AQ303" s="483">
        <f>Juni!$F$7</f>
        <v>2556580</v>
      </c>
      <c r="AR303" s="484"/>
      <c r="AS303" s="100">
        <f t="shared" si="19"/>
        <v>149930</v>
      </c>
      <c r="AT303" s="101">
        <f>Juni!$H$7</f>
        <v>0</v>
      </c>
      <c r="AU303" s="102">
        <f>Juni!$J$7</f>
        <v>0</v>
      </c>
      <c r="AV303" s="485">
        <f t="shared" si="20"/>
        <v>94.460393643474433</v>
      </c>
      <c r="AW303" s="486"/>
    </row>
    <row r="304" spans="1:52" s="62" customFormat="1" ht="14.1" customHeight="1" thickBot="1">
      <c r="A304" s="517"/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518"/>
      <c r="Q304" s="518"/>
      <c r="R304" s="518"/>
      <c r="S304" s="518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518"/>
      <c r="AG304" s="518"/>
      <c r="AH304" s="519"/>
      <c r="AL304" s="96"/>
      <c r="AM304" s="481" t="s">
        <v>73</v>
      </c>
      <c r="AN304" s="482"/>
      <c r="AO304" s="483">
        <f>Juli!$E$7</f>
        <v>2843112</v>
      </c>
      <c r="AP304" s="484"/>
      <c r="AQ304" s="483">
        <f>Juli!$F$7</f>
        <v>2619991</v>
      </c>
      <c r="AR304" s="484"/>
      <c r="AS304" s="100">
        <f t="shared" si="19"/>
        <v>223121</v>
      </c>
      <c r="AT304" s="101">
        <f>Juli!$H$7</f>
        <v>80971</v>
      </c>
      <c r="AU304" s="102">
        <f>Juli!$J$7</f>
        <v>142150</v>
      </c>
      <c r="AV304" s="485">
        <f t="shared" si="20"/>
        <v>92.152226152188163</v>
      </c>
      <c r="AW304" s="486"/>
      <c r="AY304" s="76"/>
      <c r="AZ304" s="76"/>
    </row>
    <row r="305" spans="1:52" s="62" customFormat="1" ht="14.1" customHeight="1" thickBot="1">
      <c r="A305" s="517"/>
      <c r="B305" s="518"/>
      <c r="C305" s="518"/>
      <c r="D305" s="518"/>
      <c r="E305" s="518"/>
      <c r="F305" s="518"/>
      <c r="G305" s="518"/>
      <c r="H305" s="518"/>
      <c r="I305" s="518"/>
      <c r="J305" s="518"/>
      <c r="K305" s="518"/>
      <c r="L305" s="518"/>
      <c r="M305" s="518"/>
      <c r="N305" s="518"/>
      <c r="O305" s="518"/>
      <c r="P305" s="518"/>
      <c r="Q305" s="518"/>
      <c r="R305" s="518"/>
      <c r="S305" s="518"/>
      <c r="T305" s="518"/>
      <c r="U305" s="518"/>
      <c r="V305" s="518"/>
      <c r="W305" s="518"/>
      <c r="X305" s="518"/>
      <c r="Y305" s="518"/>
      <c r="Z305" s="518"/>
      <c r="AA305" s="518"/>
      <c r="AB305" s="518"/>
      <c r="AC305" s="518"/>
      <c r="AD305" s="518"/>
      <c r="AE305" s="518"/>
      <c r="AF305" s="518"/>
      <c r="AG305" s="518"/>
      <c r="AH305" s="519"/>
      <c r="AL305" s="96"/>
      <c r="AM305" s="481" t="s">
        <v>74</v>
      </c>
      <c r="AN305" s="482"/>
      <c r="AO305" s="483">
        <f>Agustus!$E$7</f>
        <v>2856582</v>
      </c>
      <c r="AP305" s="484"/>
      <c r="AQ305" s="483">
        <f>Agustus!$F$7</f>
        <v>2661663</v>
      </c>
      <c r="AR305" s="484"/>
      <c r="AS305" s="100">
        <f t="shared" si="19"/>
        <v>194919</v>
      </c>
      <c r="AT305" s="101">
        <f>Agustus!$H$7</f>
        <v>0</v>
      </c>
      <c r="AU305" s="102">
        <f>Agustus!$J$7</f>
        <v>5100</v>
      </c>
      <c r="AV305" s="485">
        <f t="shared" si="20"/>
        <v>93.176495546075699</v>
      </c>
      <c r="AW305" s="486"/>
      <c r="AY305" s="103"/>
      <c r="AZ305" s="95"/>
    </row>
    <row r="306" spans="1:52" s="62" customFormat="1" ht="14.1" customHeight="1" thickBot="1">
      <c r="A306" s="517"/>
      <c r="B306" s="518"/>
      <c r="C306" s="518"/>
      <c r="D306" s="518"/>
      <c r="E306" s="518"/>
      <c r="F306" s="518"/>
      <c r="G306" s="518"/>
      <c r="H306" s="518"/>
      <c r="I306" s="518"/>
      <c r="J306" s="518"/>
      <c r="K306" s="518"/>
      <c r="L306" s="518"/>
      <c r="M306" s="518"/>
      <c r="N306" s="518"/>
      <c r="O306" s="518"/>
      <c r="P306" s="518"/>
      <c r="Q306" s="518"/>
      <c r="R306" s="518"/>
      <c r="S306" s="518"/>
      <c r="T306" s="518"/>
      <c r="U306" s="518"/>
      <c r="V306" s="518"/>
      <c r="W306" s="518"/>
      <c r="X306" s="518"/>
      <c r="Y306" s="518"/>
      <c r="Z306" s="518"/>
      <c r="AA306" s="518"/>
      <c r="AB306" s="518"/>
      <c r="AC306" s="518"/>
      <c r="AD306" s="518"/>
      <c r="AE306" s="518"/>
      <c r="AF306" s="518"/>
      <c r="AG306" s="518"/>
      <c r="AH306" s="519"/>
      <c r="AL306" s="96"/>
      <c r="AM306" s="481" t="s">
        <v>75</v>
      </c>
      <c r="AN306" s="482"/>
      <c r="AO306" s="483">
        <f>September!$E$7</f>
        <v>3008420</v>
      </c>
      <c r="AP306" s="484"/>
      <c r="AQ306" s="483">
        <f>September!$F$7</f>
        <v>2784881</v>
      </c>
      <c r="AR306" s="484"/>
      <c r="AS306" s="100">
        <f t="shared" si="19"/>
        <v>223539</v>
      </c>
      <c r="AT306" s="101">
        <f>September!$H$7</f>
        <v>87620</v>
      </c>
      <c r="AU306" s="102">
        <f>September!$J$7</f>
        <v>135919</v>
      </c>
      <c r="AV306" s="485">
        <f t="shared" si="20"/>
        <v>92.569554782909307</v>
      </c>
      <c r="AW306" s="486"/>
      <c r="AY306" s="284"/>
      <c r="AZ306" s="284"/>
    </row>
    <row r="307" spans="1:52" s="62" customFormat="1" ht="14.1" customHeight="1" thickBot="1">
      <c r="A307" s="517"/>
      <c r="B307" s="518"/>
      <c r="C307" s="518"/>
      <c r="D307" s="518"/>
      <c r="E307" s="518"/>
      <c r="F307" s="518"/>
      <c r="G307" s="518"/>
      <c r="H307" s="518"/>
      <c r="I307" s="518"/>
      <c r="J307" s="518"/>
      <c r="K307" s="518"/>
      <c r="L307" s="518"/>
      <c r="M307" s="518"/>
      <c r="N307" s="518"/>
      <c r="O307" s="518"/>
      <c r="P307" s="518"/>
      <c r="Q307" s="518"/>
      <c r="R307" s="518"/>
      <c r="S307" s="518"/>
      <c r="T307" s="518"/>
      <c r="U307" s="518"/>
      <c r="V307" s="518"/>
      <c r="W307" s="518"/>
      <c r="X307" s="518"/>
      <c r="Y307" s="518"/>
      <c r="Z307" s="518"/>
      <c r="AA307" s="518"/>
      <c r="AB307" s="518"/>
      <c r="AC307" s="518"/>
      <c r="AD307" s="518"/>
      <c r="AE307" s="518"/>
      <c r="AF307" s="518"/>
      <c r="AG307" s="518"/>
      <c r="AH307" s="519"/>
      <c r="AL307" s="96"/>
      <c r="AM307" s="481" t="s">
        <v>76</v>
      </c>
      <c r="AN307" s="482"/>
      <c r="AO307" s="483">
        <f>Oktober!$E$7</f>
        <v>3027799</v>
      </c>
      <c r="AP307" s="484"/>
      <c r="AQ307" s="483">
        <f>Oktober!$F$7</f>
        <v>2680903</v>
      </c>
      <c r="AR307" s="484"/>
      <c r="AS307" s="100">
        <f t="shared" si="19"/>
        <v>346896</v>
      </c>
      <c r="AT307" s="101">
        <f>Oktober!$H$7</f>
        <v>0</v>
      </c>
      <c r="AU307" s="102">
        <f>Oktober!$J$7</f>
        <v>0</v>
      </c>
      <c r="AV307" s="485">
        <f t="shared" si="20"/>
        <v>88.542964708027185</v>
      </c>
      <c r="AW307" s="486"/>
      <c r="AY307" s="284"/>
      <c r="AZ307" s="284"/>
    </row>
    <row r="308" spans="1:52" s="62" customFormat="1" ht="14.1" customHeight="1" thickBot="1">
      <c r="A308" s="517"/>
      <c r="B308" s="518"/>
      <c r="C308" s="518"/>
      <c r="D308" s="518"/>
      <c r="E308" s="518"/>
      <c r="F308" s="518"/>
      <c r="G308" s="518"/>
      <c r="H308" s="518"/>
      <c r="I308" s="518"/>
      <c r="J308" s="518"/>
      <c r="K308" s="518"/>
      <c r="L308" s="518"/>
      <c r="M308" s="518"/>
      <c r="N308" s="518"/>
      <c r="O308" s="518"/>
      <c r="P308" s="518"/>
      <c r="Q308" s="518"/>
      <c r="R308" s="518"/>
      <c r="S308" s="518"/>
      <c r="T308" s="518"/>
      <c r="U308" s="518"/>
      <c r="V308" s="518"/>
      <c r="W308" s="518"/>
      <c r="X308" s="518"/>
      <c r="Y308" s="518"/>
      <c r="Z308" s="518"/>
      <c r="AA308" s="518"/>
      <c r="AB308" s="518"/>
      <c r="AC308" s="518"/>
      <c r="AD308" s="518"/>
      <c r="AE308" s="518"/>
      <c r="AF308" s="518"/>
      <c r="AG308" s="518"/>
      <c r="AH308" s="519"/>
      <c r="AL308" s="96"/>
      <c r="AM308" s="481" t="s">
        <v>77</v>
      </c>
      <c r="AN308" s="482"/>
      <c r="AO308" s="483">
        <f>November!$E$7</f>
        <v>2719800</v>
      </c>
      <c r="AP308" s="484"/>
      <c r="AQ308" s="483">
        <f>November!$F$7</f>
        <v>2563956</v>
      </c>
      <c r="AR308" s="484"/>
      <c r="AS308" s="100">
        <f t="shared" si="19"/>
        <v>155844</v>
      </c>
      <c r="AT308" s="101">
        <f>November!$H$7</f>
        <v>0</v>
      </c>
      <c r="AU308" s="102">
        <f>November!$J$7</f>
        <v>0</v>
      </c>
      <c r="AV308" s="485">
        <f t="shared" si="20"/>
        <v>94.270019854401056</v>
      </c>
      <c r="AW308" s="486"/>
      <c r="AY308" s="284"/>
      <c r="AZ308" s="284"/>
    </row>
    <row r="309" spans="1:52" s="62" customFormat="1" ht="14.1" customHeight="1" thickBot="1">
      <c r="A309" s="517"/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18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9"/>
      <c r="AL309" s="76"/>
      <c r="AM309" s="481" t="s">
        <v>78</v>
      </c>
      <c r="AN309" s="482"/>
      <c r="AO309" s="483">
        <f>Desember!$E$7</f>
        <v>2773458</v>
      </c>
      <c r="AP309" s="484"/>
      <c r="AQ309" s="483">
        <f>Desember!$F$7</f>
        <v>2616848</v>
      </c>
      <c r="AR309" s="484"/>
      <c r="AS309" s="100">
        <f t="shared" si="19"/>
        <v>156610</v>
      </c>
      <c r="AT309" s="101">
        <f>Desember!$H$7</f>
        <v>0</v>
      </c>
      <c r="AU309" s="102">
        <f>Desember!$J$7</f>
        <v>0</v>
      </c>
      <c r="AV309" s="485">
        <f t="shared" si="20"/>
        <v>94.353258639575571</v>
      </c>
      <c r="AW309" s="486"/>
      <c r="AY309" s="284"/>
      <c r="AZ309" s="284"/>
    </row>
    <row r="310" spans="1:52" s="62" customFormat="1">
      <c r="A310" s="517"/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18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9"/>
      <c r="AM310" s="76"/>
      <c r="AN310" s="76"/>
      <c r="AO310" s="61"/>
      <c r="AP310" s="76"/>
      <c r="AQ310" s="61"/>
      <c r="AR310" s="61"/>
      <c r="AS310" s="76"/>
      <c r="AT310" s="96"/>
      <c r="AU310" s="61"/>
      <c r="AV310" s="76"/>
      <c r="AW310" s="61"/>
      <c r="AX310" s="61"/>
      <c r="AZ310" s="284"/>
    </row>
    <row r="311" spans="1:52" s="62" customFormat="1">
      <c r="A311" s="517"/>
      <c r="B311" s="518"/>
      <c r="C311" s="518"/>
      <c r="D311" s="518"/>
      <c r="E311" s="518"/>
      <c r="F311" s="518"/>
      <c r="G311" s="518"/>
      <c r="H311" s="518"/>
      <c r="I311" s="518"/>
      <c r="J311" s="518"/>
      <c r="K311" s="518"/>
      <c r="L311" s="518"/>
      <c r="M311" s="518"/>
      <c r="N311" s="518"/>
      <c r="O311" s="518"/>
      <c r="P311" s="518"/>
      <c r="Q311" s="518"/>
      <c r="R311" s="518"/>
      <c r="S311" s="518"/>
      <c r="T311" s="518"/>
      <c r="U311" s="518"/>
      <c r="V311" s="518"/>
      <c r="W311" s="518"/>
      <c r="X311" s="518"/>
      <c r="Y311" s="518"/>
      <c r="Z311" s="518"/>
      <c r="AA311" s="518"/>
      <c r="AB311" s="518"/>
      <c r="AC311" s="518"/>
      <c r="AD311" s="518"/>
      <c r="AE311" s="518"/>
      <c r="AF311" s="518"/>
      <c r="AG311" s="518"/>
      <c r="AH311" s="519"/>
      <c r="AL311" s="284"/>
      <c r="AP311" s="104"/>
      <c r="AQ311" s="61"/>
      <c r="AR311" s="76"/>
      <c r="AS311" s="76"/>
      <c r="AT311" s="96"/>
      <c r="AU311" s="61"/>
      <c r="AV311" s="76"/>
      <c r="AW311" s="61"/>
      <c r="AX311" s="61"/>
      <c r="AZ311" s="284"/>
    </row>
    <row r="312" spans="1:52" s="62" customFormat="1">
      <c r="A312" s="517"/>
      <c r="B312" s="518"/>
      <c r="C312" s="518"/>
      <c r="D312" s="518"/>
      <c r="E312" s="518"/>
      <c r="F312" s="518"/>
      <c r="G312" s="518"/>
      <c r="H312" s="518"/>
      <c r="I312" s="518"/>
      <c r="J312" s="518"/>
      <c r="K312" s="518"/>
      <c r="L312" s="518"/>
      <c r="M312" s="518"/>
      <c r="N312" s="518"/>
      <c r="O312" s="518"/>
      <c r="P312" s="518"/>
      <c r="Q312" s="518"/>
      <c r="R312" s="518"/>
      <c r="S312" s="518"/>
      <c r="T312" s="518"/>
      <c r="U312" s="518"/>
      <c r="V312" s="518"/>
      <c r="W312" s="518"/>
      <c r="X312" s="518"/>
      <c r="Y312" s="518"/>
      <c r="Z312" s="518"/>
      <c r="AA312" s="518"/>
      <c r="AB312" s="518"/>
      <c r="AC312" s="518"/>
      <c r="AD312" s="518"/>
      <c r="AE312" s="518"/>
      <c r="AF312" s="518"/>
      <c r="AG312" s="518"/>
      <c r="AH312" s="519"/>
      <c r="AL312" s="76"/>
      <c r="AO312" s="284"/>
      <c r="AP312" s="284"/>
      <c r="AQ312" s="284"/>
      <c r="AR312" s="76"/>
      <c r="AS312" s="76"/>
      <c r="AT312" s="96"/>
      <c r="AU312" s="61"/>
      <c r="AV312" s="76"/>
      <c r="AW312" s="61"/>
      <c r="AX312" s="61"/>
      <c r="AZ312" s="284"/>
    </row>
    <row r="313" spans="1:52" s="62" customFormat="1">
      <c r="A313" s="517"/>
      <c r="B313" s="518"/>
      <c r="C313" s="518"/>
      <c r="D313" s="518"/>
      <c r="E313" s="518"/>
      <c r="F313" s="518"/>
      <c r="G313" s="518"/>
      <c r="H313" s="518"/>
      <c r="I313" s="518"/>
      <c r="J313" s="518"/>
      <c r="K313" s="518"/>
      <c r="L313" s="518"/>
      <c r="M313" s="518"/>
      <c r="N313" s="518"/>
      <c r="O313" s="518"/>
      <c r="P313" s="518"/>
      <c r="Q313" s="518"/>
      <c r="R313" s="518"/>
      <c r="S313" s="518"/>
      <c r="T313" s="518"/>
      <c r="U313" s="518"/>
      <c r="V313" s="518"/>
      <c r="W313" s="518"/>
      <c r="X313" s="518"/>
      <c r="Y313" s="518"/>
      <c r="Z313" s="518"/>
      <c r="AA313" s="518"/>
      <c r="AB313" s="518"/>
      <c r="AC313" s="518"/>
      <c r="AD313" s="518"/>
      <c r="AE313" s="518"/>
      <c r="AF313" s="518"/>
      <c r="AG313" s="518"/>
      <c r="AH313" s="519"/>
      <c r="AL313" s="76"/>
      <c r="AM313" s="608" t="s">
        <v>1517</v>
      </c>
      <c r="AN313" s="608"/>
      <c r="AO313" s="608"/>
      <c r="AP313" s="608"/>
      <c r="AQ313" s="608"/>
      <c r="AR313" s="608"/>
      <c r="AS313" s="608"/>
      <c r="AT313" s="608"/>
      <c r="AU313" s="608"/>
      <c r="AV313" s="608"/>
      <c r="AW313" s="608"/>
      <c r="AX313" s="608"/>
      <c r="AY313" s="608"/>
      <c r="AZ313" s="284"/>
    </row>
    <row r="314" spans="1:52" s="62" customFormat="1" ht="13.5" thickBot="1">
      <c r="A314" s="517"/>
      <c r="B314" s="518"/>
      <c r="C314" s="518"/>
      <c r="D314" s="518"/>
      <c r="E314" s="518"/>
      <c r="F314" s="518"/>
      <c r="G314" s="518"/>
      <c r="H314" s="518"/>
      <c r="I314" s="518"/>
      <c r="J314" s="518"/>
      <c r="K314" s="518"/>
      <c r="L314" s="518"/>
      <c r="M314" s="518"/>
      <c r="N314" s="518"/>
      <c r="O314" s="518"/>
      <c r="P314" s="518"/>
      <c r="Q314" s="518"/>
      <c r="R314" s="518"/>
      <c r="S314" s="518"/>
      <c r="T314" s="518"/>
      <c r="U314" s="518"/>
      <c r="V314" s="518"/>
      <c r="W314" s="518"/>
      <c r="X314" s="518"/>
      <c r="Y314" s="518"/>
      <c r="Z314" s="518"/>
      <c r="AA314" s="518"/>
      <c r="AB314" s="518"/>
      <c r="AC314" s="518"/>
      <c r="AD314" s="518"/>
      <c r="AE314" s="518"/>
      <c r="AF314" s="518"/>
      <c r="AG314" s="518"/>
      <c r="AH314" s="519"/>
      <c r="AL314" s="76"/>
      <c r="AM314" s="609"/>
      <c r="AN314" s="609"/>
      <c r="AO314" s="609"/>
      <c r="AP314" s="609"/>
      <c r="AQ314" s="609"/>
      <c r="AR314" s="609"/>
      <c r="AS314" s="609"/>
      <c r="AT314" s="609"/>
      <c r="AU314" s="609"/>
      <c r="AV314" s="609"/>
      <c r="AW314" s="609"/>
      <c r="AX314" s="609"/>
      <c r="AY314" s="609"/>
      <c r="AZ314" s="284"/>
    </row>
    <row r="315" spans="1:52" s="62" customFormat="1" ht="13.5" thickBot="1">
      <c r="A315" s="517"/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18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9"/>
      <c r="AL315" s="76"/>
      <c r="AM315" s="603" t="s">
        <v>59</v>
      </c>
      <c r="AN315" s="604"/>
      <c r="AO315" s="603" t="s">
        <v>60</v>
      </c>
      <c r="AP315" s="604"/>
      <c r="AQ315" s="603" t="s">
        <v>61</v>
      </c>
      <c r="AR315" s="604"/>
      <c r="AS315" s="596" t="s">
        <v>0</v>
      </c>
      <c r="AT315" s="597"/>
      <c r="AU315" s="597"/>
      <c r="AV315" s="597"/>
      <c r="AW315" s="597"/>
      <c r="AX315" s="597"/>
      <c r="AY315" s="598"/>
      <c r="AZ315" s="284"/>
    </row>
    <row r="316" spans="1:52" s="62" customFormat="1" ht="12.75" customHeight="1" thickBot="1">
      <c r="A316" s="517"/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18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9"/>
      <c r="AK316" s="108"/>
      <c r="AL316" s="76"/>
      <c r="AM316" s="605"/>
      <c r="AN316" s="606"/>
      <c r="AO316" s="605"/>
      <c r="AP316" s="606"/>
      <c r="AQ316" s="605"/>
      <c r="AR316" s="606"/>
      <c r="AS316" s="319" t="s">
        <v>63</v>
      </c>
      <c r="AT316" s="320" t="s">
        <v>64</v>
      </c>
      <c r="AU316" s="319" t="s">
        <v>1533</v>
      </c>
      <c r="AV316" s="599" t="s">
        <v>14</v>
      </c>
      <c r="AW316" s="600"/>
      <c r="AX316" s="601" t="s">
        <v>1533</v>
      </c>
      <c r="AY316" s="602"/>
      <c r="AZ316" s="284"/>
    </row>
    <row r="317" spans="1:52" s="62" customFormat="1" ht="13.5" thickBot="1">
      <c r="A317" s="517"/>
      <c r="B317" s="518"/>
      <c r="C317" s="518"/>
      <c r="D317" s="518"/>
      <c r="E317" s="518"/>
      <c r="F317" s="518"/>
      <c r="G317" s="518"/>
      <c r="H317" s="518"/>
      <c r="I317" s="518"/>
      <c r="J317" s="518"/>
      <c r="K317" s="518"/>
      <c r="L317" s="518"/>
      <c r="M317" s="518"/>
      <c r="N317" s="518"/>
      <c r="O317" s="518"/>
      <c r="P317" s="518"/>
      <c r="Q317" s="518"/>
      <c r="R317" s="518"/>
      <c r="S317" s="518"/>
      <c r="T317" s="518"/>
      <c r="U317" s="518"/>
      <c r="V317" s="518"/>
      <c r="W317" s="518"/>
      <c r="X317" s="518"/>
      <c r="Y317" s="518"/>
      <c r="Z317" s="518"/>
      <c r="AA317" s="518"/>
      <c r="AB317" s="518"/>
      <c r="AC317" s="518"/>
      <c r="AD317" s="518"/>
      <c r="AE317" s="518"/>
      <c r="AF317" s="518"/>
      <c r="AG317" s="518"/>
      <c r="AH317" s="519"/>
      <c r="AL317" s="76"/>
      <c r="AM317" s="481" t="s">
        <v>164</v>
      </c>
      <c r="AN317" s="482"/>
      <c r="AO317" s="483">
        <v>932290</v>
      </c>
      <c r="AP317" s="484"/>
      <c r="AQ317" s="483">
        <v>802200</v>
      </c>
      <c r="AR317" s="484"/>
      <c r="AS317" s="100">
        <f t="shared" ref="AS317:AS328" si="21">AO317-AQ317</f>
        <v>130090</v>
      </c>
      <c r="AT317" s="101">
        <v>129550</v>
      </c>
      <c r="AU317" s="321">
        <f>AT317/AS317*100</f>
        <v>99.584902759627951</v>
      </c>
      <c r="AV317" s="594">
        <v>540</v>
      </c>
      <c r="AW317" s="595"/>
      <c r="AX317" s="506">
        <f>AV317/AS317*100</f>
        <v>0.41509724037205009</v>
      </c>
      <c r="AY317" s="607"/>
      <c r="AZ317" s="284"/>
    </row>
    <row r="318" spans="1:52" s="62" customFormat="1" ht="12.75" customHeight="1" thickBot="1">
      <c r="A318" s="517"/>
      <c r="B318" s="518"/>
      <c r="C318" s="518"/>
      <c r="D318" s="518"/>
      <c r="E318" s="518"/>
      <c r="F318" s="518"/>
      <c r="G318" s="518"/>
      <c r="H318" s="518"/>
      <c r="I318" s="518"/>
      <c r="J318" s="518"/>
      <c r="K318" s="518"/>
      <c r="L318" s="518"/>
      <c r="M318" s="518"/>
      <c r="N318" s="518"/>
      <c r="O318" s="518"/>
      <c r="P318" s="518"/>
      <c r="Q318" s="518"/>
      <c r="R318" s="518"/>
      <c r="S318" s="518"/>
      <c r="T318" s="518"/>
      <c r="U318" s="518"/>
      <c r="V318" s="518"/>
      <c r="W318" s="518"/>
      <c r="X318" s="518"/>
      <c r="Y318" s="518"/>
      <c r="Z318" s="518"/>
      <c r="AA318" s="518"/>
      <c r="AB318" s="518"/>
      <c r="AC318" s="518"/>
      <c r="AD318" s="518"/>
      <c r="AE318" s="518"/>
      <c r="AF318" s="518"/>
      <c r="AG318" s="518"/>
      <c r="AH318" s="519"/>
      <c r="AL318" s="76"/>
      <c r="AM318" s="481" t="s">
        <v>262</v>
      </c>
      <c r="AN318" s="482"/>
      <c r="AO318" s="483">
        <v>950610</v>
      </c>
      <c r="AP318" s="484"/>
      <c r="AQ318" s="483">
        <v>943820</v>
      </c>
      <c r="AR318" s="484"/>
      <c r="AS318" s="100">
        <f t="shared" si="21"/>
        <v>6790</v>
      </c>
      <c r="AT318" s="101">
        <v>0</v>
      </c>
      <c r="AU318" s="321">
        <f t="shared" ref="AU318:AU328" si="22">AT318/AS318*100</f>
        <v>0</v>
      </c>
      <c r="AV318" s="594">
        <v>6790</v>
      </c>
      <c r="AW318" s="595"/>
      <c r="AX318" s="506">
        <f t="shared" ref="AX318:AX328" si="23">AV318/AS318*100</f>
        <v>100</v>
      </c>
      <c r="AY318" s="607"/>
      <c r="AZ318" s="284"/>
    </row>
    <row r="319" spans="1:52" s="62" customFormat="1" ht="13.5" thickBot="1">
      <c r="A319" s="517"/>
      <c r="B319" s="518"/>
      <c r="C319" s="518"/>
      <c r="D319" s="518"/>
      <c r="E319" s="518"/>
      <c r="F319" s="518"/>
      <c r="G319" s="518"/>
      <c r="H319" s="518"/>
      <c r="I319" s="518"/>
      <c r="J319" s="518"/>
      <c r="K319" s="518"/>
      <c r="L319" s="518"/>
      <c r="M319" s="518"/>
      <c r="N319" s="518"/>
      <c r="O319" s="518"/>
      <c r="P319" s="518"/>
      <c r="Q319" s="518"/>
      <c r="R319" s="518"/>
      <c r="S319" s="518"/>
      <c r="T319" s="518"/>
      <c r="U319" s="518"/>
      <c r="V319" s="518"/>
      <c r="W319" s="518"/>
      <c r="X319" s="518"/>
      <c r="Y319" s="518"/>
      <c r="Z319" s="518"/>
      <c r="AA319" s="518"/>
      <c r="AB319" s="518"/>
      <c r="AC319" s="518"/>
      <c r="AD319" s="518"/>
      <c r="AE319" s="518"/>
      <c r="AF319" s="518"/>
      <c r="AG319" s="518"/>
      <c r="AH319" s="519"/>
      <c r="AM319" s="481" t="s">
        <v>1333</v>
      </c>
      <c r="AN319" s="482"/>
      <c r="AO319" s="483">
        <v>58900</v>
      </c>
      <c r="AP319" s="484"/>
      <c r="AQ319" s="483">
        <v>46300</v>
      </c>
      <c r="AR319" s="484"/>
      <c r="AS319" s="100">
        <f t="shared" si="21"/>
        <v>12600</v>
      </c>
      <c r="AT319" s="101">
        <v>12600</v>
      </c>
      <c r="AU319" s="321">
        <f t="shared" si="22"/>
        <v>100</v>
      </c>
      <c r="AV319" s="594">
        <f>Maret!$J$7</f>
        <v>0</v>
      </c>
      <c r="AW319" s="595"/>
      <c r="AX319" s="506">
        <f t="shared" si="23"/>
        <v>0</v>
      </c>
      <c r="AY319" s="607"/>
      <c r="AZ319" s="110"/>
    </row>
    <row r="320" spans="1:52" s="62" customFormat="1" ht="13.5" thickBot="1">
      <c r="A320" s="517"/>
      <c r="B320" s="518"/>
      <c r="C320" s="518"/>
      <c r="D320" s="518"/>
      <c r="E320" s="518"/>
      <c r="F320" s="518"/>
      <c r="G320" s="518"/>
      <c r="H320" s="518"/>
      <c r="I320" s="518"/>
      <c r="J320" s="518"/>
      <c r="K320" s="518"/>
      <c r="L320" s="518"/>
      <c r="M320" s="518"/>
      <c r="N320" s="518"/>
      <c r="O320" s="518"/>
      <c r="P320" s="518"/>
      <c r="Q320" s="518"/>
      <c r="R320" s="518"/>
      <c r="S320" s="518"/>
      <c r="T320" s="518"/>
      <c r="U320" s="518"/>
      <c r="V320" s="518"/>
      <c r="W320" s="518"/>
      <c r="X320" s="518"/>
      <c r="Y320" s="518"/>
      <c r="Z320" s="518"/>
      <c r="AA320" s="518"/>
      <c r="AB320" s="518"/>
      <c r="AC320" s="518"/>
      <c r="AD320" s="518"/>
      <c r="AE320" s="518"/>
      <c r="AF320" s="518"/>
      <c r="AG320" s="518"/>
      <c r="AH320" s="519"/>
      <c r="AM320" s="481" t="s">
        <v>87</v>
      </c>
      <c r="AN320" s="482"/>
      <c r="AO320" s="483">
        <v>216770</v>
      </c>
      <c r="AP320" s="484"/>
      <c r="AQ320" s="483">
        <v>170267</v>
      </c>
      <c r="AR320" s="484"/>
      <c r="AS320" s="100">
        <f t="shared" si="21"/>
        <v>46503</v>
      </c>
      <c r="AT320" s="101">
        <v>0</v>
      </c>
      <c r="AU320" s="321">
        <f t="shared" si="22"/>
        <v>0</v>
      </c>
      <c r="AV320" s="594">
        <v>46503</v>
      </c>
      <c r="AW320" s="595"/>
      <c r="AX320" s="506">
        <f t="shared" si="23"/>
        <v>100</v>
      </c>
      <c r="AY320" s="607"/>
      <c r="AZ320" s="400"/>
    </row>
    <row r="321" spans="1:52" s="62" customFormat="1" ht="14.25" customHeight="1" thickBot="1">
      <c r="A321" s="517"/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18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9"/>
      <c r="AM321" s="481" t="s">
        <v>1063</v>
      </c>
      <c r="AN321" s="482"/>
      <c r="AO321" s="483">
        <v>26500</v>
      </c>
      <c r="AP321" s="484"/>
      <c r="AQ321" s="483">
        <v>25028</v>
      </c>
      <c r="AR321" s="484"/>
      <c r="AS321" s="100">
        <f t="shared" si="21"/>
        <v>1472</v>
      </c>
      <c r="AT321" s="101">
        <f>Mei!$H$7</f>
        <v>0</v>
      </c>
      <c r="AU321" s="321">
        <f t="shared" si="22"/>
        <v>0</v>
      </c>
      <c r="AV321" s="594">
        <v>1472</v>
      </c>
      <c r="AW321" s="595"/>
      <c r="AX321" s="506">
        <f t="shared" si="23"/>
        <v>100</v>
      </c>
      <c r="AY321" s="607"/>
      <c r="AZ321" s="400"/>
    </row>
    <row r="322" spans="1:52" s="62" customFormat="1" ht="13.5" thickBot="1">
      <c r="A322" s="517"/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18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9"/>
      <c r="AM322" s="481" t="s">
        <v>1009</v>
      </c>
      <c r="AN322" s="482"/>
      <c r="AO322" s="483">
        <v>117335</v>
      </c>
      <c r="AP322" s="484"/>
      <c r="AQ322" s="483">
        <v>113411</v>
      </c>
      <c r="AR322" s="484"/>
      <c r="AS322" s="100">
        <f t="shared" si="21"/>
        <v>3924</v>
      </c>
      <c r="AT322" s="101">
        <f>Juni!$H$7</f>
        <v>0</v>
      </c>
      <c r="AU322" s="321">
        <f t="shared" si="22"/>
        <v>0</v>
      </c>
      <c r="AV322" s="594">
        <v>0</v>
      </c>
      <c r="AW322" s="595"/>
      <c r="AX322" s="506">
        <f t="shared" si="23"/>
        <v>0</v>
      </c>
      <c r="AY322" s="607"/>
      <c r="AZ322" s="400"/>
    </row>
    <row r="323" spans="1:52" s="62" customFormat="1" ht="13.5" thickBot="1">
      <c r="A323" s="559"/>
      <c r="B323" s="560"/>
      <c r="C323" s="560"/>
      <c r="D323" s="560"/>
      <c r="E323" s="560"/>
      <c r="F323" s="560"/>
      <c r="G323" s="560"/>
      <c r="H323" s="560"/>
      <c r="I323" s="560"/>
      <c r="J323" s="560"/>
      <c r="K323" s="560"/>
      <c r="L323" s="560"/>
      <c r="M323" s="560"/>
      <c r="N323" s="560"/>
      <c r="O323" s="560"/>
      <c r="P323" s="560"/>
      <c r="Q323" s="560"/>
      <c r="R323" s="560"/>
      <c r="S323" s="560"/>
      <c r="T323" s="560"/>
      <c r="U323" s="560"/>
      <c r="V323" s="560"/>
      <c r="W323" s="560"/>
      <c r="X323" s="560"/>
      <c r="Y323" s="560"/>
      <c r="Z323" s="560"/>
      <c r="AA323" s="560"/>
      <c r="AB323" s="560"/>
      <c r="AC323" s="560"/>
      <c r="AD323" s="560"/>
      <c r="AE323" s="560"/>
      <c r="AF323" s="560"/>
      <c r="AG323" s="560"/>
      <c r="AH323" s="561"/>
      <c r="AM323" s="481" t="s">
        <v>1519</v>
      </c>
      <c r="AN323" s="482"/>
      <c r="AO323" s="483">
        <v>80650</v>
      </c>
      <c r="AP323" s="484"/>
      <c r="AQ323" s="483">
        <v>77826</v>
      </c>
      <c r="AR323" s="484"/>
      <c r="AS323" s="100">
        <f t="shared" si="21"/>
        <v>2824</v>
      </c>
      <c r="AT323" s="101">
        <v>0</v>
      </c>
      <c r="AU323" s="321">
        <f t="shared" si="22"/>
        <v>0</v>
      </c>
      <c r="AV323" s="594">
        <v>3924</v>
      </c>
      <c r="AW323" s="595"/>
      <c r="AX323" s="506">
        <f t="shared" si="23"/>
        <v>138.95184135977337</v>
      </c>
      <c r="AY323" s="607"/>
      <c r="AZ323" s="400"/>
    </row>
    <row r="324" spans="1:52" s="62" customFormat="1" ht="27.75" customHeight="1" thickBot="1">
      <c r="A324" s="113" t="s">
        <v>79</v>
      </c>
      <c r="B324" s="553" t="s">
        <v>80</v>
      </c>
      <c r="C324" s="554"/>
      <c r="D324" s="554"/>
      <c r="E324" s="554"/>
      <c r="F324" s="554"/>
      <c r="G324" s="554"/>
      <c r="H324" s="554"/>
      <c r="I324" s="554"/>
      <c r="J324" s="554"/>
      <c r="K324" s="554"/>
      <c r="L324" s="554"/>
      <c r="M324" s="555"/>
      <c r="N324" s="553" t="s">
        <v>81</v>
      </c>
      <c r="O324" s="554"/>
      <c r="P324" s="554"/>
      <c r="Q324" s="554"/>
      <c r="R324" s="554"/>
      <c r="S324" s="554"/>
      <c r="T324" s="554"/>
      <c r="U324" s="554"/>
      <c r="V324" s="554"/>
      <c r="W324" s="554"/>
      <c r="X324" s="554"/>
      <c r="Y324" s="555"/>
      <c r="Z324" s="553" t="s">
        <v>82</v>
      </c>
      <c r="AA324" s="554"/>
      <c r="AB324" s="555"/>
      <c r="AC324" s="554" t="s">
        <v>83</v>
      </c>
      <c r="AD324" s="554"/>
      <c r="AE324" s="554"/>
      <c r="AF324" s="553" t="s">
        <v>84</v>
      </c>
      <c r="AG324" s="554"/>
      <c r="AH324" s="555"/>
      <c r="AI324" s="114"/>
      <c r="AM324" s="481" t="s">
        <v>522</v>
      </c>
      <c r="AN324" s="482"/>
      <c r="AO324" s="483">
        <v>9411</v>
      </c>
      <c r="AP324" s="484"/>
      <c r="AQ324" s="483">
        <v>8911</v>
      </c>
      <c r="AR324" s="484"/>
      <c r="AS324" s="100">
        <f t="shared" si="21"/>
        <v>500</v>
      </c>
      <c r="AT324" s="101">
        <v>0</v>
      </c>
      <c r="AU324" s="321">
        <f t="shared" si="22"/>
        <v>0</v>
      </c>
      <c r="AV324" s="594">
        <v>5100</v>
      </c>
      <c r="AW324" s="595"/>
      <c r="AX324" s="506">
        <f t="shared" si="23"/>
        <v>1019.9999999999999</v>
      </c>
      <c r="AY324" s="607"/>
      <c r="AZ324" s="400"/>
    </row>
    <row r="325" spans="1:52" s="117" customFormat="1" ht="18" customHeight="1" thickBot="1">
      <c r="A325" s="116"/>
      <c r="B325" s="522"/>
      <c r="C325" s="523"/>
      <c r="D325" s="523"/>
      <c r="E325" s="523"/>
      <c r="F325" s="523"/>
      <c r="G325" s="523"/>
      <c r="H325" s="523"/>
      <c r="I325" s="523"/>
      <c r="J325" s="523"/>
      <c r="K325" s="523"/>
      <c r="L325" s="523"/>
      <c r="M325" s="523"/>
      <c r="N325" s="524"/>
      <c r="O325" s="525"/>
      <c r="P325" s="525"/>
      <c r="Q325" s="525"/>
      <c r="R325" s="525"/>
      <c r="S325" s="525"/>
      <c r="T325" s="525"/>
      <c r="U325" s="525"/>
      <c r="V325" s="525"/>
      <c r="W325" s="525"/>
      <c r="X325" s="525"/>
      <c r="Y325" s="526"/>
      <c r="Z325" s="527"/>
      <c r="AA325" s="528"/>
      <c r="AB325" s="529"/>
      <c r="AC325" s="530"/>
      <c r="AD325" s="531"/>
      <c r="AE325" s="532"/>
      <c r="AF325" s="533"/>
      <c r="AG325" s="534"/>
      <c r="AH325" s="535"/>
      <c r="AI325" s="114"/>
      <c r="AJ325" s="62"/>
      <c r="AK325" s="62"/>
      <c r="AL325" s="62"/>
      <c r="AM325" s="481" t="s">
        <v>972</v>
      </c>
      <c r="AN325" s="482"/>
      <c r="AO325" s="483">
        <v>42932</v>
      </c>
      <c r="AP325" s="484"/>
      <c r="AQ325" s="483">
        <v>36132</v>
      </c>
      <c r="AR325" s="484"/>
      <c r="AS325" s="100">
        <f t="shared" si="21"/>
        <v>6800</v>
      </c>
      <c r="AT325" s="101">
        <f>September!$H$7</f>
        <v>87620</v>
      </c>
      <c r="AU325" s="321">
        <f t="shared" si="22"/>
        <v>1288.5294117647059</v>
      </c>
      <c r="AV325" s="594">
        <v>6800</v>
      </c>
      <c r="AW325" s="595"/>
      <c r="AX325" s="506">
        <f t="shared" si="23"/>
        <v>100</v>
      </c>
      <c r="AY325" s="607"/>
      <c r="AZ325" s="400"/>
    </row>
    <row r="326" spans="1:52" s="117" customFormat="1" ht="18" customHeight="1" thickBot="1">
      <c r="A326" s="116"/>
      <c r="B326" s="542"/>
      <c r="C326" s="543"/>
      <c r="D326" s="543"/>
      <c r="E326" s="543"/>
      <c r="F326" s="543"/>
      <c r="G326" s="543"/>
      <c r="H326" s="543"/>
      <c r="I326" s="543"/>
      <c r="J326" s="543"/>
      <c r="K326" s="543"/>
      <c r="L326" s="543"/>
      <c r="M326" s="543"/>
      <c r="N326" s="542"/>
      <c r="O326" s="543"/>
      <c r="P326" s="543"/>
      <c r="Q326" s="543"/>
      <c r="R326" s="543"/>
      <c r="S326" s="543"/>
      <c r="T326" s="543"/>
      <c r="U326" s="543"/>
      <c r="V326" s="543"/>
      <c r="W326" s="543"/>
      <c r="X326" s="543"/>
      <c r="Y326" s="544"/>
      <c r="Z326" s="545"/>
      <c r="AA326" s="531"/>
      <c r="AB326" s="532"/>
      <c r="AC326" s="530"/>
      <c r="AD326" s="531"/>
      <c r="AE326" s="532"/>
      <c r="AF326" s="536"/>
      <c r="AG326" s="537"/>
      <c r="AH326" s="538"/>
      <c r="AI326" s="114"/>
      <c r="AJ326" s="62"/>
      <c r="AK326" s="62"/>
      <c r="AL326" s="62"/>
      <c r="AM326" s="481" t="s">
        <v>967</v>
      </c>
      <c r="AN326" s="482"/>
      <c r="AO326" s="483">
        <v>31000</v>
      </c>
      <c r="AP326" s="484"/>
      <c r="AQ326" s="483">
        <v>23418</v>
      </c>
      <c r="AR326" s="484"/>
      <c r="AS326" s="100">
        <f t="shared" si="21"/>
        <v>7582</v>
      </c>
      <c r="AT326" s="101">
        <f>Oktober!$H$7</f>
        <v>0</v>
      </c>
      <c r="AU326" s="321">
        <f t="shared" si="22"/>
        <v>0</v>
      </c>
      <c r="AV326" s="594">
        <v>7582</v>
      </c>
      <c r="AW326" s="595"/>
      <c r="AX326" s="506">
        <f t="shared" si="23"/>
        <v>100</v>
      </c>
      <c r="AY326" s="607"/>
      <c r="AZ326" s="400"/>
    </row>
    <row r="327" spans="1:52" s="62" customFormat="1" ht="18" customHeight="1" thickBot="1">
      <c r="A327" s="118"/>
      <c r="B327" s="542"/>
      <c r="C327" s="543"/>
      <c r="D327" s="543"/>
      <c r="E327" s="543"/>
      <c r="F327" s="543"/>
      <c r="G327" s="543"/>
      <c r="H327" s="543"/>
      <c r="I327" s="543"/>
      <c r="J327" s="543"/>
      <c r="K327" s="543"/>
      <c r="L327" s="543"/>
      <c r="M327" s="543"/>
      <c r="N327" s="546"/>
      <c r="O327" s="543"/>
      <c r="P327" s="543"/>
      <c r="Q327" s="543"/>
      <c r="R327" s="543"/>
      <c r="S327" s="543"/>
      <c r="T327" s="543"/>
      <c r="U327" s="543"/>
      <c r="V327" s="543"/>
      <c r="W327" s="543"/>
      <c r="X327" s="543"/>
      <c r="Y327" s="544"/>
      <c r="Z327" s="547"/>
      <c r="AA327" s="547"/>
      <c r="AB327" s="548"/>
      <c r="AC327" s="549"/>
      <c r="AD327" s="547"/>
      <c r="AE327" s="548"/>
      <c r="AF327" s="536"/>
      <c r="AG327" s="537"/>
      <c r="AH327" s="538"/>
      <c r="AI327" s="114"/>
      <c r="AK327" s="108"/>
      <c r="AL327" s="112"/>
      <c r="AM327" s="481" t="s">
        <v>596</v>
      </c>
      <c r="AN327" s="482"/>
      <c r="AO327" s="483">
        <v>25887</v>
      </c>
      <c r="AP327" s="484"/>
      <c r="AQ327" s="483">
        <v>21851</v>
      </c>
      <c r="AR327" s="484"/>
      <c r="AS327" s="100">
        <f t="shared" si="21"/>
        <v>4036</v>
      </c>
      <c r="AT327" s="101">
        <f>November!$H$7</f>
        <v>0</v>
      </c>
      <c r="AU327" s="321">
        <f t="shared" si="22"/>
        <v>0</v>
      </c>
      <c r="AV327" s="594">
        <v>4036</v>
      </c>
      <c r="AW327" s="595"/>
      <c r="AX327" s="506">
        <f t="shared" si="23"/>
        <v>100</v>
      </c>
      <c r="AY327" s="607"/>
      <c r="AZ327" s="400"/>
    </row>
    <row r="328" spans="1:52" s="62" customFormat="1" ht="18" customHeight="1" thickBot="1">
      <c r="A328" s="118"/>
      <c r="B328" s="542"/>
      <c r="C328" s="543"/>
      <c r="D328" s="543"/>
      <c r="E328" s="543"/>
      <c r="F328" s="543"/>
      <c r="G328" s="543"/>
      <c r="H328" s="543"/>
      <c r="I328" s="543"/>
      <c r="J328" s="543"/>
      <c r="K328" s="543"/>
      <c r="L328" s="543"/>
      <c r="M328" s="543"/>
      <c r="N328" s="546"/>
      <c r="O328" s="543"/>
      <c r="P328" s="543"/>
      <c r="Q328" s="543"/>
      <c r="R328" s="543"/>
      <c r="S328" s="543"/>
      <c r="T328" s="543"/>
      <c r="U328" s="543"/>
      <c r="V328" s="543"/>
      <c r="W328" s="543"/>
      <c r="X328" s="543"/>
      <c r="Y328" s="544"/>
      <c r="Z328" s="547"/>
      <c r="AA328" s="547"/>
      <c r="AB328" s="548"/>
      <c r="AC328" s="549"/>
      <c r="AD328" s="547"/>
      <c r="AE328" s="548"/>
      <c r="AF328" s="536"/>
      <c r="AG328" s="537"/>
      <c r="AH328" s="538"/>
      <c r="AI328" s="114"/>
      <c r="AK328" s="108"/>
      <c r="AL328" s="96"/>
      <c r="AM328" s="481"/>
      <c r="AN328" s="482"/>
      <c r="AO328" s="483">
        <f>Desember!$E$7</f>
        <v>2773458</v>
      </c>
      <c r="AP328" s="484"/>
      <c r="AQ328" s="483">
        <f>Desember!$F$7</f>
        <v>2616848</v>
      </c>
      <c r="AR328" s="484"/>
      <c r="AS328" s="100">
        <f t="shared" si="21"/>
        <v>156610</v>
      </c>
      <c r="AT328" s="101">
        <f>Desember!$H$7</f>
        <v>0</v>
      </c>
      <c r="AU328" s="321">
        <f t="shared" si="22"/>
        <v>0</v>
      </c>
      <c r="AV328" s="594">
        <f>Desember!$J$7</f>
        <v>0</v>
      </c>
      <c r="AW328" s="595"/>
      <c r="AX328" s="506">
        <f t="shared" si="23"/>
        <v>0</v>
      </c>
      <c r="AY328" s="607"/>
      <c r="AZ328" s="323"/>
    </row>
    <row r="329" spans="1:52" s="62" customFormat="1" ht="18" customHeight="1" thickBot="1">
      <c r="A329" s="120"/>
      <c r="B329" s="550"/>
      <c r="C329" s="551"/>
      <c r="D329" s="551"/>
      <c r="E329" s="551"/>
      <c r="F329" s="551"/>
      <c r="G329" s="551"/>
      <c r="H329" s="551"/>
      <c r="I329" s="551"/>
      <c r="J329" s="551"/>
      <c r="K329" s="551"/>
      <c r="L329" s="551"/>
      <c r="M329" s="551"/>
      <c r="N329" s="550"/>
      <c r="O329" s="551"/>
      <c r="P329" s="551"/>
      <c r="Q329" s="551"/>
      <c r="R329" s="551"/>
      <c r="S329" s="551"/>
      <c r="T329" s="551"/>
      <c r="U329" s="551"/>
      <c r="V329" s="551"/>
      <c r="W329" s="551"/>
      <c r="X329" s="551"/>
      <c r="Y329" s="552"/>
      <c r="Z329" s="551"/>
      <c r="AA329" s="551"/>
      <c r="AB329" s="552"/>
      <c r="AC329" s="550"/>
      <c r="AD329" s="551"/>
      <c r="AE329" s="552"/>
      <c r="AF329" s="539"/>
      <c r="AG329" s="540"/>
      <c r="AH329" s="541"/>
      <c r="AI329" s="114"/>
      <c r="AK329" s="108"/>
      <c r="AL329" s="96"/>
      <c r="AM329" s="325"/>
      <c r="AN329" s="324"/>
      <c r="AO329" s="325"/>
      <c r="AP329" s="324"/>
      <c r="AQ329" s="326"/>
      <c r="AR329" s="326"/>
      <c r="AS329" s="323"/>
      <c r="AT329" s="325"/>
      <c r="AU329" s="325"/>
      <c r="AV329" s="324"/>
      <c r="AW329" s="325"/>
      <c r="AX329" s="324"/>
      <c r="AY329" s="323"/>
    </row>
    <row r="331" spans="1:52" s="401" customFormat="1"/>
    <row r="332" spans="1:52" ht="13.5" thickBot="1"/>
    <row r="333" spans="1:52">
      <c r="A333" s="562"/>
      <c r="B333" s="563"/>
      <c r="C333" s="563"/>
      <c r="D333" s="565" t="s">
        <v>23</v>
      </c>
      <c r="E333" s="566"/>
      <c r="F333" s="566"/>
      <c r="G333" s="566"/>
      <c r="H333" s="566"/>
      <c r="I333" s="566"/>
      <c r="J333" s="566"/>
      <c r="K333" s="566"/>
      <c r="L333" s="566"/>
      <c r="M333" s="566"/>
      <c r="N333" s="566"/>
      <c r="O333" s="566"/>
      <c r="P333" s="566"/>
      <c r="Q333" s="566"/>
      <c r="R333" s="566"/>
      <c r="S333" s="566"/>
      <c r="T333" s="566"/>
      <c r="U333" s="566"/>
      <c r="V333" s="566"/>
      <c r="W333" s="566"/>
      <c r="X333" s="566"/>
      <c r="Y333" s="566"/>
      <c r="Z333" s="566"/>
      <c r="AA333" s="566"/>
      <c r="AB333" s="567"/>
      <c r="AC333" s="568" t="s">
        <v>24</v>
      </c>
      <c r="AD333" s="569"/>
      <c r="AE333" s="569"/>
      <c r="AF333" s="569" t="s">
        <v>25</v>
      </c>
      <c r="AG333" s="569"/>
      <c r="AH333" s="571"/>
    </row>
    <row r="334" spans="1:52" ht="13.5" thickBot="1">
      <c r="A334" s="564"/>
      <c r="B334" s="508"/>
      <c r="C334" s="508"/>
      <c r="D334" s="573" t="s">
        <v>26</v>
      </c>
      <c r="E334" s="574"/>
      <c r="F334" s="574"/>
      <c r="G334" s="574"/>
      <c r="H334" s="574"/>
      <c r="I334" s="574"/>
      <c r="J334" s="574"/>
      <c r="K334" s="574"/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5"/>
      <c r="AC334" s="570"/>
      <c r="AD334" s="570"/>
      <c r="AE334" s="570"/>
      <c r="AF334" s="570"/>
      <c r="AG334" s="570"/>
      <c r="AH334" s="572"/>
    </row>
    <row r="335" spans="1:52" ht="13.5" thickBot="1">
      <c r="A335" s="564"/>
      <c r="B335" s="508"/>
      <c r="C335" s="508"/>
      <c r="D335" s="573" t="s">
        <v>27</v>
      </c>
      <c r="E335" s="574"/>
      <c r="F335" s="574"/>
      <c r="G335" s="574"/>
      <c r="H335" s="574"/>
      <c r="I335" s="574"/>
      <c r="J335" s="574"/>
      <c r="K335" s="574"/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5"/>
      <c r="AC335" s="576" t="s">
        <v>28</v>
      </c>
      <c r="AD335" s="570"/>
      <c r="AE335" s="570"/>
      <c r="AF335" s="570"/>
      <c r="AG335" s="570"/>
      <c r="AH335" s="572"/>
      <c r="AK335" s="47"/>
      <c r="AL335" s="48" t="s">
        <v>29</v>
      </c>
      <c r="AM335" s="48" t="s">
        <v>30</v>
      </c>
      <c r="AN335" s="48" t="s">
        <v>31</v>
      </c>
      <c r="AO335" s="48" t="s">
        <v>32</v>
      </c>
      <c r="AP335" s="48" t="s">
        <v>33</v>
      </c>
      <c r="AQ335" s="48" t="s">
        <v>34</v>
      </c>
      <c r="AR335" s="48" t="s">
        <v>35</v>
      </c>
      <c r="AS335" s="48" t="s">
        <v>36</v>
      </c>
      <c r="AT335" s="48" t="s">
        <v>37</v>
      </c>
      <c r="AU335" s="48" t="s">
        <v>38</v>
      </c>
      <c r="AV335" s="48" t="s">
        <v>39</v>
      </c>
      <c r="AW335" s="48" t="s">
        <v>40</v>
      </c>
      <c r="AX335" s="49" t="s">
        <v>41</v>
      </c>
    </row>
    <row r="336" spans="1:52" ht="13.5" thickBot="1">
      <c r="A336" s="564"/>
      <c r="B336" s="508"/>
      <c r="C336" s="508"/>
      <c r="D336" s="577" t="s">
        <v>42</v>
      </c>
      <c r="E336" s="578"/>
      <c r="F336" s="578"/>
      <c r="G336" s="578"/>
      <c r="H336" s="578"/>
      <c r="I336" s="578"/>
      <c r="J336" s="578"/>
      <c r="K336" s="578"/>
      <c r="L336" s="578"/>
      <c r="M336" s="578"/>
      <c r="N336" s="578"/>
      <c r="O336" s="578"/>
      <c r="P336" s="578"/>
      <c r="Q336" s="578"/>
      <c r="R336" s="578"/>
      <c r="S336" s="578"/>
      <c r="T336" s="578"/>
      <c r="U336" s="578"/>
      <c r="V336" s="578"/>
      <c r="W336" s="578"/>
      <c r="X336" s="578"/>
      <c r="Y336" s="578"/>
      <c r="Z336" s="578"/>
      <c r="AA336" s="578"/>
      <c r="AB336" s="579"/>
      <c r="AC336" s="576" t="s">
        <v>43</v>
      </c>
      <c r="AD336" s="570"/>
      <c r="AE336" s="570"/>
      <c r="AF336" s="570"/>
      <c r="AG336" s="570"/>
      <c r="AH336" s="572"/>
      <c r="AK336" s="50" t="s">
        <v>44</v>
      </c>
      <c r="AL336" s="51">
        <v>90</v>
      </c>
      <c r="AM336" s="51">
        <v>90</v>
      </c>
      <c r="AN336" s="51">
        <v>90</v>
      </c>
      <c r="AO336" s="51">
        <v>90</v>
      </c>
      <c r="AP336" s="51">
        <v>90</v>
      </c>
      <c r="AQ336" s="51">
        <v>90</v>
      </c>
      <c r="AR336" s="51">
        <v>90</v>
      </c>
      <c r="AS336" s="51">
        <v>90</v>
      </c>
      <c r="AT336" s="51">
        <v>90</v>
      </c>
      <c r="AU336" s="51">
        <v>90</v>
      </c>
      <c r="AV336" s="51">
        <v>90</v>
      </c>
      <c r="AW336" s="51">
        <v>90</v>
      </c>
      <c r="AX336" s="51">
        <v>90</v>
      </c>
    </row>
    <row r="337" spans="1:52" ht="14.25" customHeight="1" thickBot="1">
      <c r="A337" s="580" t="s">
        <v>45</v>
      </c>
      <c r="B337" s="581"/>
      <c r="C337" s="581"/>
      <c r="D337" s="581"/>
      <c r="E337" s="581"/>
      <c r="F337" s="581"/>
      <c r="G337" s="581"/>
      <c r="H337" s="581"/>
      <c r="I337" s="581"/>
      <c r="J337" s="581"/>
      <c r="K337" s="581"/>
      <c r="L337" s="581"/>
      <c r="M337" s="581"/>
      <c r="N337" s="581"/>
      <c r="O337" s="581"/>
      <c r="P337" s="581"/>
      <c r="Q337" s="581"/>
      <c r="R337" s="581"/>
      <c r="S337" s="581"/>
      <c r="T337" s="581"/>
      <c r="U337" s="581"/>
      <c r="V337" s="581"/>
      <c r="W337" s="581"/>
      <c r="X337" s="581"/>
      <c r="Y337" s="582"/>
      <c r="Z337" s="586" t="s">
        <v>46</v>
      </c>
      <c r="AA337" s="587"/>
      <c r="AB337" s="587"/>
      <c r="AC337" s="586" t="s">
        <v>47</v>
      </c>
      <c r="AD337" s="587"/>
      <c r="AE337" s="588"/>
      <c r="AF337" s="587" t="s">
        <v>48</v>
      </c>
      <c r="AG337" s="587"/>
      <c r="AH337" s="588"/>
      <c r="AI337" s="52"/>
      <c r="AK337" s="53" t="s">
        <v>49</v>
      </c>
      <c r="AL337" s="54">
        <f>AV346</f>
        <v>92.875422740909372</v>
      </c>
      <c r="AM337" s="54">
        <f>AV347</f>
        <v>93.920613161765445</v>
      </c>
      <c r="AN337" s="54">
        <f>AV348</f>
        <v>90.321113451554552</v>
      </c>
      <c r="AO337" s="54">
        <f>AV349</f>
        <v>91.77167356629775</v>
      </c>
      <c r="AP337" s="54">
        <f>AV350</f>
        <v>81.428353474926723</v>
      </c>
      <c r="AQ337" s="54">
        <f>AV351</f>
        <v>94.460393643474433</v>
      </c>
      <c r="AR337" s="54">
        <f>AV352</f>
        <v>92.152226152188163</v>
      </c>
      <c r="AS337" s="54">
        <f>AV353</f>
        <v>93.176495546075699</v>
      </c>
      <c r="AT337" s="54">
        <f>AV354</f>
        <v>92.569554782909307</v>
      </c>
      <c r="AU337" s="54">
        <f>AV355</f>
        <v>88.542964708027185</v>
      </c>
      <c r="AV337" s="54">
        <f>AV356</f>
        <v>94.270019854401056</v>
      </c>
      <c r="AW337" s="54">
        <f>AV357</f>
        <v>94.353258639575571</v>
      </c>
      <c r="AX337" s="55">
        <f>AVERAGE(AL337:AS337)</f>
        <v>91.263286467149015</v>
      </c>
    </row>
    <row r="338" spans="1:52" ht="12" customHeight="1" thickBot="1">
      <c r="A338" s="583"/>
      <c r="B338" s="584"/>
      <c r="C338" s="584"/>
      <c r="D338" s="584"/>
      <c r="E338" s="584"/>
      <c r="F338" s="584"/>
      <c r="G338" s="584"/>
      <c r="H338" s="584"/>
      <c r="I338" s="584"/>
      <c r="J338" s="584"/>
      <c r="K338" s="584"/>
      <c r="L338" s="584"/>
      <c r="M338" s="584"/>
      <c r="N338" s="584"/>
      <c r="O338" s="584"/>
      <c r="P338" s="584"/>
      <c r="Q338" s="584"/>
      <c r="R338" s="584"/>
      <c r="S338" s="584"/>
      <c r="T338" s="584"/>
      <c r="U338" s="584"/>
      <c r="V338" s="584"/>
      <c r="W338" s="584"/>
      <c r="X338" s="584"/>
      <c r="Y338" s="585"/>
      <c r="Z338" s="562" t="s">
        <v>50</v>
      </c>
      <c r="AA338" s="563"/>
      <c r="AB338" s="589"/>
      <c r="AC338" s="562" t="s">
        <v>51</v>
      </c>
      <c r="AD338" s="563"/>
      <c r="AE338" s="589"/>
      <c r="AF338" s="593" t="s">
        <v>52</v>
      </c>
      <c r="AG338" s="563"/>
      <c r="AH338" s="589"/>
      <c r="AK338" s="56" t="s">
        <v>53</v>
      </c>
      <c r="AL338" s="57">
        <f t="shared" ref="AL338:AX338" si="24">AL337/AL336</f>
        <v>1.0319491415656596</v>
      </c>
      <c r="AM338" s="57">
        <f t="shared" si="24"/>
        <v>1.0435623684640605</v>
      </c>
      <c r="AN338" s="57">
        <f t="shared" si="24"/>
        <v>1.0035679272394951</v>
      </c>
      <c r="AO338" s="57">
        <f t="shared" si="24"/>
        <v>1.0196852618477528</v>
      </c>
      <c r="AP338" s="57">
        <f t="shared" si="24"/>
        <v>0.90475948305474141</v>
      </c>
      <c r="AQ338" s="57">
        <f t="shared" si="24"/>
        <v>1.0495599293719382</v>
      </c>
      <c r="AR338" s="57">
        <f t="shared" si="24"/>
        <v>1.0239136239132018</v>
      </c>
      <c r="AS338" s="57">
        <f t="shared" si="24"/>
        <v>1.0352943949563966</v>
      </c>
      <c r="AT338" s="57">
        <f t="shared" si="24"/>
        <v>1.0285506086989924</v>
      </c>
      <c r="AU338" s="57">
        <f t="shared" si="24"/>
        <v>0.98381071897807981</v>
      </c>
      <c r="AV338" s="57">
        <f t="shared" si="24"/>
        <v>1.0474446650489007</v>
      </c>
      <c r="AW338" s="57">
        <f t="shared" si="24"/>
        <v>1.0483695404397286</v>
      </c>
      <c r="AX338" s="58">
        <f t="shared" si="24"/>
        <v>1.0140365163016558</v>
      </c>
    </row>
    <row r="339" spans="1:52" ht="5.25" customHeight="1" thickBot="1">
      <c r="A339" s="59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564"/>
      <c r="AA339" s="508"/>
      <c r="AB339" s="590"/>
      <c r="AC339" s="564"/>
      <c r="AD339" s="508"/>
      <c r="AE339" s="590"/>
      <c r="AF339" s="564"/>
      <c r="AG339" s="508"/>
      <c r="AH339" s="590"/>
      <c r="AK339" s="61"/>
      <c r="AL339" s="62"/>
      <c r="AM339" s="62"/>
      <c r="AN339" s="63"/>
      <c r="AO339" s="63"/>
      <c r="AP339" s="63"/>
      <c r="AQ339" s="63"/>
      <c r="AR339" s="63"/>
      <c r="AS339" s="63"/>
      <c r="AT339" s="63"/>
      <c r="AU339" s="64"/>
      <c r="AV339" s="62"/>
      <c r="AW339" s="62"/>
      <c r="AX339" s="65"/>
    </row>
    <row r="340" spans="1:52" ht="15" customHeight="1" thickBot="1">
      <c r="A340" s="66"/>
      <c r="B340" s="128"/>
      <c r="C340" s="129"/>
      <c r="D340" s="128"/>
      <c r="E340" s="128"/>
      <c r="F340" s="128"/>
      <c r="G340" s="128"/>
      <c r="H340" s="128"/>
      <c r="I340" s="128"/>
      <c r="J340" s="67"/>
      <c r="K340" s="130" t="s">
        <v>18</v>
      </c>
      <c r="L340" s="128"/>
      <c r="M340" s="128"/>
      <c r="N340" s="128"/>
      <c r="O340" s="128"/>
      <c r="P340" s="128"/>
      <c r="Q340" s="128"/>
      <c r="R340" s="128"/>
      <c r="S340" s="131"/>
      <c r="T340" s="131"/>
      <c r="U340" s="131"/>
      <c r="V340" s="131"/>
      <c r="W340" s="131"/>
      <c r="X340" s="131"/>
      <c r="Y340" s="131"/>
      <c r="Z340" s="564"/>
      <c r="AA340" s="508"/>
      <c r="AB340" s="590"/>
      <c r="AC340" s="564"/>
      <c r="AD340" s="508"/>
      <c r="AE340" s="590"/>
      <c r="AF340" s="564"/>
      <c r="AG340" s="508"/>
      <c r="AH340" s="590"/>
      <c r="AI340" s="52"/>
      <c r="AJ340" s="68"/>
      <c r="AK340" s="61"/>
      <c r="AL340" s="62"/>
      <c r="AM340" s="62"/>
      <c r="AN340" s="69"/>
      <c r="AO340" s="69"/>
      <c r="AP340" s="69"/>
      <c r="AQ340" s="69"/>
      <c r="AR340" s="69"/>
      <c r="AS340" s="69"/>
      <c r="AT340" s="69"/>
      <c r="AU340" s="64"/>
      <c r="AV340" s="62"/>
      <c r="AW340" s="62"/>
      <c r="AX340" s="70"/>
    </row>
    <row r="341" spans="1:52" ht="15" customHeight="1" thickBot="1">
      <c r="A341" s="71"/>
      <c r="B341" s="128"/>
      <c r="C341" s="129"/>
      <c r="D341" s="128"/>
      <c r="E341" s="132"/>
      <c r="F341" s="132"/>
      <c r="G341" s="132"/>
      <c r="H341" s="132"/>
      <c r="I341" s="132"/>
      <c r="J341" s="72"/>
      <c r="K341" s="130" t="s">
        <v>54</v>
      </c>
      <c r="L341" s="128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564"/>
      <c r="AA341" s="508"/>
      <c r="AB341" s="590"/>
      <c r="AC341" s="564"/>
      <c r="AD341" s="508"/>
      <c r="AE341" s="590"/>
      <c r="AF341" s="564"/>
      <c r="AG341" s="508"/>
      <c r="AH341" s="590"/>
      <c r="AI341" s="73"/>
      <c r="AJ341" s="73"/>
      <c r="AK341" s="62"/>
      <c r="AL341" s="74"/>
      <c r="AM341" s="62"/>
      <c r="AN341" s="69"/>
      <c r="AO341" s="69"/>
      <c r="AP341" s="69"/>
      <c r="AQ341" s="69"/>
      <c r="AR341" s="69"/>
      <c r="AS341" s="75"/>
      <c r="AT341" s="75"/>
      <c r="AU341" s="62"/>
      <c r="AV341" s="62"/>
      <c r="AW341" s="62"/>
      <c r="AX341" s="62"/>
      <c r="AZ341" s="76"/>
    </row>
    <row r="342" spans="1:52" s="62" customFormat="1" ht="6.75" customHeight="1" thickBot="1">
      <c r="A342" s="77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591"/>
      <c r="AA342" s="509"/>
      <c r="AB342" s="592"/>
      <c r="AC342" s="591"/>
      <c r="AD342" s="509"/>
      <c r="AE342" s="592"/>
      <c r="AF342" s="591"/>
      <c r="AG342" s="509"/>
      <c r="AH342" s="592"/>
      <c r="AI342" s="79"/>
      <c r="AJ342" s="79"/>
      <c r="AM342" s="75"/>
      <c r="AN342" s="75"/>
      <c r="AO342" s="74"/>
      <c r="AP342" s="75"/>
      <c r="AQ342" s="75"/>
      <c r="AR342" s="74"/>
      <c r="AZ342" s="76"/>
    </row>
    <row r="343" spans="1:52" s="62" customFormat="1" ht="15.75" thickBot="1">
      <c r="A343" s="80"/>
      <c r="B343" s="81" t="s">
        <v>55</v>
      </c>
      <c r="C343" s="82"/>
      <c r="D343" s="82"/>
      <c r="E343" s="83"/>
      <c r="F343" s="82"/>
      <c r="G343" s="84" t="s">
        <v>56</v>
      </c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1"/>
      <c r="Z343" s="85"/>
      <c r="AA343" s="85"/>
      <c r="AB343" s="81"/>
      <c r="AC343" s="81"/>
      <c r="AD343" s="81" t="s">
        <v>906</v>
      </c>
      <c r="AE343" s="81"/>
      <c r="AF343" s="81" t="s">
        <v>1532</v>
      </c>
      <c r="AG343" s="82"/>
      <c r="AH343" s="86"/>
      <c r="AI343" s="79"/>
      <c r="AJ343" s="79"/>
      <c r="AK343" s="87"/>
      <c r="AL343" s="292"/>
      <c r="AM343" s="487" t="s">
        <v>1020</v>
      </c>
      <c r="AN343" s="488"/>
      <c r="AO343" s="488"/>
      <c r="AP343" s="488"/>
      <c r="AQ343" s="488"/>
      <c r="AR343" s="488"/>
      <c r="AS343" s="488"/>
      <c r="AT343" s="488"/>
      <c r="AU343" s="488"/>
      <c r="AV343" s="488"/>
      <c r="AW343" s="489"/>
      <c r="AZ343" s="76"/>
    </row>
    <row r="344" spans="1:52" s="62" customFormat="1" ht="14.1" customHeight="1" thickBot="1">
      <c r="A344" s="89"/>
      <c r="B344" s="90" t="s">
        <v>57</v>
      </c>
      <c r="C344" s="91"/>
      <c r="D344" s="91"/>
      <c r="E344" s="92"/>
      <c r="F344" s="91"/>
      <c r="G344" s="92" t="s">
        <v>58</v>
      </c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0"/>
      <c r="Z344" s="93"/>
      <c r="AA344" s="93"/>
      <c r="AB344" s="90"/>
      <c r="AC344" s="90"/>
      <c r="AD344" s="90" t="s">
        <v>907</v>
      </c>
      <c r="AE344" s="90"/>
      <c r="AF344" s="90" t="s">
        <v>1022</v>
      </c>
      <c r="AG344" s="91"/>
      <c r="AH344" s="94"/>
      <c r="AI344" s="73"/>
      <c r="AJ344" s="73"/>
      <c r="AL344" s="95"/>
      <c r="AM344" s="490" t="s">
        <v>59</v>
      </c>
      <c r="AN344" s="491"/>
      <c r="AO344" s="490" t="s">
        <v>60</v>
      </c>
      <c r="AP344" s="491"/>
      <c r="AQ344" s="490" t="s">
        <v>61</v>
      </c>
      <c r="AR344" s="491"/>
      <c r="AS344" s="494" t="s">
        <v>0</v>
      </c>
      <c r="AT344" s="495"/>
      <c r="AU344" s="496"/>
      <c r="AV344" s="490" t="s">
        <v>1</v>
      </c>
      <c r="AW344" s="491"/>
      <c r="AY344" s="76"/>
    </row>
    <row r="345" spans="1:52" s="62" customFormat="1" ht="14.1" customHeight="1" thickBot="1">
      <c r="A345" s="556" t="s">
        <v>62</v>
      </c>
      <c r="B345" s="557"/>
      <c r="C345" s="557"/>
      <c r="D345" s="557"/>
      <c r="E345" s="557"/>
      <c r="F345" s="557"/>
      <c r="G345" s="557"/>
      <c r="H345" s="557"/>
      <c r="I345" s="557"/>
      <c r="J345" s="557"/>
      <c r="K345" s="557"/>
      <c r="L345" s="557"/>
      <c r="M345" s="557"/>
      <c r="N345" s="557"/>
      <c r="O345" s="557"/>
      <c r="P345" s="557"/>
      <c r="Q345" s="557"/>
      <c r="R345" s="557"/>
      <c r="S345" s="557"/>
      <c r="T345" s="557"/>
      <c r="U345" s="557"/>
      <c r="V345" s="557"/>
      <c r="W345" s="557"/>
      <c r="X345" s="557"/>
      <c r="Y345" s="557"/>
      <c r="Z345" s="557"/>
      <c r="AA345" s="557"/>
      <c r="AB345" s="557"/>
      <c r="AC345" s="557"/>
      <c r="AD345" s="557"/>
      <c r="AE345" s="557"/>
      <c r="AF345" s="557"/>
      <c r="AG345" s="557"/>
      <c r="AH345" s="558"/>
      <c r="AI345" s="73"/>
      <c r="AJ345" s="73"/>
      <c r="AL345" s="96"/>
      <c r="AM345" s="492"/>
      <c r="AN345" s="493"/>
      <c r="AO345" s="492"/>
      <c r="AP345" s="493"/>
      <c r="AQ345" s="492"/>
      <c r="AR345" s="493"/>
      <c r="AS345" s="97" t="s">
        <v>63</v>
      </c>
      <c r="AT345" s="98" t="s">
        <v>64</v>
      </c>
      <c r="AU345" s="99" t="s">
        <v>65</v>
      </c>
      <c r="AV345" s="497" t="s">
        <v>66</v>
      </c>
      <c r="AW345" s="498"/>
    </row>
    <row r="346" spans="1:52" s="62" customFormat="1" ht="14.1" customHeight="1" thickBot="1">
      <c r="A346" s="517"/>
      <c r="B346" s="518"/>
      <c r="C346" s="518"/>
      <c r="D346" s="518"/>
      <c r="E346" s="518"/>
      <c r="F346" s="518"/>
      <c r="G346" s="518"/>
      <c r="H346" s="518"/>
      <c r="I346" s="518"/>
      <c r="J346" s="518"/>
      <c r="K346" s="518"/>
      <c r="L346" s="518"/>
      <c r="M346" s="518"/>
      <c r="N346" s="518"/>
      <c r="O346" s="518"/>
      <c r="P346" s="518"/>
      <c r="Q346" s="518"/>
      <c r="R346" s="518"/>
      <c r="S346" s="518"/>
      <c r="T346" s="518"/>
      <c r="U346" s="518"/>
      <c r="V346" s="518"/>
      <c r="W346" s="518"/>
      <c r="X346" s="518"/>
      <c r="Y346" s="518"/>
      <c r="Z346" s="518"/>
      <c r="AA346" s="518"/>
      <c r="AB346" s="518"/>
      <c r="AC346" s="518"/>
      <c r="AD346" s="518"/>
      <c r="AE346" s="518"/>
      <c r="AF346" s="518"/>
      <c r="AG346" s="518"/>
      <c r="AH346" s="519"/>
      <c r="AI346" s="73"/>
      <c r="AJ346" s="73"/>
      <c r="AL346" s="96"/>
      <c r="AM346" s="481" t="s">
        <v>67</v>
      </c>
      <c r="AN346" s="482"/>
      <c r="AO346" s="483">
        <f>Januari!$E$7</f>
        <v>2880606</v>
      </c>
      <c r="AP346" s="484"/>
      <c r="AQ346" s="483">
        <f>Januari!$F$7</f>
        <v>2675375</v>
      </c>
      <c r="AR346" s="484"/>
      <c r="AS346" s="100">
        <f t="shared" ref="AS346:AS357" si="25">AO346-AQ346</f>
        <v>205231</v>
      </c>
      <c r="AT346" s="101">
        <f>Januari!$H$7</f>
        <v>0</v>
      </c>
      <c r="AU346" s="102">
        <f>Januari!$J$7</f>
        <v>0</v>
      </c>
      <c r="AV346" s="485">
        <f>IFERROR(AQ346/AO346*100,0)</f>
        <v>92.875422740909372</v>
      </c>
      <c r="AW346" s="486"/>
    </row>
    <row r="347" spans="1:52" s="62" customFormat="1" ht="14.1" customHeight="1" thickBot="1">
      <c r="A347" s="517"/>
      <c r="B347" s="518"/>
      <c r="C347" s="518"/>
      <c r="D347" s="518"/>
      <c r="E347" s="518"/>
      <c r="F347" s="518"/>
      <c r="G347" s="518"/>
      <c r="H347" s="518"/>
      <c r="I347" s="518"/>
      <c r="J347" s="518"/>
      <c r="K347" s="518"/>
      <c r="L347" s="518"/>
      <c r="M347" s="518"/>
      <c r="N347" s="518"/>
      <c r="O347" s="518"/>
      <c r="P347" s="518"/>
      <c r="Q347" s="518"/>
      <c r="R347" s="518"/>
      <c r="S347" s="518"/>
      <c r="T347" s="518"/>
      <c r="U347" s="518"/>
      <c r="V347" s="518"/>
      <c r="W347" s="518"/>
      <c r="X347" s="518"/>
      <c r="Y347" s="518"/>
      <c r="Z347" s="518"/>
      <c r="AA347" s="518"/>
      <c r="AB347" s="518"/>
      <c r="AC347" s="518"/>
      <c r="AD347" s="518"/>
      <c r="AE347" s="518"/>
      <c r="AF347" s="518"/>
      <c r="AG347" s="518"/>
      <c r="AH347" s="519"/>
      <c r="AI347" s="73"/>
      <c r="AJ347" s="73"/>
      <c r="AK347" s="87" t="s">
        <v>62</v>
      </c>
      <c r="AL347" s="96"/>
      <c r="AM347" s="481" t="s">
        <v>68</v>
      </c>
      <c r="AN347" s="482"/>
      <c r="AO347" s="483">
        <f>Februari!$E$7</f>
        <v>2498525</v>
      </c>
      <c r="AP347" s="484"/>
      <c r="AQ347" s="483">
        <f>Februari!$F$7</f>
        <v>2346630</v>
      </c>
      <c r="AR347" s="484"/>
      <c r="AS347" s="100">
        <f t="shared" si="25"/>
        <v>151895</v>
      </c>
      <c r="AT347" s="101">
        <f>Februari!$H$7</f>
        <v>0</v>
      </c>
      <c r="AU347" s="102">
        <f>Februari!$J$7</f>
        <v>0</v>
      </c>
      <c r="AV347" s="485">
        <f t="shared" ref="AV347:AV357" si="26">IFERROR(AQ347/AO347*100,0)</f>
        <v>93.920613161765445</v>
      </c>
      <c r="AW347" s="486"/>
    </row>
    <row r="348" spans="1:52" s="62" customFormat="1" ht="14.1" customHeight="1" thickBot="1">
      <c r="A348" s="517"/>
      <c r="B348" s="518"/>
      <c r="C348" s="518"/>
      <c r="D348" s="518"/>
      <c r="E348" s="518"/>
      <c r="F348" s="518"/>
      <c r="G348" s="518"/>
      <c r="H348" s="518"/>
      <c r="I348" s="518"/>
      <c r="J348" s="518"/>
      <c r="K348" s="518"/>
      <c r="L348" s="518"/>
      <c r="M348" s="518"/>
      <c r="N348" s="518"/>
      <c r="O348" s="518"/>
      <c r="P348" s="518"/>
      <c r="Q348" s="518"/>
      <c r="R348" s="518"/>
      <c r="S348" s="518"/>
      <c r="T348" s="518"/>
      <c r="U348" s="518"/>
      <c r="V348" s="518"/>
      <c r="W348" s="518"/>
      <c r="X348" s="518"/>
      <c r="Y348" s="518"/>
      <c r="Z348" s="518"/>
      <c r="AA348" s="518"/>
      <c r="AB348" s="518"/>
      <c r="AC348" s="518"/>
      <c r="AD348" s="518"/>
      <c r="AE348" s="518"/>
      <c r="AF348" s="518"/>
      <c r="AG348" s="518"/>
      <c r="AH348" s="519"/>
      <c r="AI348" s="73"/>
      <c r="AJ348" s="73"/>
      <c r="AK348" s="87"/>
      <c r="AL348" s="96"/>
      <c r="AM348" s="481" t="s">
        <v>69</v>
      </c>
      <c r="AN348" s="482"/>
      <c r="AO348" s="483">
        <f>Maret!$E$7</f>
        <v>2891190</v>
      </c>
      <c r="AP348" s="484"/>
      <c r="AQ348" s="483">
        <f>Maret!$F$7</f>
        <v>2611355</v>
      </c>
      <c r="AR348" s="484"/>
      <c r="AS348" s="100">
        <f t="shared" si="25"/>
        <v>279835</v>
      </c>
      <c r="AT348" s="101">
        <f>Maret!$H$7</f>
        <v>0</v>
      </c>
      <c r="AU348" s="102">
        <f>Maret!$J$7</f>
        <v>0</v>
      </c>
      <c r="AV348" s="485">
        <f t="shared" si="26"/>
        <v>90.321113451554552</v>
      </c>
      <c r="AW348" s="486"/>
    </row>
    <row r="349" spans="1:52" s="62" customFormat="1" ht="14.1" customHeight="1" thickBot="1">
      <c r="A349" s="517"/>
      <c r="B349" s="518"/>
      <c r="C349" s="518"/>
      <c r="D349" s="518"/>
      <c r="E349" s="518"/>
      <c r="F349" s="518"/>
      <c r="G349" s="518"/>
      <c r="H349" s="518"/>
      <c r="I349" s="518"/>
      <c r="J349" s="518"/>
      <c r="K349" s="518"/>
      <c r="L349" s="518"/>
      <c r="M349" s="518"/>
      <c r="N349" s="518"/>
      <c r="O349" s="518"/>
      <c r="P349" s="518"/>
      <c r="Q349" s="518"/>
      <c r="R349" s="518"/>
      <c r="S349" s="518"/>
      <c r="T349" s="518"/>
      <c r="U349" s="518"/>
      <c r="V349" s="518"/>
      <c r="W349" s="518"/>
      <c r="X349" s="518"/>
      <c r="Y349" s="518"/>
      <c r="Z349" s="518"/>
      <c r="AA349" s="518"/>
      <c r="AB349" s="518"/>
      <c r="AC349" s="518"/>
      <c r="AD349" s="518"/>
      <c r="AE349" s="518"/>
      <c r="AF349" s="518"/>
      <c r="AG349" s="518"/>
      <c r="AH349" s="519"/>
      <c r="AI349" s="73"/>
      <c r="AJ349" s="73"/>
      <c r="AK349" s="87"/>
      <c r="AL349" s="96"/>
      <c r="AM349" s="481" t="s">
        <v>70</v>
      </c>
      <c r="AN349" s="482"/>
      <c r="AO349" s="483">
        <f>April!$E$7</f>
        <v>2953298</v>
      </c>
      <c r="AP349" s="484"/>
      <c r="AQ349" s="483">
        <f>April!$F$7</f>
        <v>2710291</v>
      </c>
      <c r="AR349" s="484"/>
      <c r="AS349" s="100">
        <f t="shared" si="25"/>
        <v>243007</v>
      </c>
      <c r="AT349" s="101">
        <f>April!$H$7</f>
        <v>0</v>
      </c>
      <c r="AU349" s="102">
        <f>April!$J$7</f>
        <v>0</v>
      </c>
      <c r="AV349" s="485">
        <f t="shared" si="26"/>
        <v>91.77167356629775</v>
      </c>
      <c r="AW349" s="486"/>
    </row>
    <row r="350" spans="1:52" s="62" customFormat="1" ht="14.1" customHeight="1" thickBot="1">
      <c r="A350" s="517"/>
      <c r="B350" s="518"/>
      <c r="C350" s="518"/>
      <c r="D350" s="518"/>
      <c r="E350" s="518"/>
      <c r="F350" s="518"/>
      <c r="G350" s="518"/>
      <c r="H350" s="518"/>
      <c r="I350" s="518"/>
      <c r="J350" s="518"/>
      <c r="K350" s="518"/>
      <c r="L350" s="518"/>
      <c r="M350" s="518"/>
      <c r="N350" s="518"/>
      <c r="O350" s="518"/>
      <c r="P350" s="518"/>
      <c r="Q350" s="518"/>
      <c r="R350" s="518"/>
      <c r="S350" s="518"/>
      <c r="T350" s="518"/>
      <c r="U350" s="518"/>
      <c r="V350" s="518"/>
      <c r="W350" s="518"/>
      <c r="X350" s="518"/>
      <c r="Y350" s="518"/>
      <c r="Z350" s="518"/>
      <c r="AA350" s="518"/>
      <c r="AB350" s="518"/>
      <c r="AC350" s="518"/>
      <c r="AD350" s="518"/>
      <c r="AE350" s="518"/>
      <c r="AF350" s="518"/>
      <c r="AG350" s="518"/>
      <c r="AH350" s="519"/>
      <c r="AL350" s="96"/>
      <c r="AM350" s="481" t="s">
        <v>71</v>
      </c>
      <c r="AN350" s="482"/>
      <c r="AO350" s="483">
        <f>Mei!$E$7</f>
        <v>2490700</v>
      </c>
      <c r="AP350" s="484"/>
      <c r="AQ350" s="483">
        <f>Mei!$F$7</f>
        <v>2028136</v>
      </c>
      <c r="AR350" s="484"/>
      <c r="AS350" s="100">
        <f t="shared" si="25"/>
        <v>462564</v>
      </c>
      <c r="AT350" s="101">
        <f>Mei!$H$7</f>
        <v>0</v>
      </c>
      <c r="AU350" s="102">
        <f>Mei!$J$7</f>
        <v>0</v>
      </c>
      <c r="AV350" s="485">
        <f t="shared" si="26"/>
        <v>81.428353474926723</v>
      </c>
      <c r="AW350" s="486"/>
    </row>
    <row r="351" spans="1:52" s="62" customFormat="1" ht="14.1" customHeight="1" thickBot="1">
      <c r="A351" s="517"/>
      <c r="B351" s="518"/>
      <c r="C351" s="518"/>
      <c r="D351" s="518"/>
      <c r="E351" s="518"/>
      <c r="F351" s="518"/>
      <c r="G351" s="518"/>
      <c r="H351" s="518"/>
      <c r="I351" s="518"/>
      <c r="J351" s="518"/>
      <c r="K351" s="518"/>
      <c r="L351" s="518"/>
      <c r="M351" s="518"/>
      <c r="N351" s="518"/>
      <c r="O351" s="518"/>
      <c r="P351" s="518"/>
      <c r="Q351" s="518"/>
      <c r="R351" s="518"/>
      <c r="S351" s="518"/>
      <c r="T351" s="518"/>
      <c r="U351" s="518"/>
      <c r="V351" s="518"/>
      <c r="W351" s="518"/>
      <c r="X351" s="518"/>
      <c r="Y351" s="518"/>
      <c r="Z351" s="518"/>
      <c r="AA351" s="518"/>
      <c r="AB351" s="518"/>
      <c r="AC351" s="518"/>
      <c r="AD351" s="518"/>
      <c r="AE351" s="518"/>
      <c r="AF351" s="518"/>
      <c r="AG351" s="518"/>
      <c r="AH351" s="519"/>
      <c r="AL351" s="96"/>
      <c r="AM351" s="481" t="s">
        <v>72</v>
      </c>
      <c r="AN351" s="482"/>
      <c r="AO351" s="483">
        <f>Juni!$E$7</f>
        <v>2706510</v>
      </c>
      <c r="AP351" s="484"/>
      <c r="AQ351" s="483">
        <f>Juni!$F$7</f>
        <v>2556580</v>
      </c>
      <c r="AR351" s="484"/>
      <c r="AS351" s="100">
        <f t="shared" si="25"/>
        <v>149930</v>
      </c>
      <c r="AT351" s="101">
        <f>Juni!$H$7</f>
        <v>0</v>
      </c>
      <c r="AU351" s="102">
        <f>Juni!$J$7</f>
        <v>0</v>
      </c>
      <c r="AV351" s="485">
        <f t="shared" si="26"/>
        <v>94.460393643474433</v>
      </c>
      <c r="AW351" s="486"/>
    </row>
    <row r="352" spans="1:52" s="62" customFormat="1" ht="14.1" customHeight="1" thickBot="1">
      <c r="A352" s="517"/>
      <c r="B352" s="518"/>
      <c r="C352" s="518"/>
      <c r="D352" s="518"/>
      <c r="E352" s="518"/>
      <c r="F352" s="518"/>
      <c r="G352" s="518"/>
      <c r="H352" s="518"/>
      <c r="I352" s="518"/>
      <c r="J352" s="518"/>
      <c r="K352" s="518"/>
      <c r="L352" s="518"/>
      <c r="M352" s="518"/>
      <c r="N352" s="518"/>
      <c r="O352" s="518"/>
      <c r="P352" s="518"/>
      <c r="Q352" s="518"/>
      <c r="R352" s="518"/>
      <c r="S352" s="518"/>
      <c r="T352" s="518"/>
      <c r="U352" s="518"/>
      <c r="V352" s="518"/>
      <c r="W352" s="518"/>
      <c r="X352" s="518"/>
      <c r="Y352" s="518"/>
      <c r="Z352" s="518"/>
      <c r="AA352" s="518"/>
      <c r="AB352" s="518"/>
      <c r="AC352" s="518"/>
      <c r="AD352" s="518"/>
      <c r="AE352" s="518"/>
      <c r="AF352" s="518"/>
      <c r="AG352" s="518"/>
      <c r="AH352" s="519"/>
      <c r="AL352" s="96"/>
      <c r="AM352" s="481" t="s">
        <v>73</v>
      </c>
      <c r="AN352" s="482"/>
      <c r="AO352" s="483">
        <f>Juli!$E$7</f>
        <v>2843112</v>
      </c>
      <c r="AP352" s="484"/>
      <c r="AQ352" s="483">
        <f>Juli!$F$7</f>
        <v>2619991</v>
      </c>
      <c r="AR352" s="484"/>
      <c r="AS352" s="100">
        <f t="shared" si="25"/>
        <v>223121</v>
      </c>
      <c r="AT352" s="101">
        <f>Juli!$H$7</f>
        <v>80971</v>
      </c>
      <c r="AU352" s="102">
        <f>Juli!$J$7</f>
        <v>142150</v>
      </c>
      <c r="AV352" s="485">
        <f t="shared" si="26"/>
        <v>92.152226152188163</v>
      </c>
      <c r="AW352" s="486"/>
      <c r="AY352" s="76"/>
      <c r="AZ352" s="76"/>
    </row>
    <row r="353" spans="1:52" s="62" customFormat="1" ht="14.1" customHeight="1" thickBot="1">
      <c r="A353" s="517"/>
      <c r="B353" s="518"/>
      <c r="C353" s="518"/>
      <c r="D353" s="518"/>
      <c r="E353" s="518"/>
      <c r="F353" s="518"/>
      <c r="G353" s="518"/>
      <c r="H353" s="518"/>
      <c r="I353" s="518"/>
      <c r="J353" s="518"/>
      <c r="K353" s="518"/>
      <c r="L353" s="518"/>
      <c r="M353" s="518"/>
      <c r="N353" s="518"/>
      <c r="O353" s="518"/>
      <c r="P353" s="518"/>
      <c r="Q353" s="518"/>
      <c r="R353" s="518"/>
      <c r="S353" s="518"/>
      <c r="T353" s="518"/>
      <c r="U353" s="518"/>
      <c r="V353" s="518"/>
      <c r="W353" s="518"/>
      <c r="X353" s="518"/>
      <c r="Y353" s="518"/>
      <c r="Z353" s="518"/>
      <c r="AA353" s="518"/>
      <c r="AB353" s="518"/>
      <c r="AC353" s="518"/>
      <c r="AD353" s="518"/>
      <c r="AE353" s="518"/>
      <c r="AF353" s="518"/>
      <c r="AG353" s="518"/>
      <c r="AH353" s="519"/>
      <c r="AL353" s="96"/>
      <c r="AM353" s="481" t="s">
        <v>74</v>
      </c>
      <c r="AN353" s="482"/>
      <c r="AO353" s="483">
        <f>Agustus!$E$7</f>
        <v>2856582</v>
      </c>
      <c r="AP353" s="484"/>
      <c r="AQ353" s="483">
        <f>Agustus!$F$7</f>
        <v>2661663</v>
      </c>
      <c r="AR353" s="484"/>
      <c r="AS353" s="100">
        <f t="shared" si="25"/>
        <v>194919</v>
      </c>
      <c r="AT353" s="101">
        <f>Agustus!$H$7</f>
        <v>0</v>
      </c>
      <c r="AU353" s="102">
        <f>Agustus!$J$7</f>
        <v>5100</v>
      </c>
      <c r="AV353" s="485">
        <f t="shared" si="26"/>
        <v>93.176495546075699</v>
      </c>
      <c r="AW353" s="486"/>
      <c r="AY353" s="103"/>
      <c r="AZ353" s="95"/>
    </row>
    <row r="354" spans="1:52" s="62" customFormat="1" ht="14.1" customHeight="1" thickBot="1">
      <c r="A354" s="517"/>
      <c r="B354" s="518"/>
      <c r="C354" s="518"/>
      <c r="D354" s="518"/>
      <c r="E354" s="518"/>
      <c r="F354" s="518"/>
      <c r="G354" s="518"/>
      <c r="H354" s="518"/>
      <c r="I354" s="518"/>
      <c r="J354" s="518"/>
      <c r="K354" s="518"/>
      <c r="L354" s="518"/>
      <c r="M354" s="518"/>
      <c r="N354" s="518"/>
      <c r="O354" s="518"/>
      <c r="P354" s="518"/>
      <c r="Q354" s="518"/>
      <c r="R354" s="518"/>
      <c r="S354" s="518"/>
      <c r="T354" s="518"/>
      <c r="U354" s="518"/>
      <c r="V354" s="518"/>
      <c r="W354" s="518"/>
      <c r="X354" s="518"/>
      <c r="Y354" s="518"/>
      <c r="Z354" s="518"/>
      <c r="AA354" s="518"/>
      <c r="AB354" s="518"/>
      <c r="AC354" s="518"/>
      <c r="AD354" s="518"/>
      <c r="AE354" s="518"/>
      <c r="AF354" s="518"/>
      <c r="AG354" s="518"/>
      <c r="AH354" s="519"/>
      <c r="AL354" s="96"/>
      <c r="AM354" s="481" t="s">
        <v>75</v>
      </c>
      <c r="AN354" s="482"/>
      <c r="AO354" s="483">
        <f>September!$E$7</f>
        <v>3008420</v>
      </c>
      <c r="AP354" s="484"/>
      <c r="AQ354" s="483">
        <f>September!$F$7</f>
        <v>2784881</v>
      </c>
      <c r="AR354" s="484"/>
      <c r="AS354" s="100">
        <f t="shared" si="25"/>
        <v>223539</v>
      </c>
      <c r="AT354" s="101">
        <f>September!$H$7</f>
        <v>87620</v>
      </c>
      <c r="AU354" s="102">
        <f>September!$J$7</f>
        <v>135919</v>
      </c>
      <c r="AV354" s="485">
        <f t="shared" si="26"/>
        <v>92.569554782909307</v>
      </c>
      <c r="AW354" s="486"/>
      <c r="AY354" s="292"/>
      <c r="AZ354" s="292"/>
    </row>
    <row r="355" spans="1:52" s="62" customFormat="1" ht="14.1" customHeight="1" thickBot="1">
      <c r="A355" s="517"/>
      <c r="B355" s="518"/>
      <c r="C355" s="518"/>
      <c r="D355" s="518"/>
      <c r="E355" s="518"/>
      <c r="F355" s="518"/>
      <c r="G355" s="518"/>
      <c r="H355" s="518"/>
      <c r="I355" s="518"/>
      <c r="J355" s="518"/>
      <c r="K355" s="518"/>
      <c r="L355" s="518"/>
      <c r="M355" s="518"/>
      <c r="N355" s="518"/>
      <c r="O355" s="518"/>
      <c r="P355" s="518"/>
      <c r="Q355" s="518"/>
      <c r="R355" s="518"/>
      <c r="S355" s="518"/>
      <c r="T355" s="518"/>
      <c r="U355" s="518"/>
      <c r="V355" s="518"/>
      <c r="W355" s="518"/>
      <c r="X355" s="518"/>
      <c r="Y355" s="518"/>
      <c r="Z355" s="518"/>
      <c r="AA355" s="518"/>
      <c r="AB355" s="518"/>
      <c r="AC355" s="518"/>
      <c r="AD355" s="518"/>
      <c r="AE355" s="518"/>
      <c r="AF355" s="518"/>
      <c r="AG355" s="518"/>
      <c r="AH355" s="519"/>
      <c r="AL355" s="96"/>
      <c r="AM355" s="481" t="s">
        <v>76</v>
      </c>
      <c r="AN355" s="482"/>
      <c r="AO355" s="483">
        <f>Oktober!$E$7</f>
        <v>3027799</v>
      </c>
      <c r="AP355" s="484"/>
      <c r="AQ355" s="483">
        <f>Oktober!$F$7</f>
        <v>2680903</v>
      </c>
      <c r="AR355" s="484"/>
      <c r="AS355" s="100">
        <f t="shared" si="25"/>
        <v>346896</v>
      </c>
      <c r="AT355" s="101">
        <f>Oktober!$H$7</f>
        <v>0</v>
      </c>
      <c r="AU355" s="102">
        <f>Oktober!$J$7</f>
        <v>0</v>
      </c>
      <c r="AV355" s="485">
        <f t="shared" si="26"/>
        <v>88.542964708027185</v>
      </c>
      <c r="AW355" s="486"/>
      <c r="AY355" s="292"/>
      <c r="AZ355" s="292"/>
    </row>
    <row r="356" spans="1:52" s="62" customFormat="1" ht="14.1" customHeight="1" thickBot="1">
      <c r="A356" s="517"/>
      <c r="B356" s="518"/>
      <c r="C356" s="518"/>
      <c r="D356" s="518"/>
      <c r="E356" s="518"/>
      <c r="F356" s="518"/>
      <c r="G356" s="518"/>
      <c r="H356" s="518"/>
      <c r="I356" s="518"/>
      <c r="J356" s="518"/>
      <c r="K356" s="518"/>
      <c r="L356" s="518"/>
      <c r="M356" s="518"/>
      <c r="N356" s="518"/>
      <c r="O356" s="518"/>
      <c r="P356" s="518"/>
      <c r="Q356" s="518"/>
      <c r="R356" s="518"/>
      <c r="S356" s="518"/>
      <c r="T356" s="518"/>
      <c r="U356" s="518"/>
      <c r="V356" s="518"/>
      <c r="W356" s="518"/>
      <c r="X356" s="518"/>
      <c r="Y356" s="518"/>
      <c r="Z356" s="518"/>
      <c r="AA356" s="518"/>
      <c r="AB356" s="518"/>
      <c r="AC356" s="518"/>
      <c r="AD356" s="518"/>
      <c r="AE356" s="518"/>
      <c r="AF356" s="518"/>
      <c r="AG356" s="518"/>
      <c r="AH356" s="519"/>
      <c r="AL356" s="96"/>
      <c r="AM356" s="481" t="s">
        <v>77</v>
      </c>
      <c r="AN356" s="482"/>
      <c r="AO356" s="483">
        <f>November!$E$7</f>
        <v>2719800</v>
      </c>
      <c r="AP356" s="484"/>
      <c r="AQ356" s="483">
        <f>November!$F$7</f>
        <v>2563956</v>
      </c>
      <c r="AR356" s="484"/>
      <c r="AS356" s="100">
        <f t="shared" si="25"/>
        <v>155844</v>
      </c>
      <c r="AT356" s="101">
        <f>November!$H$7</f>
        <v>0</v>
      </c>
      <c r="AU356" s="102">
        <f>November!$J$7</f>
        <v>0</v>
      </c>
      <c r="AV356" s="485">
        <f t="shared" si="26"/>
        <v>94.270019854401056</v>
      </c>
      <c r="AW356" s="486"/>
      <c r="AY356" s="292"/>
      <c r="AZ356" s="292"/>
    </row>
    <row r="357" spans="1:52" s="62" customFormat="1" ht="14.1" customHeight="1" thickBot="1">
      <c r="A357" s="517"/>
      <c r="B357" s="518"/>
      <c r="C357" s="518"/>
      <c r="D357" s="518"/>
      <c r="E357" s="518"/>
      <c r="F357" s="518"/>
      <c r="G357" s="518"/>
      <c r="H357" s="518"/>
      <c r="I357" s="518"/>
      <c r="J357" s="518"/>
      <c r="K357" s="518"/>
      <c r="L357" s="518"/>
      <c r="M357" s="518"/>
      <c r="N357" s="518"/>
      <c r="O357" s="518"/>
      <c r="P357" s="518"/>
      <c r="Q357" s="518"/>
      <c r="R357" s="518"/>
      <c r="S357" s="518"/>
      <c r="T357" s="518"/>
      <c r="U357" s="518"/>
      <c r="V357" s="518"/>
      <c r="W357" s="518"/>
      <c r="X357" s="518"/>
      <c r="Y357" s="518"/>
      <c r="Z357" s="518"/>
      <c r="AA357" s="518"/>
      <c r="AB357" s="518"/>
      <c r="AC357" s="518"/>
      <c r="AD357" s="518"/>
      <c r="AE357" s="518"/>
      <c r="AF357" s="518"/>
      <c r="AG357" s="518"/>
      <c r="AH357" s="519"/>
      <c r="AL357" s="76"/>
      <c r="AM357" s="481" t="s">
        <v>78</v>
      </c>
      <c r="AN357" s="482"/>
      <c r="AO357" s="483">
        <f>Desember!$E$7</f>
        <v>2773458</v>
      </c>
      <c r="AP357" s="484"/>
      <c r="AQ357" s="483">
        <f>Desember!$F$7</f>
        <v>2616848</v>
      </c>
      <c r="AR357" s="484"/>
      <c r="AS357" s="100">
        <f t="shared" si="25"/>
        <v>156610</v>
      </c>
      <c r="AT357" s="101">
        <f>Desember!$H$7</f>
        <v>0</v>
      </c>
      <c r="AU357" s="102">
        <f>Desember!$J$7</f>
        <v>0</v>
      </c>
      <c r="AV357" s="485">
        <f t="shared" si="26"/>
        <v>94.353258639575571</v>
      </c>
      <c r="AW357" s="486"/>
      <c r="AY357" s="292"/>
      <c r="AZ357" s="292"/>
    </row>
    <row r="358" spans="1:52" s="62" customFormat="1">
      <c r="A358" s="517"/>
      <c r="B358" s="518"/>
      <c r="C358" s="518"/>
      <c r="D358" s="518"/>
      <c r="E358" s="518"/>
      <c r="F358" s="518"/>
      <c r="G358" s="518"/>
      <c r="H358" s="518"/>
      <c r="I358" s="518"/>
      <c r="J358" s="518"/>
      <c r="K358" s="518"/>
      <c r="L358" s="518"/>
      <c r="M358" s="518"/>
      <c r="N358" s="518"/>
      <c r="O358" s="518"/>
      <c r="P358" s="518"/>
      <c r="Q358" s="518"/>
      <c r="R358" s="518"/>
      <c r="S358" s="518"/>
      <c r="T358" s="518"/>
      <c r="U358" s="518"/>
      <c r="V358" s="518"/>
      <c r="W358" s="518"/>
      <c r="X358" s="518"/>
      <c r="Y358" s="518"/>
      <c r="Z358" s="518"/>
      <c r="AA358" s="518"/>
      <c r="AB358" s="518"/>
      <c r="AC358" s="518"/>
      <c r="AD358" s="518"/>
      <c r="AE358" s="518"/>
      <c r="AF358" s="518"/>
      <c r="AG358" s="518"/>
      <c r="AH358" s="519"/>
      <c r="AM358" s="76"/>
      <c r="AN358" s="76"/>
      <c r="AO358" s="61"/>
      <c r="AP358" s="76"/>
      <c r="AQ358" s="61"/>
      <c r="AR358" s="61"/>
      <c r="AS358" s="76"/>
      <c r="AT358" s="96"/>
      <c r="AU358" s="61"/>
      <c r="AV358" s="76"/>
      <c r="AW358" s="61"/>
      <c r="AX358" s="61"/>
      <c r="AZ358" s="292"/>
    </row>
    <row r="359" spans="1:52" s="62" customFormat="1">
      <c r="A359" s="517"/>
      <c r="B359" s="518"/>
      <c r="C359" s="518"/>
      <c r="D359" s="518"/>
      <c r="E359" s="518"/>
      <c r="F359" s="518"/>
      <c r="G359" s="518"/>
      <c r="H359" s="518"/>
      <c r="I359" s="518"/>
      <c r="J359" s="518"/>
      <c r="K359" s="518"/>
      <c r="L359" s="518"/>
      <c r="M359" s="518"/>
      <c r="N359" s="518"/>
      <c r="O359" s="518"/>
      <c r="P359" s="518"/>
      <c r="Q359" s="518"/>
      <c r="R359" s="518"/>
      <c r="S359" s="518"/>
      <c r="T359" s="518"/>
      <c r="U359" s="518"/>
      <c r="V359" s="518"/>
      <c r="W359" s="518"/>
      <c r="X359" s="518"/>
      <c r="Y359" s="518"/>
      <c r="Z359" s="518"/>
      <c r="AA359" s="518"/>
      <c r="AB359" s="518"/>
      <c r="AC359" s="518"/>
      <c r="AD359" s="518"/>
      <c r="AE359" s="518"/>
      <c r="AF359" s="518"/>
      <c r="AG359" s="518"/>
      <c r="AH359" s="519"/>
      <c r="AL359" s="292"/>
      <c r="AP359" s="104"/>
      <c r="AQ359" s="61"/>
      <c r="AR359" s="76"/>
      <c r="AS359" s="76"/>
      <c r="AT359" s="96"/>
      <c r="AU359" s="61"/>
      <c r="AV359" s="76"/>
      <c r="AW359" s="61"/>
      <c r="AX359" s="61"/>
      <c r="AZ359" s="292"/>
    </row>
    <row r="360" spans="1:52" s="62" customFormat="1">
      <c r="A360" s="517"/>
      <c r="B360" s="518"/>
      <c r="C360" s="518"/>
      <c r="D360" s="518"/>
      <c r="E360" s="518"/>
      <c r="F360" s="518"/>
      <c r="G360" s="518"/>
      <c r="H360" s="518"/>
      <c r="I360" s="518"/>
      <c r="J360" s="518"/>
      <c r="K360" s="518"/>
      <c r="L360" s="518"/>
      <c r="M360" s="518"/>
      <c r="N360" s="518"/>
      <c r="O360" s="518"/>
      <c r="P360" s="518"/>
      <c r="Q360" s="518"/>
      <c r="R360" s="518"/>
      <c r="S360" s="518"/>
      <c r="T360" s="518"/>
      <c r="U360" s="518"/>
      <c r="V360" s="518"/>
      <c r="W360" s="518"/>
      <c r="X360" s="518"/>
      <c r="Y360" s="518"/>
      <c r="Z360" s="518"/>
      <c r="AA360" s="518"/>
      <c r="AB360" s="518"/>
      <c r="AC360" s="518"/>
      <c r="AD360" s="518"/>
      <c r="AE360" s="518"/>
      <c r="AF360" s="518"/>
      <c r="AG360" s="518"/>
      <c r="AH360" s="519"/>
      <c r="AL360" s="76"/>
      <c r="AO360" s="292"/>
      <c r="AP360" s="292"/>
      <c r="AQ360" s="292"/>
      <c r="AR360" s="76"/>
      <c r="AS360" s="76"/>
      <c r="AT360" s="96"/>
      <c r="AU360" s="61"/>
      <c r="AV360" s="76"/>
      <c r="AW360" s="61"/>
      <c r="AX360" s="61"/>
      <c r="AZ360" s="292"/>
    </row>
    <row r="361" spans="1:52" s="62" customFormat="1">
      <c r="A361" s="517"/>
      <c r="B361" s="518"/>
      <c r="C361" s="518"/>
      <c r="D361" s="518"/>
      <c r="E361" s="518"/>
      <c r="F361" s="518"/>
      <c r="G361" s="518"/>
      <c r="H361" s="518"/>
      <c r="I361" s="518"/>
      <c r="J361" s="518"/>
      <c r="K361" s="518"/>
      <c r="L361" s="518"/>
      <c r="M361" s="518"/>
      <c r="N361" s="518"/>
      <c r="O361" s="518"/>
      <c r="P361" s="518"/>
      <c r="Q361" s="518"/>
      <c r="R361" s="518"/>
      <c r="S361" s="518"/>
      <c r="T361" s="518"/>
      <c r="U361" s="518"/>
      <c r="V361" s="518"/>
      <c r="W361" s="518"/>
      <c r="X361" s="518"/>
      <c r="Y361" s="518"/>
      <c r="Z361" s="518"/>
      <c r="AA361" s="518"/>
      <c r="AB361" s="518"/>
      <c r="AC361" s="518"/>
      <c r="AD361" s="518"/>
      <c r="AE361" s="518"/>
      <c r="AF361" s="518"/>
      <c r="AG361" s="518"/>
      <c r="AH361" s="519"/>
      <c r="AL361" s="76"/>
      <c r="AM361" s="608" t="s">
        <v>1517</v>
      </c>
      <c r="AN361" s="608"/>
      <c r="AO361" s="608"/>
      <c r="AP361" s="608"/>
      <c r="AQ361" s="608"/>
      <c r="AR361" s="608"/>
      <c r="AS361" s="608"/>
      <c r="AT361" s="608"/>
      <c r="AU361" s="608"/>
      <c r="AV361" s="608"/>
      <c r="AW361" s="608"/>
      <c r="AX361" s="608"/>
      <c r="AY361" s="608"/>
      <c r="AZ361" s="292"/>
    </row>
    <row r="362" spans="1:52" s="62" customFormat="1" ht="13.5" thickBot="1">
      <c r="A362" s="517"/>
      <c r="B362" s="518"/>
      <c r="C362" s="518"/>
      <c r="D362" s="518"/>
      <c r="E362" s="518"/>
      <c r="F362" s="518"/>
      <c r="G362" s="518"/>
      <c r="H362" s="518"/>
      <c r="I362" s="518"/>
      <c r="J362" s="518"/>
      <c r="K362" s="518"/>
      <c r="L362" s="518"/>
      <c r="M362" s="518"/>
      <c r="N362" s="518"/>
      <c r="O362" s="518"/>
      <c r="P362" s="518"/>
      <c r="Q362" s="518"/>
      <c r="R362" s="518"/>
      <c r="S362" s="518"/>
      <c r="T362" s="518"/>
      <c r="U362" s="518"/>
      <c r="V362" s="518"/>
      <c r="W362" s="518"/>
      <c r="X362" s="518"/>
      <c r="Y362" s="518"/>
      <c r="Z362" s="518"/>
      <c r="AA362" s="518"/>
      <c r="AB362" s="518"/>
      <c r="AC362" s="518"/>
      <c r="AD362" s="518"/>
      <c r="AE362" s="518"/>
      <c r="AF362" s="518"/>
      <c r="AG362" s="518"/>
      <c r="AH362" s="519"/>
      <c r="AL362" s="76"/>
      <c r="AM362" s="609"/>
      <c r="AN362" s="609"/>
      <c r="AO362" s="609"/>
      <c r="AP362" s="609"/>
      <c r="AQ362" s="609"/>
      <c r="AR362" s="609"/>
      <c r="AS362" s="609"/>
      <c r="AT362" s="609"/>
      <c r="AU362" s="609"/>
      <c r="AV362" s="609"/>
      <c r="AW362" s="609"/>
      <c r="AX362" s="609"/>
      <c r="AY362" s="609"/>
      <c r="AZ362" s="292"/>
    </row>
    <row r="363" spans="1:52" s="62" customFormat="1" ht="13.5" thickBot="1">
      <c r="A363" s="517"/>
      <c r="B363" s="518"/>
      <c r="C363" s="518"/>
      <c r="D363" s="518"/>
      <c r="E363" s="518"/>
      <c r="F363" s="518"/>
      <c r="G363" s="518"/>
      <c r="H363" s="518"/>
      <c r="I363" s="518"/>
      <c r="J363" s="518"/>
      <c r="K363" s="518"/>
      <c r="L363" s="518"/>
      <c r="M363" s="518"/>
      <c r="N363" s="518"/>
      <c r="O363" s="518"/>
      <c r="P363" s="518"/>
      <c r="Q363" s="518"/>
      <c r="R363" s="518"/>
      <c r="S363" s="518"/>
      <c r="T363" s="518"/>
      <c r="U363" s="518"/>
      <c r="V363" s="518"/>
      <c r="W363" s="518"/>
      <c r="X363" s="518"/>
      <c r="Y363" s="518"/>
      <c r="Z363" s="518"/>
      <c r="AA363" s="518"/>
      <c r="AB363" s="518"/>
      <c r="AC363" s="518"/>
      <c r="AD363" s="518"/>
      <c r="AE363" s="518"/>
      <c r="AF363" s="518"/>
      <c r="AG363" s="518"/>
      <c r="AH363" s="519"/>
      <c r="AL363" s="76"/>
      <c r="AM363" s="603" t="s">
        <v>59</v>
      </c>
      <c r="AN363" s="604"/>
      <c r="AO363" s="603" t="s">
        <v>60</v>
      </c>
      <c r="AP363" s="604"/>
      <c r="AQ363" s="603" t="s">
        <v>61</v>
      </c>
      <c r="AR363" s="604"/>
      <c r="AS363" s="596" t="s">
        <v>0</v>
      </c>
      <c r="AT363" s="597"/>
      <c r="AU363" s="597"/>
      <c r="AV363" s="597"/>
      <c r="AW363" s="597"/>
      <c r="AX363" s="597"/>
      <c r="AY363" s="598"/>
      <c r="AZ363" s="292"/>
    </row>
    <row r="364" spans="1:52" s="62" customFormat="1" ht="12.75" customHeight="1" thickBot="1">
      <c r="A364" s="517"/>
      <c r="B364" s="518"/>
      <c r="C364" s="518"/>
      <c r="D364" s="518"/>
      <c r="E364" s="518"/>
      <c r="F364" s="518"/>
      <c r="G364" s="518"/>
      <c r="H364" s="518"/>
      <c r="I364" s="518"/>
      <c r="J364" s="518"/>
      <c r="K364" s="518"/>
      <c r="L364" s="518"/>
      <c r="M364" s="518"/>
      <c r="N364" s="518"/>
      <c r="O364" s="518"/>
      <c r="P364" s="518"/>
      <c r="Q364" s="518"/>
      <c r="R364" s="518"/>
      <c r="S364" s="518"/>
      <c r="T364" s="518"/>
      <c r="U364" s="518"/>
      <c r="V364" s="518"/>
      <c r="W364" s="518"/>
      <c r="X364" s="518"/>
      <c r="Y364" s="518"/>
      <c r="Z364" s="518"/>
      <c r="AA364" s="518"/>
      <c r="AB364" s="518"/>
      <c r="AC364" s="518"/>
      <c r="AD364" s="518"/>
      <c r="AE364" s="518"/>
      <c r="AF364" s="518"/>
      <c r="AG364" s="518"/>
      <c r="AH364" s="519"/>
      <c r="AK364" s="108"/>
      <c r="AL364" s="76"/>
      <c r="AM364" s="605"/>
      <c r="AN364" s="606"/>
      <c r="AO364" s="605"/>
      <c r="AP364" s="606"/>
      <c r="AQ364" s="605"/>
      <c r="AR364" s="606"/>
      <c r="AS364" s="319" t="s">
        <v>63</v>
      </c>
      <c r="AT364" s="320" t="s">
        <v>64</v>
      </c>
      <c r="AU364" s="319" t="s">
        <v>1533</v>
      </c>
      <c r="AV364" s="599" t="s">
        <v>14</v>
      </c>
      <c r="AW364" s="600"/>
      <c r="AX364" s="601" t="s">
        <v>1533</v>
      </c>
      <c r="AY364" s="602"/>
      <c r="AZ364" s="292"/>
    </row>
    <row r="365" spans="1:52" s="62" customFormat="1" ht="13.5" thickBot="1">
      <c r="A365" s="517"/>
      <c r="B365" s="518"/>
      <c r="C365" s="518"/>
      <c r="D365" s="518"/>
      <c r="E365" s="518"/>
      <c r="F365" s="518"/>
      <c r="G365" s="518"/>
      <c r="H365" s="518"/>
      <c r="I365" s="518"/>
      <c r="J365" s="518"/>
      <c r="K365" s="518"/>
      <c r="L365" s="518"/>
      <c r="M365" s="518"/>
      <c r="N365" s="518"/>
      <c r="O365" s="518"/>
      <c r="P365" s="518"/>
      <c r="Q365" s="518"/>
      <c r="R365" s="518"/>
      <c r="S365" s="518"/>
      <c r="T365" s="518"/>
      <c r="U365" s="518"/>
      <c r="V365" s="518"/>
      <c r="W365" s="518"/>
      <c r="X365" s="518"/>
      <c r="Y365" s="518"/>
      <c r="Z365" s="518"/>
      <c r="AA365" s="518"/>
      <c r="AB365" s="518"/>
      <c r="AC365" s="518"/>
      <c r="AD365" s="518"/>
      <c r="AE365" s="518"/>
      <c r="AF365" s="518"/>
      <c r="AG365" s="518"/>
      <c r="AH365" s="519"/>
      <c r="AL365" s="76"/>
      <c r="AM365" s="481" t="s">
        <v>164</v>
      </c>
      <c r="AN365" s="482"/>
      <c r="AO365" s="483">
        <v>0</v>
      </c>
      <c r="AP365" s="484"/>
      <c r="AQ365" s="483">
        <v>0</v>
      </c>
      <c r="AR365" s="484"/>
      <c r="AS365" s="100">
        <f t="shared" ref="AS365:AS376" si="27">AO365-AQ365</f>
        <v>0</v>
      </c>
      <c r="AT365" s="101">
        <v>0</v>
      </c>
      <c r="AU365" s="321" t="e">
        <f>AT365/AT353*100</f>
        <v>#DIV/0!</v>
      </c>
      <c r="AV365" s="594">
        <v>0</v>
      </c>
      <c r="AW365" s="595"/>
      <c r="AX365" s="506">
        <f>AV365/AU353*100</f>
        <v>0</v>
      </c>
      <c r="AY365" s="507"/>
      <c r="AZ365" s="292"/>
    </row>
    <row r="366" spans="1:52" s="62" customFormat="1" ht="12.75" customHeight="1" thickBot="1">
      <c r="A366" s="517"/>
      <c r="B366" s="518"/>
      <c r="C366" s="518"/>
      <c r="D366" s="518"/>
      <c r="E366" s="518"/>
      <c r="F366" s="518"/>
      <c r="G366" s="518"/>
      <c r="H366" s="518"/>
      <c r="I366" s="518"/>
      <c r="J366" s="518"/>
      <c r="K366" s="518"/>
      <c r="L366" s="518"/>
      <c r="M366" s="518"/>
      <c r="N366" s="518"/>
      <c r="O366" s="518"/>
      <c r="P366" s="518"/>
      <c r="Q366" s="518"/>
      <c r="R366" s="518"/>
      <c r="S366" s="518"/>
      <c r="T366" s="518"/>
      <c r="U366" s="518"/>
      <c r="V366" s="518"/>
      <c r="W366" s="518"/>
      <c r="X366" s="518"/>
      <c r="Y366" s="518"/>
      <c r="Z366" s="518"/>
      <c r="AA366" s="518"/>
      <c r="AB366" s="518"/>
      <c r="AC366" s="518"/>
      <c r="AD366" s="518"/>
      <c r="AE366" s="518"/>
      <c r="AF366" s="518"/>
      <c r="AG366" s="518"/>
      <c r="AH366" s="519"/>
      <c r="AL366" s="76"/>
      <c r="AM366" s="481" t="s">
        <v>262</v>
      </c>
      <c r="AN366" s="482"/>
      <c r="AO366" s="483">
        <v>0</v>
      </c>
      <c r="AP366" s="484"/>
      <c r="AQ366" s="483">
        <v>0</v>
      </c>
      <c r="AR366" s="484"/>
      <c r="AS366" s="100">
        <f t="shared" si="27"/>
        <v>0</v>
      </c>
      <c r="AT366" s="101">
        <v>0</v>
      </c>
      <c r="AU366" s="321" t="e">
        <f>AT366/AT353*100</f>
        <v>#DIV/0!</v>
      </c>
      <c r="AV366" s="594">
        <v>0</v>
      </c>
      <c r="AW366" s="595"/>
      <c r="AX366" s="506">
        <f>AV366/AU353*100</f>
        <v>0</v>
      </c>
      <c r="AY366" s="507"/>
      <c r="AZ366" s="292"/>
    </row>
    <row r="367" spans="1:52" s="62" customFormat="1" ht="13.5" thickBot="1">
      <c r="A367" s="517"/>
      <c r="B367" s="518"/>
      <c r="C367" s="518"/>
      <c r="D367" s="518"/>
      <c r="E367" s="518"/>
      <c r="F367" s="518"/>
      <c r="G367" s="518"/>
      <c r="H367" s="518"/>
      <c r="I367" s="518"/>
      <c r="J367" s="518"/>
      <c r="K367" s="518"/>
      <c r="L367" s="518"/>
      <c r="M367" s="518"/>
      <c r="N367" s="518"/>
      <c r="O367" s="518"/>
      <c r="P367" s="518"/>
      <c r="Q367" s="518"/>
      <c r="R367" s="518"/>
      <c r="S367" s="518"/>
      <c r="T367" s="518"/>
      <c r="U367" s="518"/>
      <c r="V367" s="518"/>
      <c r="W367" s="518"/>
      <c r="X367" s="518"/>
      <c r="Y367" s="518"/>
      <c r="Z367" s="518"/>
      <c r="AA367" s="518"/>
      <c r="AB367" s="518"/>
      <c r="AC367" s="518"/>
      <c r="AD367" s="518"/>
      <c r="AE367" s="518"/>
      <c r="AF367" s="518"/>
      <c r="AG367" s="518"/>
      <c r="AH367" s="519"/>
      <c r="AM367" s="481" t="s">
        <v>1333</v>
      </c>
      <c r="AN367" s="482"/>
      <c r="AO367" s="483">
        <v>0</v>
      </c>
      <c r="AP367" s="484"/>
      <c r="AQ367" s="483">
        <v>0</v>
      </c>
      <c r="AR367" s="484"/>
      <c r="AS367" s="100">
        <f t="shared" si="27"/>
        <v>0</v>
      </c>
      <c r="AT367" s="101">
        <v>0</v>
      </c>
      <c r="AU367" s="321" t="e">
        <f>AT367/AT353*100</f>
        <v>#DIV/0!</v>
      </c>
      <c r="AV367" s="594">
        <f>Maret!$J$7</f>
        <v>0</v>
      </c>
      <c r="AW367" s="595"/>
      <c r="AX367" s="506">
        <f>AV367/AU353*100</f>
        <v>0</v>
      </c>
      <c r="AY367" s="507"/>
      <c r="AZ367" s="110"/>
    </row>
    <row r="368" spans="1:52" s="62" customFormat="1" ht="13.5" thickBot="1">
      <c r="A368" s="517"/>
      <c r="B368" s="518"/>
      <c r="C368" s="518"/>
      <c r="D368" s="518"/>
      <c r="E368" s="518"/>
      <c r="F368" s="518"/>
      <c r="G368" s="518"/>
      <c r="H368" s="518"/>
      <c r="I368" s="518"/>
      <c r="J368" s="518"/>
      <c r="K368" s="518"/>
      <c r="L368" s="518"/>
      <c r="M368" s="518"/>
      <c r="N368" s="518"/>
      <c r="O368" s="518"/>
      <c r="P368" s="518"/>
      <c r="Q368" s="518"/>
      <c r="R368" s="518"/>
      <c r="S368" s="518"/>
      <c r="T368" s="518"/>
      <c r="U368" s="518"/>
      <c r="V368" s="518"/>
      <c r="W368" s="518"/>
      <c r="X368" s="518"/>
      <c r="Y368" s="518"/>
      <c r="Z368" s="518"/>
      <c r="AA368" s="518"/>
      <c r="AB368" s="518"/>
      <c r="AC368" s="518"/>
      <c r="AD368" s="518"/>
      <c r="AE368" s="518"/>
      <c r="AF368" s="518"/>
      <c r="AG368" s="518"/>
      <c r="AH368" s="519"/>
      <c r="AM368" s="481" t="s">
        <v>87</v>
      </c>
      <c r="AN368" s="482"/>
      <c r="AO368" s="483">
        <v>0</v>
      </c>
      <c r="AP368" s="484"/>
      <c r="AQ368" s="483">
        <v>0</v>
      </c>
      <c r="AR368" s="484"/>
      <c r="AS368" s="100">
        <f t="shared" si="27"/>
        <v>0</v>
      </c>
      <c r="AT368" s="101">
        <v>0</v>
      </c>
      <c r="AU368" s="321" t="e">
        <f>AT368/AT353*100</f>
        <v>#DIV/0!</v>
      </c>
      <c r="AV368" s="594">
        <v>0</v>
      </c>
      <c r="AW368" s="595"/>
      <c r="AX368" s="506">
        <f>AV368/AU353*100</f>
        <v>0</v>
      </c>
      <c r="AY368" s="507"/>
      <c r="AZ368" s="110"/>
    </row>
    <row r="369" spans="1:52" s="62" customFormat="1" ht="14.25" customHeight="1" thickBot="1">
      <c r="A369" s="517"/>
      <c r="B369" s="518"/>
      <c r="C369" s="518"/>
      <c r="D369" s="518"/>
      <c r="E369" s="518"/>
      <c r="F369" s="518"/>
      <c r="G369" s="518"/>
      <c r="H369" s="518"/>
      <c r="I369" s="518"/>
      <c r="J369" s="518"/>
      <c r="K369" s="518"/>
      <c r="L369" s="518"/>
      <c r="M369" s="518"/>
      <c r="N369" s="518"/>
      <c r="O369" s="518"/>
      <c r="P369" s="518"/>
      <c r="Q369" s="518"/>
      <c r="R369" s="518"/>
      <c r="S369" s="518"/>
      <c r="T369" s="518"/>
      <c r="U369" s="518"/>
      <c r="V369" s="518"/>
      <c r="W369" s="518"/>
      <c r="X369" s="518"/>
      <c r="Y369" s="518"/>
      <c r="Z369" s="518"/>
      <c r="AA369" s="518"/>
      <c r="AB369" s="518"/>
      <c r="AC369" s="518"/>
      <c r="AD369" s="518"/>
      <c r="AE369" s="518"/>
      <c r="AF369" s="518"/>
      <c r="AG369" s="518"/>
      <c r="AH369" s="519"/>
      <c r="AM369" s="481" t="s">
        <v>1063</v>
      </c>
      <c r="AN369" s="482"/>
      <c r="AO369" s="483">
        <v>0</v>
      </c>
      <c r="AP369" s="484"/>
      <c r="AQ369" s="483">
        <v>0</v>
      </c>
      <c r="AR369" s="484"/>
      <c r="AS369" s="100">
        <f t="shared" si="27"/>
        <v>0</v>
      </c>
      <c r="AT369" s="101">
        <f>Mei!$H$7</f>
        <v>0</v>
      </c>
      <c r="AU369" s="321" t="e">
        <f>AT369/AT353*100</f>
        <v>#DIV/0!</v>
      </c>
      <c r="AV369" s="594">
        <v>0</v>
      </c>
      <c r="AW369" s="595"/>
      <c r="AX369" s="506">
        <f>AV369/AU353*100</f>
        <v>0</v>
      </c>
      <c r="AY369" s="507"/>
      <c r="AZ369" s="75"/>
    </row>
    <row r="370" spans="1:52" s="62" customFormat="1" ht="13.5" thickBot="1">
      <c r="A370" s="517"/>
      <c r="B370" s="518"/>
      <c r="C370" s="518"/>
      <c r="D370" s="518"/>
      <c r="E370" s="518"/>
      <c r="F370" s="518"/>
      <c r="G370" s="518"/>
      <c r="H370" s="518"/>
      <c r="I370" s="518"/>
      <c r="J370" s="518"/>
      <c r="K370" s="518"/>
      <c r="L370" s="518"/>
      <c r="M370" s="518"/>
      <c r="N370" s="518"/>
      <c r="O370" s="518"/>
      <c r="P370" s="518"/>
      <c r="Q370" s="518"/>
      <c r="R370" s="518"/>
      <c r="S370" s="518"/>
      <c r="T370" s="518"/>
      <c r="U370" s="518"/>
      <c r="V370" s="518"/>
      <c r="W370" s="518"/>
      <c r="X370" s="518"/>
      <c r="Y370" s="518"/>
      <c r="Z370" s="518"/>
      <c r="AA370" s="518"/>
      <c r="AB370" s="518"/>
      <c r="AC370" s="518"/>
      <c r="AD370" s="518"/>
      <c r="AE370" s="518"/>
      <c r="AF370" s="518"/>
      <c r="AG370" s="518"/>
      <c r="AH370" s="519"/>
      <c r="AM370" s="481" t="s">
        <v>1009</v>
      </c>
      <c r="AN370" s="482"/>
      <c r="AO370" s="483">
        <v>0</v>
      </c>
      <c r="AP370" s="484"/>
      <c r="AQ370" s="483">
        <v>0</v>
      </c>
      <c r="AR370" s="484"/>
      <c r="AS370" s="100">
        <f t="shared" si="27"/>
        <v>0</v>
      </c>
      <c r="AT370" s="101">
        <f>Juni!$H$7</f>
        <v>0</v>
      </c>
      <c r="AU370" s="321" t="e">
        <f>AT370/AT353*100</f>
        <v>#DIV/0!</v>
      </c>
      <c r="AV370" s="594">
        <v>0</v>
      </c>
      <c r="AW370" s="595"/>
      <c r="AX370" s="506">
        <f>AV370/AU353*100</f>
        <v>0</v>
      </c>
      <c r="AY370" s="507"/>
      <c r="AZ370" s="75"/>
    </row>
    <row r="371" spans="1:52" s="62" customFormat="1" ht="13.5" thickBot="1">
      <c r="A371" s="559"/>
      <c r="B371" s="560"/>
      <c r="C371" s="560"/>
      <c r="D371" s="560"/>
      <c r="E371" s="560"/>
      <c r="F371" s="560"/>
      <c r="G371" s="560"/>
      <c r="H371" s="560"/>
      <c r="I371" s="560"/>
      <c r="J371" s="560"/>
      <c r="K371" s="560"/>
      <c r="L371" s="560"/>
      <c r="M371" s="560"/>
      <c r="N371" s="560"/>
      <c r="O371" s="560"/>
      <c r="P371" s="560"/>
      <c r="Q371" s="560"/>
      <c r="R371" s="560"/>
      <c r="S371" s="560"/>
      <c r="T371" s="560"/>
      <c r="U371" s="560"/>
      <c r="V371" s="560"/>
      <c r="W371" s="560"/>
      <c r="X371" s="560"/>
      <c r="Y371" s="560"/>
      <c r="Z371" s="560"/>
      <c r="AA371" s="560"/>
      <c r="AB371" s="560"/>
      <c r="AC371" s="560"/>
      <c r="AD371" s="560"/>
      <c r="AE371" s="560"/>
      <c r="AF371" s="560"/>
      <c r="AG371" s="560"/>
      <c r="AH371" s="561"/>
      <c r="AM371" s="610" t="s">
        <v>1519</v>
      </c>
      <c r="AN371" s="611"/>
      <c r="AO371" s="483">
        <v>0</v>
      </c>
      <c r="AP371" s="484"/>
      <c r="AQ371" s="483">
        <v>0</v>
      </c>
      <c r="AR371" s="484"/>
      <c r="AS371" s="100">
        <f t="shared" si="27"/>
        <v>0</v>
      </c>
      <c r="AT371" s="101">
        <v>0</v>
      </c>
      <c r="AU371" s="321" t="e">
        <f>AT371/AT353*100</f>
        <v>#DIV/0!</v>
      </c>
      <c r="AV371" s="594">
        <v>0</v>
      </c>
      <c r="AW371" s="595"/>
      <c r="AX371" s="506">
        <f>AV371/AU353*100</f>
        <v>0</v>
      </c>
      <c r="AY371" s="507"/>
      <c r="AZ371" s="75"/>
    </row>
    <row r="372" spans="1:52" s="62" customFormat="1" ht="27.75" customHeight="1" thickBot="1">
      <c r="A372" s="113" t="s">
        <v>79</v>
      </c>
      <c r="B372" s="553" t="s">
        <v>80</v>
      </c>
      <c r="C372" s="554"/>
      <c r="D372" s="554"/>
      <c r="E372" s="554"/>
      <c r="F372" s="554"/>
      <c r="G372" s="554"/>
      <c r="H372" s="554"/>
      <c r="I372" s="554"/>
      <c r="J372" s="554"/>
      <c r="K372" s="554"/>
      <c r="L372" s="554"/>
      <c r="M372" s="555"/>
      <c r="N372" s="553" t="s">
        <v>81</v>
      </c>
      <c r="O372" s="554"/>
      <c r="P372" s="554"/>
      <c r="Q372" s="554"/>
      <c r="R372" s="554"/>
      <c r="S372" s="554"/>
      <c r="T372" s="554"/>
      <c r="U372" s="554"/>
      <c r="V372" s="554"/>
      <c r="W372" s="554"/>
      <c r="X372" s="554"/>
      <c r="Y372" s="555"/>
      <c r="Z372" s="553" t="s">
        <v>82</v>
      </c>
      <c r="AA372" s="554"/>
      <c r="AB372" s="555"/>
      <c r="AC372" s="554" t="s">
        <v>83</v>
      </c>
      <c r="AD372" s="554"/>
      <c r="AE372" s="554"/>
      <c r="AF372" s="553" t="s">
        <v>84</v>
      </c>
      <c r="AG372" s="554"/>
      <c r="AH372" s="555"/>
      <c r="AI372" s="114"/>
      <c r="AM372" s="612" t="s">
        <v>522</v>
      </c>
      <c r="AN372" s="613"/>
      <c r="AO372" s="614">
        <v>0</v>
      </c>
      <c r="AP372" s="484"/>
      <c r="AQ372" s="483">
        <v>0</v>
      </c>
      <c r="AR372" s="484"/>
      <c r="AS372" s="100">
        <f t="shared" si="27"/>
        <v>0</v>
      </c>
      <c r="AT372" s="101">
        <v>0</v>
      </c>
      <c r="AU372" s="321" t="e">
        <f>AT372/AT353*100</f>
        <v>#DIV/0!</v>
      </c>
      <c r="AV372" s="594">
        <v>0</v>
      </c>
      <c r="AW372" s="595"/>
      <c r="AX372" s="506">
        <f>AV372/AU353*100</f>
        <v>0</v>
      </c>
      <c r="AY372" s="507"/>
      <c r="AZ372" s="327"/>
    </row>
    <row r="373" spans="1:52" s="117" customFormat="1" ht="18" customHeight="1" thickBot="1">
      <c r="A373" s="116"/>
      <c r="B373" s="522"/>
      <c r="C373" s="523"/>
      <c r="D373" s="523"/>
      <c r="E373" s="523"/>
      <c r="F373" s="523"/>
      <c r="G373" s="523"/>
      <c r="H373" s="523"/>
      <c r="I373" s="523"/>
      <c r="J373" s="523"/>
      <c r="K373" s="523"/>
      <c r="L373" s="523"/>
      <c r="M373" s="523"/>
      <c r="N373" s="524"/>
      <c r="O373" s="525"/>
      <c r="P373" s="525"/>
      <c r="Q373" s="525"/>
      <c r="R373" s="525"/>
      <c r="S373" s="525"/>
      <c r="T373" s="525"/>
      <c r="U373" s="525"/>
      <c r="V373" s="525"/>
      <c r="W373" s="525"/>
      <c r="X373" s="525"/>
      <c r="Y373" s="526"/>
      <c r="Z373" s="527"/>
      <c r="AA373" s="528"/>
      <c r="AB373" s="529"/>
      <c r="AC373" s="530"/>
      <c r="AD373" s="531"/>
      <c r="AE373" s="532"/>
      <c r="AF373" s="533"/>
      <c r="AG373" s="534"/>
      <c r="AH373" s="535"/>
      <c r="AI373" s="114"/>
      <c r="AJ373" s="62"/>
      <c r="AK373" s="62"/>
      <c r="AL373" s="62"/>
      <c r="AM373" s="612" t="s">
        <v>972</v>
      </c>
      <c r="AN373" s="613"/>
      <c r="AO373" s="614">
        <v>0</v>
      </c>
      <c r="AP373" s="484"/>
      <c r="AQ373" s="483">
        <v>0</v>
      </c>
      <c r="AR373" s="484"/>
      <c r="AS373" s="100">
        <f t="shared" si="27"/>
        <v>0</v>
      </c>
      <c r="AT373" s="101">
        <f>September!$H$7</f>
        <v>87620</v>
      </c>
      <c r="AU373" s="321" t="e">
        <f>AT373/AT353*100</f>
        <v>#DIV/0!</v>
      </c>
      <c r="AV373" s="594">
        <v>0</v>
      </c>
      <c r="AW373" s="595"/>
      <c r="AX373" s="506">
        <f>AV373/AU353*100</f>
        <v>0</v>
      </c>
      <c r="AY373" s="507"/>
      <c r="AZ373" s="327"/>
    </row>
    <row r="374" spans="1:52" s="117" customFormat="1" ht="18" customHeight="1" thickBot="1">
      <c r="A374" s="116"/>
      <c r="B374" s="542"/>
      <c r="C374" s="543"/>
      <c r="D374" s="543"/>
      <c r="E374" s="543"/>
      <c r="F374" s="543"/>
      <c r="G374" s="543"/>
      <c r="H374" s="543"/>
      <c r="I374" s="543"/>
      <c r="J374" s="543"/>
      <c r="K374" s="543"/>
      <c r="L374" s="543"/>
      <c r="M374" s="543"/>
      <c r="N374" s="542"/>
      <c r="O374" s="543"/>
      <c r="P374" s="543"/>
      <c r="Q374" s="543"/>
      <c r="R374" s="543"/>
      <c r="S374" s="543"/>
      <c r="T374" s="543"/>
      <c r="U374" s="543"/>
      <c r="V374" s="543"/>
      <c r="W374" s="543"/>
      <c r="X374" s="543"/>
      <c r="Y374" s="544"/>
      <c r="Z374" s="545"/>
      <c r="AA374" s="531"/>
      <c r="AB374" s="532"/>
      <c r="AC374" s="530"/>
      <c r="AD374" s="531"/>
      <c r="AE374" s="532"/>
      <c r="AF374" s="536"/>
      <c r="AG374" s="537"/>
      <c r="AH374" s="538"/>
      <c r="AI374" s="114"/>
      <c r="AJ374" s="62"/>
      <c r="AK374" s="62"/>
      <c r="AL374" s="62"/>
      <c r="AM374" s="612" t="s">
        <v>967</v>
      </c>
      <c r="AN374" s="613"/>
      <c r="AO374" s="614">
        <v>0</v>
      </c>
      <c r="AP374" s="484"/>
      <c r="AQ374" s="483">
        <v>0</v>
      </c>
      <c r="AR374" s="484"/>
      <c r="AS374" s="100">
        <f t="shared" si="27"/>
        <v>0</v>
      </c>
      <c r="AT374" s="101">
        <f>Oktober!$H$7</f>
        <v>0</v>
      </c>
      <c r="AU374" s="321" t="e">
        <f>AT374/AT353*100</f>
        <v>#DIV/0!</v>
      </c>
      <c r="AV374" s="594">
        <v>0</v>
      </c>
      <c r="AW374" s="595"/>
      <c r="AX374" s="506">
        <f>AV374/AU353*100</f>
        <v>0</v>
      </c>
      <c r="AY374" s="507"/>
      <c r="AZ374" s="327"/>
    </row>
    <row r="375" spans="1:52" s="62" customFormat="1" ht="18" customHeight="1" thickBot="1">
      <c r="A375" s="118"/>
      <c r="B375" s="542"/>
      <c r="C375" s="543"/>
      <c r="D375" s="543"/>
      <c r="E375" s="543"/>
      <c r="F375" s="543"/>
      <c r="G375" s="543"/>
      <c r="H375" s="543"/>
      <c r="I375" s="543"/>
      <c r="J375" s="543"/>
      <c r="K375" s="543"/>
      <c r="L375" s="543"/>
      <c r="M375" s="543"/>
      <c r="N375" s="546"/>
      <c r="O375" s="543"/>
      <c r="P375" s="543"/>
      <c r="Q375" s="543"/>
      <c r="R375" s="543"/>
      <c r="S375" s="543"/>
      <c r="T375" s="543"/>
      <c r="U375" s="543"/>
      <c r="V375" s="543"/>
      <c r="W375" s="543"/>
      <c r="X375" s="543"/>
      <c r="Y375" s="544"/>
      <c r="Z375" s="547"/>
      <c r="AA375" s="547"/>
      <c r="AB375" s="548"/>
      <c r="AC375" s="549"/>
      <c r="AD375" s="547"/>
      <c r="AE375" s="548"/>
      <c r="AF375" s="536"/>
      <c r="AG375" s="537"/>
      <c r="AH375" s="538"/>
      <c r="AI375" s="114"/>
      <c r="AK375" s="108"/>
      <c r="AL375" s="112"/>
      <c r="AM375" s="612" t="s">
        <v>596</v>
      </c>
      <c r="AN375" s="613"/>
      <c r="AO375" s="614">
        <v>0</v>
      </c>
      <c r="AP375" s="484"/>
      <c r="AQ375" s="483">
        <v>0</v>
      </c>
      <c r="AR375" s="484"/>
      <c r="AS375" s="100">
        <f t="shared" si="27"/>
        <v>0</v>
      </c>
      <c r="AT375" s="101">
        <f>November!$H$7</f>
        <v>0</v>
      </c>
      <c r="AU375" s="321" t="e">
        <f>AT375/AT353*100</f>
        <v>#DIV/0!</v>
      </c>
      <c r="AV375" s="594">
        <v>0</v>
      </c>
      <c r="AW375" s="595"/>
      <c r="AX375" s="506">
        <f>AV375/AU353*100</f>
        <v>0</v>
      </c>
      <c r="AY375" s="507"/>
      <c r="AZ375" s="327"/>
    </row>
    <row r="376" spans="1:52" s="62" customFormat="1" ht="18" customHeight="1" thickBot="1">
      <c r="A376" s="118"/>
      <c r="B376" s="542"/>
      <c r="C376" s="543"/>
      <c r="D376" s="543"/>
      <c r="E376" s="543"/>
      <c r="F376" s="543"/>
      <c r="G376" s="543"/>
      <c r="H376" s="543"/>
      <c r="I376" s="543"/>
      <c r="J376" s="543"/>
      <c r="K376" s="543"/>
      <c r="L376" s="543"/>
      <c r="M376" s="543"/>
      <c r="N376" s="546"/>
      <c r="O376" s="543"/>
      <c r="P376" s="543"/>
      <c r="Q376" s="543"/>
      <c r="R376" s="543"/>
      <c r="S376" s="543"/>
      <c r="T376" s="543"/>
      <c r="U376" s="543"/>
      <c r="V376" s="543"/>
      <c r="W376" s="543"/>
      <c r="X376" s="543"/>
      <c r="Y376" s="544"/>
      <c r="Z376" s="547"/>
      <c r="AA376" s="547"/>
      <c r="AB376" s="548"/>
      <c r="AC376" s="549"/>
      <c r="AD376" s="547"/>
      <c r="AE376" s="548"/>
      <c r="AF376" s="536"/>
      <c r="AG376" s="537"/>
      <c r="AH376" s="538"/>
      <c r="AI376" s="114"/>
      <c r="AK376" s="108"/>
      <c r="AL376" s="96"/>
      <c r="AM376" s="612"/>
      <c r="AN376" s="613"/>
      <c r="AO376" s="614">
        <f>Desember!$E$7</f>
        <v>2773458</v>
      </c>
      <c r="AP376" s="484"/>
      <c r="AQ376" s="483">
        <f>Desember!$F$7</f>
        <v>2616848</v>
      </c>
      <c r="AR376" s="484"/>
      <c r="AS376" s="100">
        <f t="shared" si="27"/>
        <v>156610</v>
      </c>
      <c r="AT376" s="101">
        <f>Desember!$H$7</f>
        <v>0</v>
      </c>
      <c r="AU376" s="321" t="e">
        <f>AT376/AT353*100</f>
        <v>#DIV/0!</v>
      </c>
      <c r="AV376" s="594">
        <f>Desember!$J$7</f>
        <v>0</v>
      </c>
      <c r="AW376" s="595"/>
      <c r="AX376" s="506">
        <f>AV376/AU353*100</f>
        <v>0</v>
      </c>
      <c r="AY376" s="507"/>
      <c r="AZ376" s="323"/>
    </row>
    <row r="377" spans="1:52" s="62" customFormat="1" ht="18" customHeight="1" thickBot="1">
      <c r="A377" s="120"/>
      <c r="B377" s="550"/>
      <c r="C377" s="551"/>
      <c r="D377" s="551"/>
      <c r="E377" s="551"/>
      <c r="F377" s="551"/>
      <c r="G377" s="551"/>
      <c r="H377" s="551"/>
      <c r="I377" s="551"/>
      <c r="J377" s="551"/>
      <c r="K377" s="551"/>
      <c r="L377" s="551"/>
      <c r="M377" s="551"/>
      <c r="N377" s="550"/>
      <c r="O377" s="551"/>
      <c r="P377" s="551"/>
      <c r="Q377" s="551"/>
      <c r="R377" s="551"/>
      <c r="S377" s="551"/>
      <c r="T377" s="551"/>
      <c r="U377" s="551"/>
      <c r="V377" s="551"/>
      <c r="W377" s="551"/>
      <c r="X377" s="551"/>
      <c r="Y377" s="552"/>
      <c r="Z377" s="551"/>
      <c r="AA377" s="551"/>
      <c r="AB377" s="552"/>
      <c r="AC377" s="550"/>
      <c r="AD377" s="551"/>
      <c r="AE377" s="552"/>
      <c r="AF377" s="539"/>
      <c r="AG377" s="540"/>
      <c r="AH377" s="541"/>
      <c r="AI377" s="114"/>
      <c r="AK377" s="108"/>
      <c r="AL377" s="96"/>
      <c r="AM377" s="325"/>
      <c r="AN377" s="324"/>
      <c r="AO377" s="325"/>
      <c r="AP377" s="324"/>
      <c r="AQ377" s="326"/>
      <c r="AR377" s="326"/>
      <c r="AS377" s="323"/>
      <c r="AT377" s="325"/>
      <c r="AU377" s="325"/>
      <c r="AV377" s="324"/>
      <c r="AW377" s="325"/>
      <c r="AX377" s="324"/>
      <c r="AY377" s="323"/>
    </row>
    <row r="379" spans="1:52" s="401" customFormat="1"/>
    <row r="380" spans="1:52" ht="13.5" thickBot="1"/>
    <row r="381" spans="1:52">
      <c r="A381" s="562"/>
      <c r="B381" s="563"/>
      <c r="C381" s="563"/>
      <c r="D381" s="565" t="s">
        <v>23</v>
      </c>
      <c r="E381" s="566"/>
      <c r="F381" s="566"/>
      <c r="G381" s="566"/>
      <c r="H381" s="566"/>
      <c r="I381" s="566"/>
      <c r="J381" s="566"/>
      <c r="K381" s="566"/>
      <c r="L381" s="566"/>
      <c r="M381" s="566"/>
      <c r="N381" s="566"/>
      <c r="O381" s="566"/>
      <c r="P381" s="566"/>
      <c r="Q381" s="566"/>
      <c r="R381" s="566"/>
      <c r="S381" s="566"/>
      <c r="T381" s="566"/>
      <c r="U381" s="566"/>
      <c r="V381" s="566"/>
      <c r="W381" s="566"/>
      <c r="X381" s="566"/>
      <c r="Y381" s="566"/>
      <c r="Z381" s="566"/>
      <c r="AA381" s="566"/>
      <c r="AB381" s="567"/>
      <c r="AC381" s="568" t="s">
        <v>24</v>
      </c>
      <c r="AD381" s="569"/>
      <c r="AE381" s="569"/>
      <c r="AF381" s="569" t="s">
        <v>25</v>
      </c>
      <c r="AG381" s="569"/>
      <c r="AH381" s="571"/>
    </row>
    <row r="382" spans="1:52" ht="13.5" thickBot="1">
      <c r="A382" s="564"/>
      <c r="B382" s="508"/>
      <c r="C382" s="508"/>
      <c r="D382" s="573" t="s">
        <v>26</v>
      </c>
      <c r="E382" s="574"/>
      <c r="F382" s="574"/>
      <c r="G382" s="574"/>
      <c r="H382" s="574"/>
      <c r="I382" s="574"/>
      <c r="J382" s="574"/>
      <c r="K382" s="574"/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5"/>
      <c r="AC382" s="570"/>
      <c r="AD382" s="570"/>
      <c r="AE382" s="570"/>
      <c r="AF382" s="570"/>
      <c r="AG382" s="570"/>
      <c r="AH382" s="572"/>
    </row>
    <row r="383" spans="1:52" ht="13.5" thickBot="1">
      <c r="A383" s="564"/>
      <c r="B383" s="508"/>
      <c r="C383" s="508"/>
      <c r="D383" s="573" t="s">
        <v>27</v>
      </c>
      <c r="E383" s="574"/>
      <c r="F383" s="574"/>
      <c r="G383" s="574"/>
      <c r="H383" s="574"/>
      <c r="I383" s="574"/>
      <c r="J383" s="574"/>
      <c r="K383" s="574"/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5"/>
      <c r="AC383" s="576" t="s">
        <v>28</v>
      </c>
      <c r="AD383" s="570"/>
      <c r="AE383" s="570"/>
      <c r="AF383" s="570"/>
      <c r="AG383" s="570"/>
      <c r="AH383" s="572"/>
      <c r="AK383" s="47"/>
      <c r="AL383" s="48" t="s">
        <v>29</v>
      </c>
      <c r="AM383" s="48" t="s">
        <v>30</v>
      </c>
      <c r="AN383" s="48" t="s">
        <v>31</v>
      </c>
      <c r="AO383" s="48" t="s">
        <v>32</v>
      </c>
      <c r="AP383" s="48" t="s">
        <v>33</v>
      </c>
      <c r="AQ383" s="48" t="s">
        <v>34</v>
      </c>
      <c r="AR383" s="48" t="s">
        <v>35</v>
      </c>
      <c r="AS383" s="48" t="s">
        <v>36</v>
      </c>
      <c r="AT383" s="48" t="s">
        <v>37</v>
      </c>
      <c r="AU383" s="48" t="s">
        <v>38</v>
      </c>
      <c r="AV383" s="48" t="s">
        <v>39</v>
      </c>
      <c r="AW383" s="48" t="s">
        <v>40</v>
      </c>
      <c r="AX383" s="49" t="s">
        <v>41</v>
      </c>
    </row>
    <row r="384" spans="1:52" ht="13.5" thickBot="1">
      <c r="A384" s="564"/>
      <c r="B384" s="508"/>
      <c r="C384" s="508"/>
      <c r="D384" s="577" t="s">
        <v>42</v>
      </c>
      <c r="E384" s="578"/>
      <c r="F384" s="578"/>
      <c r="G384" s="578"/>
      <c r="H384" s="578"/>
      <c r="I384" s="578"/>
      <c r="J384" s="578"/>
      <c r="K384" s="578"/>
      <c r="L384" s="578"/>
      <c r="M384" s="578"/>
      <c r="N384" s="578"/>
      <c r="O384" s="578"/>
      <c r="P384" s="578"/>
      <c r="Q384" s="578"/>
      <c r="R384" s="578"/>
      <c r="S384" s="578"/>
      <c r="T384" s="578"/>
      <c r="U384" s="578"/>
      <c r="V384" s="578"/>
      <c r="W384" s="578"/>
      <c r="X384" s="578"/>
      <c r="Y384" s="578"/>
      <c r="Z384" s="578"/>
      <c r="AA384" s="578"/>
      <c r="AB384" s="579"/>
      <c r="AC384" s="576" t="s">
        <v>43</v>
      </c>
      <c r="AD384" s="570"/>
      <c r="AE384" s="570"/>
      <c r="AF384" s="570"/>
      <c r="AG384" s="570"/>
      <c r="AH384" s="572"/>
      <c r="AK384" s="50" t="s">
        <v>44</v>
      </c>
      <c r="AL384" s="51">
        <v>90</v>
      </c>
      <c r="AM384" s="51">
        <v>90</v>
      </c>
      <c r="AN384" s="51">
        <v>90</v>
      </c>
      <c r="AO384" s="51">
        <v>90</v>
      </c>
      <c r="AP384" s="51">
        <v>90</v>
      </c>
      <c r="AQ384" s="51">
        <v>90</v>
      </c>
      <c r="AR384" s="51">
        <v>90</v>
      </c>
      <c r="AS384" s="51">
        <v>90</v>
      </c>
      <c r="AT384" s="51">
        <v>90</v>
      </c>
      <c r="AU384" s="51">
        <v>90</v>
      </c>
      <c r="AV384" s="51">
        <v>90</v>
      </c>
      <c r="AW384" s="51">
        <v>90</v>
      </c>
      <c r="AX384" s="51">
        <v>90</v>
      </c>
    </row>
    <row r="385" spans="1:52" ht="14.25" customHeight="1" thickBot="1">
      <c r="A385" s="580" t="s">
        <v>45</v>
      </c>
      <c r="B385" s="581"/>
      <c r="C385" s="581"/>
      <c r="D385" s="581"/>
      <c r="E385" s="581"/>
      <c r="F385" s="581"/>
      <c r="G385" s="581"/>
      <c r="H385" s="581"/>
      <c r="I385" s="581"/>
      <c r="J385" s="581"/>
      <c r="K385" s="581"/>
      <c r="L385" s="581"/>
      <c r="M385" s="581"/>
      <c r="N385" s="581"/>
      <c r="O385" s="581"/>
      <c r="P385" s="581"/>
      <c r="Q385" s="581"/>
      <c r="R385" s="581"/>
      <c r="S385" s="581"/>
      <c r="T385" s="581"/>
      <c r="U385" s="581"/>
      <c r="V385" s="581"/>
      <c r="W385" s="581"/>
      <c r="X385" s="581"/>
      <c r="Y385" s="582"/>
      <c r="Z385" s="586" t="s">
        <v>46</v>
      </c>
      <c r="AA385" s="587"/>
      <c r="AB385" s="587"/>
      <c r="AC385" s="586" t="s">
        <v>47</v>
      </c>
      <c r="AD385" s="587"/>
      <c r="AE385" s="588"/>
      <c r="AF385" s="587" t="s">
        <v>48</v>
      </c>
      <c r="AG385" s="587"/>
      <c r="AH385" s="588"/>
      <c r="AI385" s="52"/>
      <c r="AK385" s="53" t="s">
        <v>49</v>
      </c>
      <c r="AL385" s="54">
        <f>AV394</f>
        <v>92.875422740909372</v>
      </c>
      <c r="AM385" s="54">
        <f>AV395</f>
        <v>93.920613161765445</v>
      </c>
      <c r="AN385" s="54">
        <f>AV396</f>
        <v>90.321113451554552</v>
      </c>
      <c r="AO385" s="54">
        <f>AV397</f>
        <v>91.77167356629775</v>
      </c>
      <c r="AP385" s="54">
        <f>AV398</f>
        <v>81.428353474926723</v>
      </c>
      <c r="AQ385" s="54">
        <f>AV399</f>
        <v>94.460393643474433</v>
      </c>
      <c r="AR385" s="54">
        <f>AV400</f>
        <v>92.152226152188163</v>
      </c>
      <c r="AS385" s="54">
        <f>AV401</f>
        <v>93.176495546075699</v>
      </c>
      <c r="AT385" s="54">
        <f>AV402</f>
        <v>92.569554782909307</v>
      </c>
      <c r="AU385" s="54">
        <f>AV403</f>
        <v>88.542964708027185</v>
      </c>
      <c r="AV385" s="54">
        <f>AV404</f>
        <v>94.270019854401056</v>
      </c>
      <c r="AW385" s="54">
        <f>AV405</f>
        <v>94.353258639575571</v>
      </c>
      <c r="AX385" s="55">
        <f>AVERAGE(AL385:AS385)</f>
        <v>91.263286467149015</v>
      </c>
    </row>
    <row r="386" spans="1:52" ht="12" customHeight="1" thickBot="1">
      <c r="A386" s="583"/>
      <c r="B386" s="584"/>
      <c r="C386" s="584"/>
      <c r="D386" s="584"/>
      <c r="E386" s="584"/>
      <c r="F386" s="584"/>
      <c r="G386" s="584"/>
      <c r="H386" s="584"/>
      <c r="I386" s="584"/>
      <c r="J386" s="584"/>
      <c r="K386" s="584"/>
      <c r="L386" s="584"/>
      <c r="M386" s="584"/>
      <c r="N386" s="584"/>
      <c r="O386" s="584"/>
      <c r="P386" s="584"/>
      <c r="Q386" s="584"/>
      <c r="R386" s="584"/>
      <c r="S386" s="584"/>
      <c r="T386" s="584"/>
      <c r="U386" s="584"/>
      <c r="V386" s="584"/>
      <c r="W386" s="584"/>
      <c r="X386" s="584"/>
      <c r="Y386" s="585"/>
      <c r="Z386" s="562" t="s">
        <v>50</v>
      </c>
      <c r="AA386" s="563"/>
      <c r="AB386" s="589"/>
      <c r="AC386" s="562" t="s">
        <v>51</v>
      </c>
      <c r="AD386" s="563"/>
      <c r="AE386" s="589"/>
      <c r="AF386" s="593" t="s">
        <v>52</v>
      </c>
      <c r="AG386" s="563"/>
      <c r="AH386" s="589"/>
      <c r="AK386" s="56" t="s">
        <v>53</v>
      </c>
      <c r="AL386" s="57">
        <f t="shared" ref="AL386:AX386" si="28">AL385/AL384</f>
        <v>1.0319491415656596</v>
      </c>
      <c r="AM386" s="57">
        <f t="shared" si="28"/>
        <v>1.0435623684640605</v>
      </c>
      <c r="AN386" s="57">
        <f t="shared" si="28"/>
        <v>1.0035679272394951</v>
      </c>
      <c r="AO386" s="57">
        <f t="shared" si="28"/>
        <v>1.0196852618477528</v>
      </c>
      <c r="AP386" s="57">
        <f t="shared" si="28"/>
        <v>0.90475948305474141</v>
      </c>
      <c r="AQ386" s="57">
        <f t="shared" si="28"/>
        <v>1.0495599293719382</v>
      </c>
      <c r="AR386" s="57">
        <f t="shared" si="28"/>
        <v>1.0239136239132018</v>
      </c>
      <c r="AS386" s="57">
        <f t="shared" si="28"/>
        <v>1.0352943949563966</v>
      </c>
      <c r="AT386" s="57">
        <f t="shared" si="28"/>
        <v>1.0285506086989924</v>
      </c>
      <c r="AU386" s="57">
        <f t="shared" si="28"/>
        <v>0.98381071897807981</v>
      </c>
      <c r="AV386" s="57">
        <f t="shared" si="28"/>
        <v>1.0474446650489007</v>
      </c>
      <c r="AW386" s="57">
        <f t="shared" si="28"/>
        <v>1.0483695404397286</v>
      </c>
      <c r="AX386" s="58">
        <f t="shared" si="28"/>
        <v>1.0140365163016558</v>
      </c>
    </row>
    <row r="387" spans="1:52" ht="5.25" customHeight="1" thickBot="1">
      <c r="A387" s="59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564"/>
      <c r="AA387" s="508"/>
      <c r="AB387" s="590"/>
      <c r="AC387" s="564"/>
      <c r="AD387" s="508"/>
      <c r="AE387" s="590"/>
      <c r="AF387" s="564"/>
      <c r="AG387" s="508"/>
      <c r="AH387" s="590"/>
      <c r="AK387" s="61"/>
      <c r="AL387" s="62"/>
      <c r="AM387" s="62"/>
      <c r="AN387" s="63"/>
      <c r="AO387" s="63"/>
      <c r="AP387" s="63"/>
      <c r="AQ387" s="63"/>
      <c r="AR387" s="63"/>
      <c r="AS387" s="63"/>
      <c r="AT387" s="63"/>
      <c r="AU387" s="64"/>
      <c r="AV387" s="62"/>
      <c r="AW387" s="62"/>
      <c r="AX387" s="65"/>
    </row>
    <row r="388" spans="1:52" ht="15" customHeight="1" thickBot="1">
      <c r="A388" s="66"/>
      <c r="B388" s="128"/>
      <c r="C388" s="129"/>
      <c r="D388" s="128"/>
      <c r="E388" s="128"/>
      <c r="F388" s="128"/>
      <c r="G388" s="128"/>
      <c r="H388" s="128"/>
      <c r="I388" s="128"/>
      <c r="J388" s="67"/>
      <c r="K388" s="130" t="s">
        <v>18</v>
      </c>
      <c r="L388" s="128"/>
      <c r="M388" s="128"/>
      <c r="N388" s="128"/>
      <c r="O388" s="128"/>
      <c r="P388" s="128"/>
      <c r="Q388" s="128"/>
      <c r="R388" s="128"/>
      <c r="S388" s="131"/>
      <c r="T388" s="131"/>
      <c r="U388" s="131"/>
      <c r="V388" s="131"/>
      <c r="W388" s="131"/>
      <c r="X388" s="131"/>
      <c r="Y388" s="131"/>
      <c r="Z388" s="564"/>
      <c r="AA388" s="508"/>
      <c r="AB388" s="590"/>
      <c r="AC388" s="564"/>
      <c r="AD388" s="508"/>
      <c r="AE388" s="590"/>
      <c r="AF388" s="564"/>
      <c r="AG388" s="508"/>
      <c r="AH388" s="590"/>
      <c r="AI388" s="52"/>
      <c r="AJ388" s="68"/>
      <c r="AK388" s="61"/>
      <c r="AL388" s="62"/>
      <c r="AM388" s="62"/>
      <c r="AN388" s="69"/>
      <c r="AO388" s="69"/>
      <c r="AP388" s="69"/>
      <c r="AQ388" s="69"/>
      <c r="AR388" s="69"/>
      <c r="AS388" s="69"/>
      <c r="AT388" s="69"/>
      <c r="AU388" s="64"/>
      <c r="AV388" s="62"/>
      <c r="AW388" s="62"/>
      <c r="AX388" s="70"/>
    </row>
    <row r="389" spans="1:52" ht="15" customHeight="1" thickBot="1">
      <c r="A389" s="71"/>
      <c r="B389" s="128"/>
      <c r="C389" s="129"/>
      <c r="D389" s="128"/>
      <c r="E389" s="132"/>
      <c r="F389" s="132"/>
      <c r="G389" s="132"/>
      <c r="H389" s="132"/>
      <c r="I389" s="132"/>
      <c r="J389" s="72"/>
      <c r="K389" s="130" t="s">
        <v>54</v>
      </c>
      <c r="L389" s="128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564"/>
      <c r="AA389" s="508"/>
      <c r="AB389" s="590"/>
      <c r="AC389" s="564"/>
      <c r="AD389" s="508"/>
      <c r="AE389" s="590"/>
      <c r="AF389" s="564"/>
      <c r="AG389" s="508"/>
      <c r="AH389" s="590"/>
      <c r="AI389" s="73"/>
      <c r="AJ389" s="73"/>
      <c r="AK389" s="62"/>
      <c r="AL389" s="74"/>
      <c r="AM389" s="62"/>
      <c r="AN389" s="69"/>
      <c r="AO389" s="69"/>
      <c r="AP389" s="69"/>
      <c r="AQ389" s="69"/>
      <c r="AR389" s="69"/>
      <c r="AS389" s="75"/>
      <c r="AT389" s="75"/>
      <c r="AU389" s="62"/>
      <c r="AV389" s="62"/>
      <c r="AW389" s="62"/>
      <c r="AX389" s="62"/>
      <c r="AZ389" s="76"/>
    </row>
    <row r="390" spans="1:52" s="62" customFormat="1" ht="6.75" customHeight="1" thickBot="1">
      <c r="A390" s="77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591"/>
      <c r="AA390" s="509"/>
      <c r="AB390" s="592"/>
      <c r="AC390" s="591"/>
      <c r="AD390" s="509"/>
      <c r="AE390" s="592"/>
      <c r="AF390" s="591"/>
      <c r="AG390" s="509"/>
      <c r="AH390" s="592"/>
      <c r="AI390" s="79"/>
      <c r="AJ390" s="79"/>
      <c r="AM390" s="75"/>
      <c r="AN390" s="75"/>
      <c r="AO390" s="74"/>
      <c r="AP390" s="75"/>
      <c r="AQ390" s="75"/>
      <c r="AR390" s="74"/>
      <c r="AZ390" s="76"/>
    </row>
    <row r="391" spans="1:52" s="62" customFormat="1" ht="15.75" thickBot="1">
      <c r="A391" s="80"/>
      <c r="B391" s="81" t="s">
        <v>55</v>
      </c>
      <c r="C391" s="82"/>
      <c r="D391" s="82"/>
      <c r="E391" s="83"/>
      <c r="F391" s="82"/>
      <c r="G391" s="84" t="s">
        <v>56</v>
      </c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1"/>
      <c r="Z391" s="85"/>
      <c r="AA391" s="85"/>
      <c r="AB391" s="81"/>
      <c r="AC391" s="81"/>
      <c r="AD391" s="81" t="s">
        <v>906</v>
      </c>
      <c r="AE391" s="81"/>
      <c r="AF391" s="81" t="s">
        <v>1567</v>
      </c>
      <c r="AG391" s="82"/>
      <c r="AH391" s="86"/>
      <c r="AI391" s="79"/>
      <c r="AJ391" s="79"/>
      <c r="AK391" s="87"/>
      <c r="AL391" s="368"/>
      <c r="AM391" s="487" t="s">
        <v>1020</v>
      </c>
      <c r="AN391" s="488"/>
      <c r="AO391" s="488"/>
      <c r="AP391" s="488"/>
      <c r="AQ391" s="488"/>
      <c r="AR391" s="488"/>
      <c r="AS391" s="488"/>
      <c r="AT391" s="488"/>
      <c r="AU391" s="488"/>
      <c r="AV391" s="488"/>
      <c r="AW391" s="489"/>
      <c r="AZ391" s="76"/>
    </row>
    <row r="392" spans="1:52" s="62" customFormat="1" ht="14.1" customHeight="1" thickBot="1">
      <c r="A392" s="89"/>
      <c r="B392" s="90" t="s">
        <v>57</v>
      </c>
      <c r="C392" s="91"/>
      <c r="D392" s="91"/>
      <c r="E392" s="92"/>
      <c r="F392" s="91"/>
      <c r="G392" s="92" t="s">
        <v>58</v>
      </c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0"/>
      <c r="Z392" s="93"/>
      <c r="AA392" s="93"/>
      <c r="AB392" s="90"/>
      <c r="AC392" s="90"/>
      <c r="AD392" s="90" t="s">
        <v>907</v>
      </c>
      <c r="AE392" s="90"/>
      <c r="AF392" s="90" t="s">
        <v>1022</v>
      </c>
      <c r="AG392" s="91"/>
      <c r="AH392" s="94"/>
      <c r="AI392" s="73"/>
      <c r="AJ392" s="73"/>
      <c r="AL392" s="95"/>
      <c r="AM392" s="490" t="s">
        <v>59</v>
      </c>
      <c r="AN392" s="491"/>
      <c r="AO392" s="490" t="s">
        <v>60</v>
      </c>
      <c r="AP392" s="491"/>
      <c r="AQ392" s="490" t="s">
        <v>61</v>
      </c>
      <c r="AR392" s="491"/>
      <c r="AS392" s="494" t="s">
        <v>0</v>
      </c>
      <c r="AT392" s="495"/>
      <c r="AU392" s="496"/>
      <c r="AV392" s="490" t="s">
        <v>1</v>
      </c>
      <c r="AW392" s="491"/>
      <c r="AY392" s="76"/>
    </row>
    <row r="393" spans="1:52" s="62" customFormat="1" ht="14.1" customHeight="1" thickBot="1">
      <c r="A393" s="556" t="s">
        <v>62</v>
      </c>
      <c r="B393" s="557"/>
      <c r="C393" s="557"/>
      <c r="D393" s="557"/>
      <c r="E393" s="557"/>
      <c r="F393" s="557"/>
      <c r="G393" s="557"/>
      <c r="H393" s="557"/>
      <c r="I393" s="557"/>
      <c r="J393" s="557"/>
      <c r="K393" s="557"/>
      <c r="L393" s="557"/>
      <c r="M393" s="557"/>
      <c r="N393" s="557"/>
      <c r="O393" s="557"/>
      <c r="P393" s="557"/>
      <c r="Q393" s="557"/>
      <c r="R393" s="557"/>
      <c r="S393" s="557"/>
      <c r="T393" s="557"/>
      <c r="U393" s="557"/>
      <c r="V393" s="557"/>
      <c r="W393" s="557"/>
      <c r="X393" s="557"/>
      <c r="Y393" s="557"/>
      <c r="Z393" s="557"/>
      <c r="AA393" s="557"/>
      <c r="AB393" s="557"/>
      <c r="AC393" s="557"/>
      <c r="AD393" s="557"/>
      <c r="AE393" s="557"/>
      <c r="AF393" s="557"/>
      <c r="AG393" s="557"/>
      <c r="AH393" s="558"/>
      <c r="AI393" s="73"/>
      <c r="AJ393" s="73"/>
      <c r="AL393" s="96"/>
      <c r="AM393" s="492"/>
      <c r="AN393" s="493"/>
      <c r="AO393" s="492"/>
      <c r="AP393" s="493"/>
      <c r="AQ393" s="492"/>
      <c r="AR393" s="493"/>
      <c r="AS393" s="97" t="s">
        <v>63</v>
      </c>
      <c r="AT393" s="98" t="s">
        <v>64</v>
      </c>
      <c r="AU393" s="99" t="s">
        <v>65</v>
      </c>
      <c r="AV393" s="497" t="s">
        <v>66</v>
      </c>
      <c r="AW393" s="498"/>
    </row>
    <row r="394" spans="1:52" s="62" customFormat="1" ht="14.1" customHeight="1" thickBot="1">
      <c r="A394" s="517"/>
      <c r="B394" s="518"/>
      <c r="C394" s="518"/>
      <c r="D394" s="518"/>
      <c r="E394" s="518"/>
      <c r="F394" s="518"/>
      <c r="G394" s="518"/>
      <c r="H394" s="518"/>
      <c r="I394" s="518"/>
      <c r="J394" s="518"/>
      <c r="K394" s="518"/>
      <c r="L394" s="518"/>
      <c r="M394" s="518"/>
      <c r="N394" s="518"/>
      <c r="O394" s="518"/>
      <c r="P394" s="518"/>
      <c r="Q394" s="518"/>
      <c r="R394" s="518"/>
      <c r="S394" s="518"/>
      <c r="T394" s="518"/>
      <c r="U394" s="518"/>
      <c r="V394" s="518"/>
      <c r="W394" s="518"/>
      <c r="X394" s="518"/>
      <c r="Y394" s="518"/>
      <c r="Z394" s="518"/>
      <c r="AA394" s="518"/>
      <c r="AB394" s="518"/>
      <c r="AC394" s="518"/>
      <c r="AD394" s="518"/>
      <c r="AE394" s="518"/>
      <c r="AF394" s="518"/>
      <c r="AG394" s="518"/>
      <c r="AH394" s="519"/>
      <c r="AI394" s="73"/>
      <c r="AJ394" s="73"/>
      <c r="AL394" s="96"/>
      <c r="AM394" s="481" t="s">
        <v>67</v>
      </c>
      <c r="AN394" s="482"/>
      <c r="AO394" s="483">
        <f>Januari!$E$7</f>
        <v>2880606</v>
      </c>
      <c r="AP394" s="484"/>
      <c r="AQ394" s="483">
        <f>Januari!$F$7</f>
        <v>2675375</v>
      </c>
      <c r="AR394" s="484"/>
      <c r="AS394" s="100">
        <f t="shared" ref="AS394:AS405" si="29">AO394-AQ394</f>
        <v>205231</v>
      </c>
      <c r="AT394" s="101">
        <f>Januari!$H$7</f>
        <v>0</v>
      </c>
      <c r="AU394" s="369">
        <f>Januari!$J$7</f>
        <v>0</v>
      </c>
      <c r="AV394" s="485">
        <f>IFERROR(AQ394/AO394*100,0)</f>
        <v>92.875422740909372</v>
      </c>
      <c r="AW394" s="486"/>
    </row>
    <row r="395" spans="1:52" s="62" customFormat="1" ht="14.1" customHeight="1" thickBot="1">
      <c r="A395" s="517"/>
      <c r="B395" s="518"/>
      <c r="C395" s="518"/>
      <c r="D395" s="518"/>
      <c r="E395" s="518"/>
      <c r="F395" s="518"/>
      <c r="G395" s="518"/>
      <c r="H395" s="518"/>
      <c r="I395" s="518"/>
      <c r="J395" s="518"/>
      <c r="K395" s="518"/>
      <c r="L395" s="518"/>
      <c r="M395" s="518"/>
      <c r="N395" s="518"/>
      <c r="O395" s="518"/>
      <c r="P395" s="518"/>
      <c r="Q395" s="518"/>
      <c r="R395" s="518"/>
      <c r="S395" s="518"/>
      <c r="T395" s="518"/>
      <c r="U395" s="518"/>
      <c r="V395" s="518"/>
      <c r="W395" s="518"/>
      <c r="X395" s="518"/>
      <c r="Y395" s="518"/>
      <c r="Z395" s="518"/>
      <c r="AA395" s="518"/>
      <c r="AB395" s="518"/>
      <c r="AC395" s="518"/>
      <c r="AD395" s="518"/>
      <c r="AE395" s="518"/>
      <c r="AF395" s="518"/>
      <c r="AG395" s="518"/>
      <c r="AH395" s="519"/>
      <c r="AI395" s="73"/>
      <c r="AJ395" s="73"/>
      <c r="AK395" s="87" t="s">
        <v>62</v>
      </c>
      <c r="AL395" s="96"/>
      <c r="AM395" s="481" t="s">
        <v>68</v>
      </c>
      <c r="AN395" s="482"/>
      <c r="AO395" s="483">
        <f>Februari!$E$7</f>
        <v>2498525</v>
      </c>
      <c r="AP395" s="484"/>
      <c r="AQ395" s="483">
        <f>Februari!$F$7</f>
        <v>2346630</v>
      </c>
      <c r="AR395" s="484"/>
      <c r="AS395" s="100">
        <f t="shared" si="29"/>
        <v>151895</v>
      </c>
      <c r="AT395" s="101">
        <f>Februari!$H$7</f>
        <v>0</v>
      </c>
      <c r="AU395" s="369">
        <f>Februari!$J$7</f>
        <v>0</v>
      </c>
      <c r="AV395" s="485">
        <f t="shared" ref="AV395:AV405" si="30">IFERROR(AQ395/AO395*100,0)</f>
        <v>93.920613161765445</v>
      </c>
      <c r="AW395" s="486"/>
    </row>
    <row r="396" spans="1:52" s="62" customFormat="1" ht="14.1" customHeight="1" thickBot="1">
      <c r="A396" s="517"/>
      <c r="B396" s="518"/>
      <c r="C396" s="518"/>
      <c r="D396" s="518"/>
      <c r="E396" s="518"/>
      <c r="F396" s="518"/>
      <c r="G396" s="518"/>
      <c r="H396" s="518"/>
      <c r="I396" s="518"/>
      <c r="J396" s="518"/>
      <c r="K396" s="518"/>
      <c r="L396" s="518"/>
      <c r="M396" s="518"/>
      <c r="N396" s="518"/>
      <c r="O396" s="518"/>
      <c r="P396" s="518"/>
      <c r="Q396" s="518"/>
      <c r="R396" s="518"/>
      <c r="S396" s="518"/>
      <c r="T396" s="518"/>
      <c r="U396" s="518"/>
      <c r="V396" s="518"/>
      <c r="W396" s="518"/>
      <c r="X396" s="518"/>
      <c r="Y396" s="518"/>
      <c r="Z396" s="518"/>
      <c r="AA396" s="518"/>
      <c r="AB396" s="518"/>
      <c r="AC396" s="518"/>
      <c r="AD396" s="518"/>
      <c r="AE396" s="518"/>
      <c r="AF396" s="518"/>
      <c r="AG396" s="518"/>
      <c r="AH396" s="519"/>
      <c r="AI396" s="73"/>
      <c r="AJ396" s="73"/>
      <c r="AK396" s="87"/>
      <c r="AL396" s="96"/>
      <c r="AM396" s="481" t="s">
        <v>69</v>
      </c>
      <c r="AN396" s="482"/>
      <c r="AO396" s="483">
        <f>Maret!$E$7</f>
        <v>2891190</v>
      </c>
      <c r="AP396" s="484"/>
      <c r="AQ396" s="483">
        <f>Maret!$F$7</f>
        <v>2611355</v>
      </c>
      <c r="AR396" s="484"/>
      <c r="AS396" s="100">
        <f t="shared" si="29"/>
        <v>279835</v>
      </c>
      <c r="AT396" s="101">
        <f>Maret!$H$7</f>
        <v>0</v>
      </c>
      <c r="AU396" s="369">
        <f>Maret!$J$7</f>
        <v>0</v>
      </c>
      <c r="AV396" s="485">
        <f t="shared" si="30"/>
        <v>90.321113451554552</v>
      </c>
      <c r="AW396" s="486"/>
    </row>
    <row r="397" spans="1:52" s="62" customFormat="1" ht="14.1" customHeight="1" thickBot="1">
      <c r="A397" s="517"/>
      <c r="B397" s="518"/>
      <c r="C397" s="518"/>
      <c r="D397" s="518"/>
      <c r="E397" s="518"/>
      <c r="F397" s="518"/>
      <c r="G397" s="518"/>
      <c r="H397" s="518"/>
      <c r="I397" s="518"/>
      <c r="J397" s="518"/>
      <c r="K397" s="518"/>
      <c r="L397" s="518"/>
      <c r="M397" s="518"/>
      <c r="N397" s="518"/>
      <c r="O397" s="518"/>
      <c r="P397" s="518"/>
      <c r="Q397" s="518"/>
      <c r="R397" s="518"/>
      <c r="S397" s="518"/>
      <c r="T397" s="518"/>
      <c r="U397" s="518"/>
      <c r="V397" s="518"/>
      <c r="W397" s="518"/>
      <c r="X397" s="518"/>
      <c r="Y397" s="518"/>
      <c r="Z397" s="518"/>
      <c r="AA397" s="518"/>
      <c r="AB397" s="518"/>
      <c r="AC397" s="518"/>
      <c r="AD397" s="518"/>
      <c r="AE397" s="518"/>
      <c r="AF397" s="518"/>
      <c r="AG397" s="518"/>
      <c r="AH397" s="519"/>
      <c r="AI397" s="73"/>
      <c r="AJ397" s="73"/>
      <c r="AK397" s="87"/>
      <c r="AL397" s="96"/>
      <c r="AM397" s="481" t="s">
        <v>70</v>
      </c>
      <c r="AN397" s="482"/>
      <c r="AO397" s="483">
        <f>April!$E$7</f>
        <v>2953298</v>
      </c>
      <c r="AP397" s="484"/>
      <c r="AQ397" s="483">
        <f>April!$F$7</f>
        <v>2710291</v>
      </c>
      <c r="AR397" s="484"/>
      <c r="AS397" s="100">
        <f t="shared" si="29"/>
        <v>243007</v>
      </c>
      <c r="AT397" s="101">
        <f>April!$H$7</f>
        <v>0</v>
      </c>
      <c r="AU397" s="369">
        <f>April!$J$7</f>
        <v>0</v>
      </c>
      <c r="AV397" s="485">
        <f t="shared" si="30"/>
        <v>91.77167356629775</v>
      </c>
      <c r="AW397" s="486"/>
    </row>
    <row r="398" spans="1:52" s="62" customFormat="1" ht="14.1" customHeight="1" thickBot="1">
      <c r="A398" s="517"/>
      <c r="B398" s="518"/>
      <c r="C398" s="518"/>
      <c r="D398" s="518"/>
      <c r="E398" s="518"/>
      <c r="F398" s="518"/>
      <c r="G398" s="518"/>
      <c r="H398" s="518"/>
      <c r="I398" s="518"/>
      <c r="J398" s="518"/>
      <c r="K398" s="518"/>
      <c r="L398" s="518"/>
      <c r="M398" s="518"/>
      <c r="N398" s="518"/>
      <c r="O398" s="518"/>
      <c r="P398" s="518"/>
      <c r="Q398" s="518"/>
      <c r="R398" s="518"/>
      <c r="S398" s="518"/>
      <c r="T398" s="518"/>
      <c r="U398" s="518"/>
      <c r="V398" s="518"/>
      <c r="W398" s="518"/>
      <c r="X398" s="518"/>
      <c r="Y398" s="518"/>
      <c r="Z398" s="518"/>
      <c r="AA398" s="518"/>
      <c r="AB398" s="518"/>
      <c r="AC398" s="518"/>
      <c r="AD398" s="518"/>
      <c r="AE398" s="518"/>
      <c r="AF398" s="518"/>
      <c r="AG398" s="518"/>
      <c r="AH398" s="519"/>
      <c r="AL398" s="96"/>
      <c r="AM398" s="481" t="s">
        <v>71</v>
      </c>
      <c r="AN398" s="482"/>
      <c r="AO398" s="483">
        <f>Mei!$E$7</f>
        <v>2490700</v>
      </c>
      <c r="AP398" s="484"/>
      <c r="AQ398" s="483">
        <f>Mei!$F$7</f>
        <v>2028136</v>
      </c>
      <c r="AR398" s="484"/>
      <c r="AS398" s="100">
        <f t="shared" si="29"/>
        <v>462564</v>
      </c>
      <c r="AT398" s="101">
        <f>Mei!$H$7</f>
        <v>0</v>
      </c>
      <c r="AU398" s="369">
        <f>Mei!$J$7</f>
        <v>0</v>
      </c>
      <c r="AV398" s="485">
        <f t="shared" si="30"/>
        <v>81.428353474926723</v>
      </c>
      <c r="AW398" s="486"/>
    </row>
    <row r="399" spans="1:52" s="62" customFormat="1" ht="14.1" customHeight="1" thickBot="1">
      <c r="A399" s="517"/>
      <c r="B399" s="518"/>
      <c r="C399" s="518"/>
      <c r="D399" s="518"/>
      <c r="E399" s="518"/>
      <c r="F399" s="518"/>
      <c r="G399" s="518"/>
      <c r="H399" s="518"/>
      <c r="I399" s="518"/>
      <c r="J399" s="518"/>
      <c r="K399" s="518"/>
      <c r="L399" s="518"/>
      <c r="M399" s="518"/>
      <c r="N399" s="518"/>
      <c r="O399" s="518"/>
      <c r="P399" s="518"/>
      <c r="Q399" s="518"/>
      <c r="R399" s="518"/>
      <c r="S399" s="518"/>
      <c r="T399" s="518"/>
      <c r="U399" s="518"/>
      <c r="V399" s="518"/>
      <c r="W399" s="518"/>
      <c r="X399" s="518"/>
      <c r="Y399" s="518"/>
      <c r="Z399" s="518"/>
      <c r="AA399" s="518"/>
      <c r="AB399" s="518"/>
      <c r="AC399" s="518"/>
      <c r="AD399" s="518"/>
      <c r="AE399" s="518"/>
      <c r="AF399" s="518"/>
      <c r="AG399" s="518"/>
      <c r="AH399" s="519"/>
      <c r="AL399" s="96"/>
      <c r="AM399" s="481" t="s">
        <v>72</v>
      </c>
      <c r="AN399" s="482"/>
      <c r="AO399" s="483">
        <f>Juni!$E$7</f>
        <v>2706510</v>
      </c>
      <c r="AP399" s="484"/>
      <c r="AQ399" s="483">
        <f>Juni!$F$7</f>
        <v>2556580</v>
      </c>
      <c r="AR399" s="484"/>
      <c r="AS399" s="100">
        <f t="shared" si="29"/>
        <v>149930</v>
      </c>
      <c r="AT399" s="101">
        <f>Juni!$H$7</f>
        <v>0</v>
      </c>
      <c r="AU399" s="369">
        <f>Juni!$J$7</f>
        <v>0</v>
      </c>
      <c r="AV399" s="485">
        <f t="shared" si="30"/>
        <v>94.460393643474433</v>
      </c>
      <c r="AW399" s="486"/>
    </row>
    <row r="400" spans="1:52" s="62" customFormat="1" ht="14.1" customHeight="1" thickBot="1">
      <c r="A400" s="517"/>
      <c r="B400" s="518"/>
      <c r="C400" s="518"/>
      <c r="D400" s="518"/>
      <c r="E400" s="518"/>
      <c r="F400" s="518"/>
      <c r="G400" s="518"/>
      <c r="H400" s="518"/>
      <c r="I400" s="518"/>
      <c r="J400" s="518"/>
      <c r="K400" s="518"/>
      <c r="L400" s="518"/>
      <c r="M400" s="518"/>
      <c r="N400" s="518"/>
      <c r="O400" s="518"/>
      <c r="P400" s="518"/>
      <c r="Q400" s="518"/>
      <c r="R400" s="518"/>
      <c r="S400" s="518"/>
      <c r="T400" s="518"/>
      <c r="U400" s="518"/>
      <c r="V400" s="518"/>
      <c r="W400" s="518"/>
      <c r="X400" s="518"/>
      <c r="Y400" s="518"/>
      <c r="Z400" s="518"/>
      <c r="AA400" s="518"/>
      <c r="AB400" s="518"/>
      <c r="AC400" s="518"/>
      <c r="AD400" s="518"/>
      <c r="AE400" s="518"/>
      <c r="AF400" s="518"/>
      <c r="AG400" s="518"/>
      <c r="AH400" s="519"/>
      <c r="AL400" s="96"/>
      <c r="AM400" s="481" t="s">
        <v>73</v>
      </c>
      <c r="AN400" s="482"/>
      <c r="AO400" s="483">
        <f>Juli!$E$7</f>
        <v>2843112</v>
      </c>
      <c r="AP400" s="484"/>
      <c r="AQ400" s="483">
        <f>Juli!$F$7</f>
        <v>2619991</v>
      </c>
      <c r="AR400" s="484"/>
      <c r="AS400" s="100">
        <f t="shared" si="29"/>
        <v>223121</v>
      </c>
      <c r="AT400" s="101">
        <f>Juli!$H$7</f>
        <v>80971</v>
      </c>
      <c r="AU400" s="369">
        <f>Juli!$J$7</f>
        <v>142150</v>
      </c>
      <c r="AV400" s="485">
        <f t="shared" si="30"/>
        <v>92.152226152188163</v>
      </c>
      <c r="AW400" s="486"/>
      <c r="AY400" s="76"/>
      <c r="AZ400" s="76"/>
    </row>
    <row r="401" spans="1:52" s="62" customFormat="1" ht="14.1" customHeight="1" thickBot="1">
      <c r="A401" s="517"/>
      <c r="B401" s="518"/>
      <c r="C401" s="518"/>
      <c r="D401" s="518"/>
      <c r="E401" s="518"/>
      <c r="F401" s="518"/>
      <c r="G401" s="518"/>
      <c r="H401" s="518"/>
      <c r="I401" s="518"/>
      <c r="J401" s="518"/>
      <c r="K401" s="518"/>
      <c r="L401" s="518"/>
      <c r="M401" s="518"/>
      <c r="N401" s="518"/>
      <c r="O401" s="518"/>
      <c r="P401" s="518"/>
      <c r="Q401" s="518"/>
      <c r="R401" s="518"/>
      <c r="S401" s="518"/>
      <c r="T401" s="518"/>
      <c r="U401" s="518"/>
      <c r="V401" s="518"/>
      <c r="W401" s="518"/>
      <c r="X401" s="518"/>
      <c r="Y401" s="518"/>
      <c r="Z401" s="518"/>
      <c r="AA401" s="518"/>
      <c r="AB401" s="518"/>
      <c r="AC401" s="518"/>
      <c r="AD401" s="518"/>
      <c r="AE401" s="518"/>
      <c r="AF401" s="518"/>
      <c r="AG401" s="518"/>
      <c r="AH401" s="519"/>
      <c r="AL401" s="96"/>
      <c r="AM401" s="481" t="s">
        <v>74</v>
      </c>
      <c r="AN401" s="482"/>
      <c r="AO401" s="483">
        <f>Agustus!$E$7</f>
        <v>2856582</v>
      </c>
      <c r="AP401" s="484"/>
      <c r="AQ401" s="483">
        <f>Agustus!$F$7</f>
        <v>2661663</v>
      </c>
      <c r="AR401" s="484"/>
      <c r="AS401" s="100">
        <f t="shared" si="29"/>
        <v>194919</v>
      </c>
      <c r="AT401" s="101">
        <f>Agustus!$H$7</f>
        <v>0</v>
      </c>
      <c r="AU401" s="369">
        <f>Agustus!$J$7</f>
        <v>5100</v>
      </c>
      <c r="AV401" s="485">
        <f t="shared" si="30"/>
        <v>93.176495546075699</v>
      </c>
      <c r="AW401" s="486"/>
      <c r="AY401" s="103"/>
      <c r="AZ401" s="95"/>
    </row>
    <row r="402" spans="1:52" s="62" customFormat="1" ht="14.1" customHeight="1" thickBot="1">
      <c r="A402" s="517"/>
      <c r="B402" s="518"/>
      <c r="C402" s="518"/>
      <c r="D402" s="518"/>
      <c r="E402" s="518"/>
      <c r="F402" s="518"/>
      <c r="G402" s="518"/>
      <c r="H402" s="518"/>
      <c r="I402" s="518"/>
      <c r="J402" s="518"/>
      <c r="K402" s="518"/>
      <c r="L402" s="518"/>
      <c r="M402" s="518"/>
      <c r="N402" s="518"/>
      <c r="O402" s="518"/>
      <c r="P402" s="518"/>
      <c r="Q402" s="518"/>
      <c r="R402" s="518"/>
      <c r="S402" s="518"/>
      <c r="T402" s="518"/>
      <c r="U402" s="518"/>
      <c r="V402" s="518"/>
      <c r="W402" s="518"/>
      <c r="X402" s="518"/>
      <c r="Y402" s="518"/>
      <c r="Z402" s="518"/>
      <c r="AA402" s="518"/>
      <c r="AB402" s="518"/>
      <c r="AC402" s="518"/>
      <c r="AD402" s="518"/>
      <c r="AE402" s="518"/>
      <c r="AF402" s="518"/>
      <c r="AG402" s="518"/>
      <c r="AH402" s="519"/>
      <c r="AL402" s="96"/>
      <c r="AM402" s="481" t="s">
        <v>75</v>
      </c>
      <c r="AN402" s="482"/>
      <c r="AO402" s="483">
        <f>September!$E$7</f>
        <v>3008420</v>
      </c>
      <c r="AP402" s="484"/>
      <c r="AQ402" s="483">
        <f>September!$F$7</f>
        <v>2784881</v>
      </c>
      <c r="AR402" s="484"/>
      <c r="AS402" s="100">
        <f t="shared" si="29"/>
        <v>223539</v>
      </c>
      <c r="AT402" s="101">
        <f>September!$H$7</f>
        <v>87620</v>
      </c>
      <c r="AU402" s="369">
        <f>September!$J$7</f>
        <v>135919</v>
      </c>
      <c r="AV402" s="485">
        <f t="shared" si="30"/>
        <v>92.569554782909307</v>
      </c>
      <c r="AW402" s="486"/>
      <c r="AY402" s="368"/>
      <c r="AZ402" s="368"/>
    </row>
    <row r="403" spans="1:52" s="62" customFormat="1" ht="14.1" customHeight="1" thickBot="1">
      <c r="A403" s="517"/>
      <c r="B403" s="518"/>
      <c r="C403" s="518"/>
      <c r="D403" s="518"/>
      <c r="E403" s="518"/>
      <c r="F403" s="518"/>
      <c r="G403" s="518"/>
      <c r="H403" s="518"/>
      <c r="I403" s="518"/>
      <c r="J403" s="518"/>
      <c r="K403" s="518"/>
      <c r="L403" s="518"/>
      <c r="M403" s="518"/>
      <c r="N403" s="518"/>
      <c r="O403" s="518"/>
      <c r="P403" s="518"/>
      <c r="Q403" s="518"/>
      <c r="R403" s="518"/>
      <c r="S403" s="518"/>
      <c r="T403" s="518"/>
      <c r="U403" s="518"/>
      <c r="V403" s="518"/>
      <c r="W403" s="518"/>
      <c r="X403" s="518"/>
      <c r="Y403" s="518"/>
      <c r="Z403" s="518"/>
      <c r="AA403" s="518"/>
      <c r="AB403" s="518"/>
      <c r="AC403" s="518"/>
      <c r="AD403" s="518"/>
      <c r="AE403" s="518"/>
      <c r="AF403" s="518"/>
      <c r="AG403" s="518"/>
      <c r="AH403" s="519"/>
      <c r="AL403" s="96"/>
      <c r="AM403" s="481" t="s">
        <v>76</v>
      </c>
      <c r="AN403" s="482"/>
      <c r="AO403" s="483">
        <f>Oktober!$E$7</f>
        <v>3027799</v>
      </c>
      <c r="AP403" s="484"/>
      <c r="AQ403" s="483">
        <f>Oktober!$F$7</f>
        <v>2680903</v>
      </c>
      <c r="AR403" s="484"/>
      <c r="AS403" s="100">
        <f t="shared" si="29"/>
        <v>346896</v>
      </c>
      <c r="AT403" s="101">
        <f>Oktober!$H$7</f>
        <v>0</v>
      </c>
      <c r="AU403" s="369">
        <f>Oktober!$J$7</f>
        <v>0</v>
      </c>
      <c r="AV403" s="485">
        <f t="shared" si="30"/>
        <v>88.542964708027185</v>
      </c>
      <c r="AW403" s="486"/>
      <c r="AY403" s="368"/>
      <c r="AZ403" s="368"/>
    </row>
    <row r="404" spans="1:52" s="62" customFormat="1" ht="14.1" customHeight="1" thickBot="1">
      <c r="A404" s="517"/>
      <c r="B404" s="518"/>
      <c r="C404" s="518"/>
      <c r="D404" s="518"/>
      <c r="E404" s="518"/>
      <c r="F404" s="518"/>
      <c r="G404" s="518"/>
      <c r="H404" s="518"/>
      <c r="I404" s="518"/>
      <c r="J404" s="518"/>
      <c r="K404" s="518"/>
      <c r="L404" s="518"/>
      <c r="M404" s="518"/>
      <c r="N404" s="518"/>
      <c r="O404" s="518"/>
      <c r="P404" s="518"/>
      <c r="Q404" s="518"/>
      <c r="R404" s="518"/>
      <c r="S404" s="518"/>
      <c r="T404" s="518"/>
      <c r="U404" s="518"/>
      <c r="V404" s="518"/>
      <c r="W404" s="518"/>
      <c r="X404" s="518"/>
      <c r="Y404" s="518"/>
      <c r="Z404" s="518"/>
      <c r="AA404" s="518"/>
      <c r="AB404" s="518"/>
      <c r="AC404" s="518"/>
      <c r="AD404" s="518"/>
      <c r="AE404" s="518"/>
      <c r="AF404" s="518"/>
      <c r="AG404" s="518"/>
      <c r="AH404" s="519"/>
      <c r="AL404" s="96"/>
      <c r="AM404" s="481" t="s">
        <v>77</v>
      </c>
      <c r="AN404" s="482"/>
      <c r="AO404" s="483">
        <f>November!$E$7</f>
        <v>2719800</v>
      </c>
      <c r="AP404" s="484"/>
      <c r="AQ404" s="483">
        <f>November!$F$7</f>
        <v>2563956</v>
      </c>
      <c r="AR404" s="484"/>
      <c r="AS404" s="100">
        <f t="shared" si="29"/>
        <v>155844</v>
      </c>
      <c r="AT404" s="101">
        <f>November!$H$7</f>
        <v>0</v>
      </c>
      <c r="AU404" s="369">
        <f>November!$J$7</f>
        <v>0</v>
      </c>
      <c r="AV404" s="485">
        <f t="shared" si="30"/>
        <v>94.270019854401056</v>
      </c>
      <c r="AW404" s="486"/>
      <c r="AY404" s="368"/>
      <c r="AZ404" s="368"/>
    </row>
    <row r="405" spans="1:52" s="62" customFormat="1" ht="14.1" customHeight="1" thickBot="1">
      <c r="A405" s="517"/>
      <c r="B405" s="518"/>
      <c r="C405" s="518"/>
      <c r="D405" s="518"/>
      <c r="E405" s="518"/>
      <c r="F405" s="518"/>
      <c r="G405" s="518"/>
      <c r="H405" s="518"/>
      <c r="I405" s="518"/>
      <c r="J405" s="518"/>
      <c r="K405" s="518"/>
      <c r="L405" s="518"/>
      <c r="M405" s="518"/>
      <c r="N405" s="518"/>
      <c r="O405" s="518"/>
      <c r="P405" s="518"/>
      <c r="Q405" s="518"/>
      <c r="R405" s="518"/>
      <c r="S405" s="518"/>
      <c r="T405" s="518"/>
      <c r="U405" s="518"/>
      <c r="V405" s="518"/>
      <c r="W405" s="518"/>
      <c r="X405" s="518"/>
      <c r="Y405" s="518"/>
      <c r="Z405" s="518"/>
      <c r="AA405" s="518"/>
      <c r="AB405" s="518"/>
      <c r="AC405" s="518"/>
      <c r="AD405" s="518"/>
      <c r="AE405" s="518"/>
      <c r="AF405" s="518"/>
      <c r="AG405" s="518"/>
      <c r="AH405" s="519"/>
      <c r="AL405" s="76"/>
      <c r="AM405" s="481" t="s">
        <v>78</v>
      </c>
      <c r="AN405" s="482"/>
      <c r="AO405" s="483">
        <f>Desember!$E$7</f>
        <v>2773458</v>
      </c>
      <c r="AP405" s="484"/>
      <c r="AQ405" s="483">
        <f>Desember!$F$7</f>
        <v>2616848</v>
      </c>
      <c r="AR405" s="484"/>
      <c r="AS405" s="100">
        <f t="shared" si="29"/>
        <v>156610</v>
      </c>
      <c r="AT405" s="101">
        <f>Desember!$H$7</f>
        <v>0</v>
      </c>
      <c r="AU405" s="369">
        <f>Desember!$J$7</f>
        <v>0</v>
      </c>
      <c r="AV405" s="485">
        <f t="shared" si="30"/>
        <v>94.353258639575571</v>
      </c>
      <c r="AW405" s="486"/>
      <c r="AY405" s="368"/>
      <c r="AZ405" s="368"/>
    </row>
    <row r="406" spans="1:52" s="62" customFormat="1">
      <c r="A406" s="517"/>
      <c r="B406" s="518"/>
      <c r="C406" s="518"/>
      <c r="D406" s="518"/>
      <c r="E406" s="518"/>
      <c r="F406" s="518"/>
      <c r="G406" s="518"/>
      <c r="H406" s="518"/>
      <c r="I406" s="518"/>
      <c r="J406" s="518"/>
      <c r="K406" s="518"/>
      <c r="L406" s="518"/>
      <c r="M406" s="518"/>
      <c r="N406" s="518"/>
      <c r="O406" s="518"/>
      <c r="P406" s="518"/>
      <c r="Q406" s="518"/>
      <c r="R406" s="518"/>
      <c r="S406" s="518"/>
      <c r="T406" s="518"/>
      <c r="U406" s="518"/>
      <c r="V406" s="518"/>
      <c r="W406" s="518"/>
      <c r="X406" s="518"/>
      <c r="Y406" s="518"/>
      <c r="Z406" s="518"/>
      <c r="AA406" s="518"/>
      <c r="AB406" s="518"/>
      <c r="AC406" s="518"/>
      <c r="AD406" s="518"/>
      <c r="AE406" s="518"/>
      <c r="AF406" s="518"/>
      <c r="AG406" s="518"/>
      <c r="AH406" s="519"/>
      <c r="AM406" s="76"/>
      <c r="AN406" s="76"/>
      <c r="AO406" s="61"/>
      <c r="AP406" s="76"/>
      <c r="AQ406" s="61"/>
      <c r="AR406" s="61"/>
      <c r="AS406" s="76"/>
      <c r="AT406" s="96"/>
      <c r="AU406" s="61"/>
      <c r="AV406" s="76"/>
      <c r="AW406" s="61"/>
      <c r="AX406" s="61"/>
      <c r="AZ406" s="368"/>
    </row>
    <row r="407" spans="1:52" s="62" customFormat="1">
      <c r="A407" s="517"/>
      <c r="B407" s="518"/>
      <c r="C407" s="518"/>
      <c r="D407" s="518"/>
      <c r="E407" s="518"/>
      <c r="F407" s="518"/>
      <c r="G407" s="518"/>
      <c r="H407" s="518"/>
      <c r="I407" s="518"/>
      <c r="J407" s="518"/>
      <c r="K407" s="518"/>
      <c r="L407" s="518"/>
      <c r="M407" s="518"/>
      <c r="N407" s="518"/>
      <c r="O407" s="518"/>
      <c r="P407" s="518"/>
      <c r="Q407" s="518"/>
      <c r="R407" s="518"/>
      <c r="S407" s="518"/>
      <c r="T407" s="518"/>
      <c r="U407" s="518"/>
      <c r="V407" s="518"/>
      <c r="W407" s="518"/>
      <c r="X407" s="518"/>
      <c r="Y407" s="518"/>
      <c r="Z407" s="518"/>
      <c r="AA407" s="518"/>
      <c r="AB407" s="518"/>
      <c r="AC407" s="518"/>
      <c r="AD407" s="518"/>
      <c r="AE407" s="518"/>
      <c r="AF407" s="518"/>
      <c r="AG407" s="518"/>
      <c r="AH407" s="519"/>
      <c r="AL407" s="368"/>
      <c r="AP407" s="104"/>
      <c r="AQ407" s="61"/>
      <c r="AR407" s="76"/>
      <c r="AS407" s="76"/>
      <c r="AT407" s="96"/>
      <c r="AU407" s="61"/>
      <c r="AV407" s="76"/>
      <c r="AW407" s="61"/>
      <c r="AX407" s="61"/>
      <c r="AZ407" s="368"/>
    </row>
    <row r="408" spans="1:52" s="62" customFormat="1">
      <c r="A408" s="517"/>
      <c r="B408" s="518"/>
      <c r="C408" s="518"/>
      <c r="D408" s="518"/>
      <c r="E408" s="518"/>
      <c r="F408" s="518"/>
      <c r="G408" s="518"/>
      <c r="H408" s="518"/>
      <c r="I408" s="518"/>
      <c r="J408" s="518"/>
      <c r="K408" s="518"/>
      <c r="L408" s="518"/>
      <c r="M408" s="518"/>
      <c r="N408" s="518"/>
      <c r="O408" s="518"/>
      <c r="P408" s="518"/>
      <c r="Q408" s="518"/>
      <c r="R408" s="518"/>
      <c r="S408" s="518"/>
      <c r="T408" s="518"/>
      <c r="U408" s="518"/>
      <c r="V408" s="518"/>
      <c r="W408" s="518"/>
      <c r="X408" s="518"/>
      <c r="Y408" s="518"/>
      <c r="Z408" s="518"/>
      <c r="AA408" s="518"/>
      <c r="AB408" s="518"/>
      <c r="AC408" s="518"/>
      <c r="AD408" s="518"/>
      <c r="AE408" s="518"/>
      <c r="AF408" s="518"/>
      <c r="AG408" s="518"/>
      <c r="AH408" s="519"/>
      <c r="AL408" s="76"/>
      <c r="AO408" s="368"/>
      <c r="AP408" s="368"/>
      <c r="AQ408" s="368"/>
      <c r="AR408" s="76"/>
      <c r="AS408" s="76"/>
      <c r="AT408" s="96"/>
      <c r="AU408" s="61"/>
      <c r="AV408" s="76"/>
      <c r="AW408" s="61"/>
      <c r="AX408" s="61"/>
      <c r="AZ408" s="368"/>
    </row>
    <row r="409" spans="1:52" s="62" customFormat="1">
      <c r="A409" s="517"/>
      <c r="B409" s="518"/>
      <c r="C409" s="518"/>
      <c r="D409" s="518"/>
      <c r="E409" s="518"/>
      <c r="F409" s="518"/>
      <c r="G409" s="518"/>
      <c r="H409" s="518"/>
      <c r="I409" s="518"/>
      <c r="J409" s="518"/>
      <c r="K409" s="518"/>
      <c r="L409" s="518"/>
      <c r="M409" s="518"/>
      <c r="N409" s="518"/>
      <c r="O409" s="518"/>
      <c r="P409" s="518"/>
      <c r="Q409" s="518"/>
      <c r="R409" s="518"/>
      <c r="S409" s="518"/>
      <c r="T409" s="518"/>
      <c r="U409" s="518"/>
      <c r="V409" s="518"/>
      <c r="W409" s="518"/>
      <c r="X409" s="518"/>
      <c r="Y409" s="518"/>
      <c r="Z409" s="518"/>
      <c r="AA409" s="518"/>
      <c r="AB409" s="518"/>
      <c r="AC409" s="518"/>
      <c r="AD409" s="518"/>
      <c r="AE409" s="518"/>
      <c r="AF409" s="518"/>
      <c r="AG409" s="518"/>
      <c r="AH409" s="519"/>
      <c r="AL409" s="76"/>
      <c r="AM409" s="608" t="s">
        <v>1517</v>
      </c>
      <c r="AN409" s="608"/>
      <c r="AO409" s="608"/>
      <c r="AP409" s="608"/>
      <c r="AQ409" s="608"/>
      <c r="AR409" s="608"/>
      <c r="AS409" s="608"/>
      <c r="AT409" s="608"/>
      <c r="AU409" s="608"/>
      <c r="AV409" s="608"/>
      <c r="AW409" s="608"/>
      <c r="AX409" s="608"/>
      <c r="AY409" s="608"/>
      <c r="AZ409" s="368"/>
    </row>
    <row r="410" spans="1:52" s="62" customFormat="1" ht="13.5" thickBot="1">
      <c r="A410" s="517"/>
      <c r="B410" s="518"/>
      <c r="C410" s="518"/>
      <c r="D410" s="518"/>
      <c r="E410" s="518"/>
      <c r="F410" s="518"/>
      <c r="G410" s="518"/>
      <c r="H410" s="518"/>
      <c r="I410" s="518"/>
      <c r="J410" s="518"/>
      <c r="K410" s="518"/>
      <c r="L410" s="518"/>
      <c r="M410" s="518"/>
      <c r="N410" s="518"/>
      <c r="O410" s="518"/>
      <c r="P410" s="518"/>
      <c r="Q410" s="518"/>
      <c r="R410" s="518"/>
      <c r="S410" s="518"/>
      <c r="T410" s="518"/>
      <c r="U410" s="518"/>
      <c r="V410" s="518"/>
      <c r="W410" s="518"/>
      <c r="X410" s="518"/>
      <c r="Y410" s="518"/>
      <c r="Z410" s="518"/>
      <c r="AA410" s="518"/>
      <c r="AB410" s="518"/>
      <c r="AC410" s="518"/>
      <c r="AD410" s="518"/>
      <c r="AE410" s="518"/>
      <c r="AF410" s="518"/>
      <c r="AG410" s="518"/>
      <c r="AH410" s="519"/>
      <c r="AL410" s="76"/>
      <c r="AM410" s="609"/>
      <c r="AN410" s="609"/>
      <c r="AO410" s="609"/>
      <c r="AP410" s="609"/>
      <c r="AQ410" s="609"/>
      <c r="AR410" s="609"/>
      <c r="AS410" s="609"/>
      <c r="AT410" s="609"/>
      <c r="AU410" s="609"/>
      <c r="AV410" s="609"/>
      <c r="AW410" s="609"/>
      <c r="AX410" s="609"/>
      <c r="AY410" s="609"/>
      <c r="AZ410" s="368"/>
    </row>
    <row r="411" spans="1:52" s="62" customFormat="1" ht="13.5" thickBot="1">
      <c r="A411" s="517"/>
      <c r="B411" s="518"/>
      <c r="C411" s="518"/>
      <c r="D411" s="518"/>
      <c r="E411" s="518"/>
      <c r="F411" s="518"/>
      <c r="G411" s="518"/>
      <c r="H411" s="518"/>
      <c r="I411" s="518"/>
      <c r="J411" s="518"/>
      <c r="K411" s="518"/>
      <c r="L411" s="518"/>
      <c r="M411" s="518"/>
      <c r="N411" s="518"/>
      <c r="O411" s="518"/>
      <c r="P411" s="518"/>
      <c r="Q411" s="518"/>
      <c r="R411" s="518"/>
      <c r="S411" s="518"/>
      <c r="T411" s="518"/>
      <c r="U411" s="518"/>
      <c r="V411" s="518"/>
      <c r="W411" s="518"/>
      <c r="X411" s="518"/>
      <c r="Y411" s="518"/>
      <c r="Z411" s="518"/>
      <c r="AA411" s="518"/>
      <c r="AB411" s="518"/>
      <c r="AC411" s="518"/>
      <c r="AD411" s="518"/>
      <c r="AE411" s="518"/>
      <c r="AF411" s="518"/>
      <c r="AG411" s="518"/>
      <c r="AH411" s="519"/>
      <c r="AL411" s="76"/>
      <c r="AM411" s="603" t="s">
        <v>59</v>
      </c>
      <c r="AN411" s="604"/>
      <c r="AO411" s="603" t="s">
        <v>60</v>
      </c>
      <c r="AP411" s="604"/>
      <c r="AQ411" s="603" t="s">
        <v>61</v>
      </c>
      <c r="AR411" s="604"/>
      <c r="AS411" s="596" t="s">
        <v>0</v>
      </c>
      <c r="AT411" s="597"/>
      <c r="AU411" s="597"/>
      <c r="AV411" s="597"/>
      <c r="AW411" s="597"/>
      <c r="AX411" s="597"/>
      <c r="AY411" s="598"/>
      <c r="AZ411" s="368"/>
    </row>
    <row r="412" spans="1:52" s="62" customFormat="1" ht="12.75" customHeight="1" thickBot="1">
      <c r="A412" s="517"/>
      <c r="B412" s="518"/>
      <c r="C412" s="518"/>
      <c r="D412" s="518"/>
      <c r="E412" s="518"/>
      <c r="F412" s="518"/>
      <c r="G412" s="518"/>
      <c r="H412" s="518"/>
      <c r="I412" s="518"/>
      <c r="J412" s="518"/>
      <c r="K412" s="518"/>
      <c r="L412" s="518"/>
      <c r="M412" s="518"/>
      <c r="N412" s="518"/>
      <c r="O412" s="518"/>
      <c r="P412" s="518"/>
      <c r="Q412" s="518"/>
      <c r="R412" s="518"/>
      <c r="S412" s="518"/>
      <c r="T412" s="518"/>
      <c r="U412" s="518"/>
      <c r="V412" s="518"/>
      <c r="W412" s="518"/>
      <c r="X412" s="518"/>
      <c r="Y412" s="518"/>
      <c r="Z412" s="518"/>
      <c r="AA412" s="518"/>
      <c r="AB412" s="518"/>
      <c r="AC412" s="518"/>
      <c r="AD412" s="518"/>
      <c r="AE412" s="518"/>
      <c r="AF412" s="518"/>
      <c r="AG412" s="518"/>
      <c r="AH412" s="519"/>
      <c r="AK412" s="108"/>
      <c r="AL412" s="76"/>
      <c r="AM412" s="605"/>
      <c r="AN412" s="606"/>
      <c r="AO412" s="605"/>
      <c r="AP412" s="606"/>
      <c r="AQ412" s="605"/>
      <c r="AR412" s="606"/>
      <c r="AS412" s="319" t="s">
        <v>63</v>
      </c>
      <c r="AT412" s="320" t="s">
        <v>64</v>
      </c>
      <c r="AU412" s="319" t="s">
        <v>1533</v>
      </c>
      <c r="AV412" s="599" t="s">
        <v>14</v>
      </c>
      <c r="AW412" s="600"/>
      <c r="AX412" s="601" t="s">
        <v>1533</v>
      </c>
      <c r="AY412" s="602"/>
      <c r="AZ412" s="368"/>
    </row>
    <row r="413" spans="1:52" s="62" customFormat="1" ht="13.5" thickBot="1">
      <c r="A413" s="517"/>
      <c r="B413" s="518"/>
      <c r="C413" s="518"/>
      <c r="D413" s="518"/>
      <c r="E413" s="518"/>
      <c r="F413" s="518"/>
      <c r="G413" s="518"/>
      <c r="H413" s="518"/>
      <c r="I413" s="518"/>
      <c r="J413" s="518"/>
      <c r="K413" s="518"/>
      <c r="L413" s="518"/>
      <c r="M413" s="518"/>
      <c r="N413" s="518"/>
      <c r="O413" s="518"/>
      <c r="P413" s="518"/>
      <c r="Q413" s="518"/>
      <c r="R413" s="518"/>
      <c r="S413" s="518"/>
      <c r="T413" s="518"/>
      <c r="U413" s="518"/>
      <c r="V413" s="518"/>
      <c r="W413" s="518"/>
      <c r="X413" s="518"/>
      <c r="Y413" s="518"/>
      <c r="Z413" s="518"/>
      <c r="AA413" s="518"/>
      <c r="AB413" s="518"/>
      <c r="AC413" s="518"/>
      <c r="AD413" s="518"/>
      <c r="AE413" s="518"/>
      <c r="AF413" s="518"/>
      <c r="AG413" s="518"/>
      <c r="AH413" s="519"/>
      <c r="AL413" s="76"/>
      <c r="AM413" s="481" t="s">
        <v>164</v>
      </c>
      <c r="AN413" s="482"/>
      <c r="AO413" s="483">
        <v>0</v>
      </c>
      <c r="AP413" s="484"/>
      <c r="AQ413" s="483">
        <v>0</v>
      </c>
      <c r="AR413" s="484"/>
      <c r="AS413" s="100">
        <f t="shared" ref="AS413:AS424" si="31">AO413-AQ413</f>
        <v>0</v>
      </c>
      <c r="AT413" s="101">
        <v>0</v>
      </c>
      <c r="AU413" s="321" t="e">
        <f>AT413/AT401*100</f>
        <v>#DIV/0!</v>
      </c>
      <c r="AV413" s="594">
        <v>0</v>
      </c>
      <c r="AW413" s="595"/>
      <c r="AX413" s="506">
        <f>AV413/AU401*100</f>
        <v>0</v>
      </c>
      <c r="AY413" s="507"/>
      <c r="AZ413" s="368"/>
    </row>
    <row r="414" spans="1:52" s="62" customFormat="1" ht="12.75" customHeight="1" thickBot="1">
      <c r="A414" s="517"/>
      <c r="B414" s="518"/>
      <c r="C414" s="518"/>
      <c r="D414" s="518"/>
      <c r="E414" s="518"/>
      <c r="F414" s="518"/>
      <c r="G414" s="518"/>
      <c r="H414" s="518"/>
      <c r="I414" s="518"/>
      <c r="J414" s="518"/>
      <c r="K414" s="518"/>
      <c r="L414" s="518"/>
      <c r="M414" s="518"/>
      <c r="N414" s="518"/>
      <c r="O414" s="518"/>
      <c r="P414" s="518"/>
      <c r="Q414" s="518"/>
      <c r="R414" s="518"/>
      <c r="S414" s="518"/>
      <c r="T414" s="518"/>
      <c r="U414" s="518"/>
      <c r="V414" s="518"/>
      <c r="W414" s="518"/>
      <c r="X414" s="518"/>
      <c r="Y414" s="518"/>
      <c r="Z414" s="518"/>
      <c r="AA414" s="518"/>
      <c r="AB414" s="518"/>
      <c r="AC414" s="518"/>
      <c r="AD414" s="518"/>
      <c r="AE414" s="518"/>
      <c r="AF414" s="518"/>
      <c r="AG414" s="518"/>
      <c r="AH414" s="519"/>
      <c r="AL414" s="76"/>
      <c r="AM414" s="481" t="s">
        <v>262</v>
      </c>
      <c r="AN414" s="482"/>
      <c r="AO414" s="483">
        <v>943850</v>
      </c>
      <c r="AP414" s="484"/>
      <c r="AQ414" s="483">
        <v>835763</v>
      </c>
      <c r="AR414" s="484"/>
      <c r="AS414" s="100">
        <f t="shared" si="31"/>
        <v>108087</v>
      </c>
      <c r="AT414" s="101">
        <v>0</v>
      </c>
      <c r="AU414" s="321" t="e">
        <f>AT414/AT401*100</f>
        <v>#DIV/0!</v>
      </c>
      <c r="AV414" s="594">
        <v>0</v>
      </c>
      <c r="AW414" s="595"/>
      <c r="AX414" s="506">
        <f>AV414/AU401*100</f>
        <v>0</v>
      </c>
      <c r="AY414" s="507"/>
      <c r="AZ414" s="368"/>
    </row>
    <row r="415" spans="1:52" s="62" customFormat="1" ht="13.5" thickBot="1">
      <c r="A415" s="517"/>
      <c r="B415" s="518"/>
      <c r="C415" s="518"/>
      <c r="D415" s="518"/>
      <c r="E415" s="518"/>
      <c r="F415" s="518"/>
      <c r="G415" s="518"/>
      <c r="H415" s="518"/>
      <c r="I415" s="518"/>
      <c r="J415" s="518"/>
      <c r="K415" s="518"/>
      <c r="L415" s="518"/>
      <c r="M415" s="518"/>
      <c r="N415" s="518"/>
      <c r="O415" s="518"/>
      <c r="P415" s="518"/>
      <c r="Q415" s="518"/>
      <c r="R415" s="518"/>
      <c r="S415" s="518"/>
      <c r="T415" s="518"/>
      <c r="U415" s="518"/>
      <c r="V415" s="518"/>
      <c r="W415" s="518"/>
      <c r="X415" s="518"/>
      <c r="Y415" s="518"/>
      <c r="Z415" s="518"/>
      <c r="AA415" s="518"/>
      <c r="AB415" s="518"/>
      <c r="AC415" s="518"/>
      <c r="AD415" s="518"/>
      <c r="AE415" s="518"/>
      <c r="AF415" s="518"/>
      <c r="AG415" s="518"/>
      <c r="AH415" s="519"/>
      <c r="AM415" s="481" t="s">
        <v>1333</v>
      </c>
      <c r="AN415" s="482"/>
      <c r="AO415" s="483">
        <v>0</v>
      </c>
      <c r="AP415" s="484"/>
      <c r="AQ415" s="483">
        <v>0</v>
      </c>
      <c r="AR415" s="484"/>
      <c r="AS415" s="100">
        <f t="shared" si="31"/>
        <v>0</v>
      </c>
      <c r="AT415" s="101">
        <v>0</v>
      </c>
      <c r="AU415" s="321" t="e">
        <f>AT415/AT401*100</f>
        <v>#DIV/0!</v>
      </c>
      <c r="AV415" s="594">
        <f>Maret!$J$7</f>
        <v>0</v>
      </c>
      <c r="AW415" s="595"/>
      <c r="AX415" s="506">
        <f>AV415/AU401*100</f>
        <v>0</v>
      </c>
      <c r="AY415" s="507"/>
      <c r="AZ415" s="110"/>
    </row>
    <row r="416" spans="1:52" s="62" customFormat="1" ht="13.5" thickBot="1">
      <c r="A416" s="517"/>
      <c r="B416" s="518"/>
      <c r="C416" s="518"/>
      <c r="D416" s="518"/>
      <c r="E416" s="518"/>
      <c r="F416" s="518"/>
      <c r="G416" s="518"/>
      <c r="H416" s="518"/>
      <c r="I416" s="518"/>
      <c r="J416" s="518"/>
      <c r="K416" s="518"/>
      <c r="L416" s="518"/>
      <c r="M416" s="518"/>
      <c r="N416" s="518"/>
      <c r="O416" s="518"/>
      <c r="P416" s="518"/>
      <c r="Q416" s="518"/>
      <c r="R416" s="518"/>
      <c r="S416" s="518"/>
      <c r="T416" s="518"/>
      <c r="U416" s="518"/>
      <c r="V416" s="518"/>
      <c r="W416" s="518"/>
      <c r="X416" s="518"/>
      <c r="Y416" s="518"/>
      <c r="Z416" s="518"/>
      <c r="AA416" s="518"/>
      <c r="AB416" s="518"/>
      <c r="AC416" s="518"/>
      <c r="AD416" s="518"/>
      <c r="AE416" s="518"/>
      <c r="AF416" s="518"/>
      <c r="AG416" s="518"/>
      <c r="AH416" s="519"/>
      <c r="AM416" s="481" t="s">
        <v>87</v>
      </c>
      <c r="AN416" s="482"/>
      <c r="AO416" s="483">
        <v>168965</v>
      </c>
      <c r="AP416" s="484"/>
      <c r="AQ416" s="483">
        <v>144249</v>
      </c>
      <c r="AR416" s="484"/>
      <c r="AS416" s="100">
        <f t="shared" si="31"/>
        <v>24716</v>
      </c>
      <c r="AT416" s="101">
        <v>0</v>
      </c>
      <c r="AU416" s="321" t="e">
        <f>AT416/AT401*100</f>
        <v>#DIV/0!</v>
      </c>
      <c r="AV416" s="594">
        <v>24716</v>
      </c>
      <c r="AW416" s="595"/>
      <c r="AX416" s="506">
        <f>AV416/AU401*100</f>
        <v>484.62745098039221</v>
      </c>
      <c r="AY416" s="507"/>
      <c r="AZ416" s="110"/>
    </row>
    <row r="417" spans="1:52" s="62" customFormat="1" ht="14.25" customHeight="1" thickBot="1">
      <c r="A417" s="517"/>
      <c r="B417" s="518"/>
      <c r="C417" s="518"/>
      <c r="D417" s="518"/>
      <c r="E417" s="518"/>
      <c r="F417" s="518"/>
      <c r="G417" s="518"/>
      <c r="H417" s="518"/>
      <c r="I417" s="518"/>
      <c r="J417" s="518"/>
      <c r="K417" s="518"/>
      <c r="L417" s="518"/>
      <c r="M417" s="518"/>
      <c r="N417" s="518"/>
      <c r="O417" s="518"/>
      <c r="P417" s="518"/>
      <c r="Q417" s="518"/>
      <c r="R417" s="518"/>
      <c r="S417" s="518"/>
      <c r="T417" s="518"/>
      <c r="U417" s="518"/>
      <c r="V417" s="518"/>
      <c r="W417" s="518"/>
      <c r="X417" s="518"/>
      <c r="Y417" s="518"/>
      <c r="Z417" s="518"/>
      <c r="AA417" s="518"/>
      <c r="AB417" s="518"/>
      <c r="AC417" s="518"/>
      <c r="AD417" s="518"/>
      <c r="AE417" s="518"/>
      <c r="AF417" s="518"/>
      <c r="AG417" s="518"/>
      <c r="AH417" s="519"/>
      <c r="AM417" s="481" t="s">
        <v>1063</v>
      </c>
      <c r="AN417" s="482"/>
      <c r="AO417" s="483">
        <v>0</v>
      </c>
      <c r="AP417" s="484"/>
      <c r="AQ417" s="483">
        <v>0</v>
      </c>
      <c r="AR417" s="484"/>
      <c r="AS417" s="100">
        <f t="shared" si="31"/>
        <v>0</v>
      </c>
      <c r="AT417" s="101">
        <f>Mei!$H$7</f>
        <v>0</v>
      </c>
      <c r="AU417" s="321" t="e">
        <f>AT417/AT401*100</f>
        <v>#DIV/0!</v>
      </c>
      <c r="AV417" s="594">
        <v>0</v>
      </c>
      <c r="AW417" s="595"/>
      <c r="AX417" s="506">
        <f>AV417/AU401*100</f>
        <v>0</v>
      </c>
      <c r="AY417" s="507"/>
      <c r="AZ417" s="75"/>
    </row>
    <row r="418" spans="1:52" s="62" customFormat="1" ht="13.5" thickBot="1">
      <c r="A418" s="517"/>
      <c r="B418" s="518"/>
      <c r="C418" s="518"/>
      <c r="D418" s="518"/>
      <c r="E418" s="518"/>
      <c r="F418" s="518"/>
      <c r="G418" s="518"/>
      <c r="H418" s="518"/>
      <c r="I418" s="518"/>
      <c r="J418" s="518"/>
      <c r="K418" s="518"/>
      <c r="L418" s="518"/>
      <c r="M418" s="518"/>
      <c r="N418" s="518"/>
      <c r="O418" s="518"/>
      <c r="P418" s="518"/>
      <c r="Q418" s="518"/>
      <c r="R418" s="518"/>
      <c r="S418" s="518"/>
      <c r="T418" s="518"/>
      <c r="U418" s="518"/>
      <c r="V418" s="518"/>
      <c r="W418" s="518"/>
      <c r="X418" s="518"/>
      <c r="Y418" s="518"/>
      <c r="Z418" s="518"/>
      <c r="AA418" s="518"/>
      <c r="AB418" s="518"/>
      <c r="AC418" s="518"/>
      <c r="AD418" s="518"/>
      <c r="AE418" s="518"/>
      <c r="AF418" s="518"/>
      <c r="AG418" s="518"/>
      <c r="AH418" s="519"/>
      <c r="AM418" s="481" t="s">
        <v>1009</v>
      </c>
      <c r="AN418" s="482"/>
      <c r="AO418" s="483">
        <v>0</v>
      </c>
      <c r="AP418" s="484"/>
      <c r="AQ418" s="483">
        <v>0</v>
      </c>
      <c r="AR418" s="484"/>
      <c r="AS418" s="100">
        <f t="shared" si="31"/>
        <v>0</v>
      </c>
      <c r="AT418" s="101">
        <f>Juni!$H$7</f>
        <v>0</v>
      </c>
      <c r="AU418" s="321" t="e">
        <f>AT418/AT401*100</f>
        <v>#DIV/0!</v>
      </c>
      <c r="AV418" s="594">
        <v>0</v>
      </c>
      <c r="AW418" s="595"/>
      <c r="AX418" s="506">
        <f>AV418/AU401*100</f>
        <v>0</v>
      </c>
      <c r="AY418" s="507"/>
      <c r="AZ418" s="75"/>
    </row>
    <row r="419" spans="1:52" s="62" customFormat="1" ht="13.5" thickBot="1">
      <c r="A419" s="559"/>
      <c r="B419" s="560"/>
      <c r="C419" s="560"/>
      <c r="D419" s="560"/>
      <c r="E419" s="560"/>
      <c r="F419" s="560"/>
      <c r="G419" s="560"/>
      <c r="H419" s="560"/>
      <c r="I419" s="560"/>
      <c r="J419" s="560"/>
      <c r="K419" s="560"/>
      <c r="L419" s="560"/>
      <c r="M419" s="560"/>
      <c r="N419" s="560"/>
      <c r="O419" s="560"/>
      <c r="P419" s="560"/>
      <c r="Q419" s="560"/>
      <c r="R419" s="560"/>
      <c r="S419" s="560"/>
      <c r="T419" s="560"/>
      <c r="U419" s="560"/>
      <c r="V419" s="560"/>
      <c r="W419" s="560"/>
      <c r="X419" s="560"/>
      <c r="Y419" s="560"/>
      <c r="Z419" s="560"/>
      <c r="AA419" s="560"/>
      <c r="AB419" s="560"/>
      <c r="AC419" s="560"/>
      <c r="AD419" s="560"/>
      <c r="AE419" s="560"/>
      <c r="AF419" s="560"/>
      <c r="AG419" s="560"/>
      <c r="AH419" s="561"/>
      <c r="AM419" s="610" t="s">
        <v>1519</v>
      </c>
      <c r="AN419" s="611"/>
      <c r="AO419" s="483">
        <v>0</v>
      </c>
      <c r="AP419" s="484"/>
      <c r="AQ419" s="483">
        <v>0</v>
      </c>
      <c r="AR419" s="484"/>
      <c r="AS419" s="100">
        <f t="shared" si="31"/>
        <v>0</v>
      </c>
      <c r="AT419" s="101">
        <v>0</v>
      </c>
      <c r="AU419" s="321" t="e">
        <f>AT419/AT401*100</f>
        <v>#DIV/0!</v>
      </c>
      <c r="AV419" s="594">
        <v>0</v>
      </c>
      <c r="AW419" s="595"/>
      <c r="AX419" s="506">
        <f>AV419/AU401*100</f>
        <v>0</v>
      </c>
      <c r="AY419" s="507"/>
      <c r="AZ419" s="75"/>
    </row>
    <row r="420" spans="1:52" s="62" customFormat="1" ht="18" customHeight="1" thickBot="1">
      <c r="A420" s="113" t="s">
        <v>79</v>
      </c>
      <c r="B420" s="553" t="s">
        <v>80</v>
      </c>
      <c r="C420" s="554"/>
      <c r="D420" s="554"/>
      <c r="E420" s="554"/>
      <c r="F420" s="554"/>
      <c r="G420" s="554"/>
      <c r="H420" s="554"/>
      <c r="I420" s="554"/>
      <c r="J420" s="554"/>
      <c r="K420" s="554"/>
      <c r="L420" s="554"/>
      <c r="M420" s="555"/>
      <c r="N420" s="553" t="s">
        <v>81</v>
      </c>
      <c r="O420" s="554"/>
      <c r="P420" s="554"/>
      <c r="Q420" s="554"/>
      <c r="R420" s="554"/>
      <c r="S420" s="554"/>
      <c r="T420" s="554"/>
      <c r="U420" s="554"/>
      <c r="V420" s="554"/>
      <c r="W420" s="554"/>
      <c r="X420" s="554"/>
      <c r="Y420" s="555"/>
      <c r="Z420" s="553" t="s">
        <v>82</v>
      </c>
      <c r="AA420" s="554"/>
      <c r="AB420" s="555"/>
      <c r="AC420" s="554" t="s">
        <v>83</v>
      </c>
      <c r="AD420" s="554"/>
      <c r="AE420" s="554"/>
      <c r="AF420" s="553" t="s">
        <v>84</v>
      </c>
      <c r="AG420" s="554"/>
      <c r="AH420" s="555"/>
      <c r="AI420" s="114"/>
      <c r="AM420" s="612" t="s">
        <v>522</v>
      </c>
      <c r="AN420" s="613"/>
      <c r="AO420" s="614">
        <v>0</v>
      </c>
      <c r="AP420" s="484"/>
      <c r="AQ420" s="483">
        <v>0</v>
      </c>
      <c r="AR420" s="484"/>
      <c r="AS420" s="100">
        <f t="shared" si="31"/>
        <v>0</v>
      </c>
      <c r="AT420" s="101">
        <v>0</v>
      </c>
      <c r="AU420" s="321" t="e">
        <f>AT420/AT401*100</f>
        <v>#DIV/0!</v>
      </c>
      <c r="AV420" s="594">
        <v>0</v>
      </c>
      <c r="AW420" s="595"/>
      <c r="AX420" s="506">
        <f>AV420/AU401*100</f>
        <v>0</v>
      </c>
      <c r="AY420" s="507"/>
      <c r="AZ420" s="327"/>
    </row>
    <row r="421" spans="1:52" s="117" customFormat="1" ht="18" customHeight="1" thickBot="1">
      <c r="A421" s="116"/>
      <c r="B421" s="522"/>
      <c r="C421" s="523"/>
      <c r="D421" s="523"/>
      <c r="E421" s="523"/>
      <c r="F421" s="523"/>
      <c r="G421" s="523"/>
      <c r="H421" s="523"/>
      <c r="I421" s="523"/>
      <c r="J421" s="523"/>
      <c r="K421" s="523"/>
      <c r="L421" s="523"/>
      <c r="M421" s="523"/>
      <c r="N421" s="524"/>
      <c r="O421" s="525"/>
      <c r="P421" s="525"/>
      <c r="Q421" s="525"/>
      <c r="R421" s="525"/>
      <c r="S421" s="525"/>
      <c r="T421" s="525"/>
      <c r="U421" s="525"/>
      <c r="V421" s="525"/>
      <c r="W421" s="525"/>
      <c r="X421" s="525"/>
      <c r="Y421" s="526"/>
      <c r="Z421" s="527"/>
      <c r="AA421" s="528"/>
      <c r="AB421" s="529"/>
      <c r="AC421" s="530"/>
      <c r="AD421" s="531"/>
      <c r="AE421" s="532"/>
      <c r="AF421" s="533"/>
      <c r="AG421" s="534"/>
      <c r="AH421" s="535"/>
      <c r="AI421" s="114"/>
      <c r="AJ421" s="62"/>
      <c r="AK421" s="62"/>
      <c r="AL421" s="62"/>
      <c r="AM421" s="612" t="s">
        <v>972</v>
      </c>
      <c r="AN421" s="613"/>
      <c r="AO421" s="614">
        <v>0</v>
      </c>
      <c r="AP421" s="484"/>
      <c r="AQ421" s="483">
        <v>0</v>
      </c>
      <c r="AR421" s="484"/>
      <c r="AS421" s="100">
        <f t="shared" si="31"/>
        <v>0</v>
      </c>
      <c r="AT421" s="101">
        <v>0</v>
      </c>
      <c r="AU421" s="321" t="e">
        <f>AT421/AT401*100</f>
        <v>#DIV/0!</v>
      </c>
      <c r="AV421" s="594">
        <v>0</v>
      </c>
      <c r="AW421" s="595"/>
      <c r="AX421" s="506">
        <f>AV421/AU401*100</f>
        <v>0</v>
      </c>
      <c r="AY421" s="507"/>
      <c r="AZ421" s="327"/>
    </row>
    <row r="422" spans="1:52" s="117" customFormat="1" ht="18" customHeight="1" thickBot="1">
      <c r="A422" s="116"/>
      <c r="B422" s="542"/>
      <c r="C422" s="543"/>
      <c r="D422" s="543"/>
      <c r="E422" s="543"/>
      <c r="F422" s="543"/>
      <c r="G422" s="543"/>
      <c r="H422" s="543"/>
      <c r="I422" s="543"/>
      <c r="J422" s="543"/>
      <c r="K422" s="543"/>
      <c r="L422" s="543"/>
      <c r="M422" s="543"/>
      <c r="N422" s="542"/>
      <c r="O422" s="543"/>
      <c r="P422" s="543"/>
      <c r="Q422" s="543"/>
      <c r="R422" s="543"/>
      <c r="S422" s="543"/>
      <c r="T422" s="543"/>
      <c r="U422" s="543"/>
      <c r="V422" s="543"/>
      <c r="W422" s="543"/>
      <c r="X422" s="543"/>
      <c r="Y422" s="544"/>
      <c r="Z422" s="545"/>
      <c r="AA422" s="531"/>
      <c r="AB422" s="532"/>
      <c r="AC422" s="530"/>
      <c r="AD422" s="531"/>
      <c r="AE422" s="532"/>
      <c r="AF422" s="536"/>
      <c r="AG422" s="537"/>
      <c r="AH422" s="538"/>
      <c r="AI422" s="114"/>
      <c r="AJ422" s="62"/>
      <c r="AK422" s="62"/>
      <c r="AL422" s="62"/>
      <c r="AM422" s="612" t="s">
        <v>967</v>
      </c>
      <c r="AN422" s="613"/>
      <c r="AO422" s="614">
        <v>0</v>
      </c>
      <c r="AP422" s="484"/>
      <c r="AQ422" s="483">
        <v>0</v>
      </c>
      <c r="AR422" s="484"/>
      <c r="AS422" s="100">
        <f t="shared" si="31"/>
        <v>0</v>
      </c>
      <c r="AT422" s="101">
        <v>0</v>
      </c>
      <c r="AU422" s="321" t="e">
        <f>AT422/AT401*100</f>
        <v>#DIV/0!</v>
      </c>
      <c r="AV422" s="594">
        <v>0</v>
      </c>
      <c r="AW422" s="595"/>
      <c r="AX422" s="506">
        <f>AV422/AU401*100</f>
        <v>0</v>
      </c>
      <c r="AY422" s="507"/>
      <c r="AZ422" s="327"/>
    </row>
    <row r="423" spans="1:52" s="62" customFormat="1" ht="18" customHeight="1" thickBot="1">
      <c r="A423" s="118"/>
      <c r="B423" s="542"/>
      <c r="C423" s="543"/>
      <c r="D423" s="543"/>
      <c r="E423" s="543"/>
      <c r="F423" s="543"/>
      <c r="G423" s="543"/>
      <c r="H423" s="543"/>
      <c r="I423" s="543"/>
      <c r="J423" s="543"/>
      <c r="K423" s="543"/>
      <c r="L423" s="543"/>
      <c r="M423" s="543"/>
      <c r="N423" s="546"/>
      <c r="O423" s="543"/>
      <c r="P423" s="543"/>
      <c r="Q423" s="543"/>
      <c r="R423" s="543"/>
      <c r="S423" s="543"/>
      <c r="T423" s="543"/>
      <c r="U423" s="543"/>
      <c r="V423" s="543"/>
      <c r="W423" s="543"/>
      <c r="X423" s="543"/>
      <c r="Y423" s="544"/>
      <c r="Z423" s="547"/>
      <c r="AA423" s="547"/>
      <c r="AB423" s="548"/>
      <c r="AC423" s="549"/>
      <c r="AD423" s="547"/>
      <c r="AE423" s="548"/>
      <c r="AF423" s="536"/>
      <c r="AG423" s="537"/>
      <c r="AH423" s="538"/>
      <c r="AI423" s="114"/>
      <c r="AK423" s="108"/>
      <c r="AL423" s="112"/>
      <c r="AM423" s="612" t="s">
        <v>596</v>
      </c>
      <c r="AN423" s="613"/>
      <c r="AO423" s="614">
        <v>0</v>
      </c>
      <c r="AP423" s="484"/>
      <c r="AQ423" s="483">
        <v>0</v>
      </c>
      <c r="AR423" s="484"/>
      <c r="AS423" s="100">
        <f t="shared" si="31"/>
        <v>0</v>
      </c>
      <c r="AT423" s="101">
        <f>November!$H$7</f>
        <v>0</v>
      </c>
      <c r="AU423" s="321" t="e">
        <f>AT423/AT401*100</f>
        <v>#DIV/0!</v>
      </c>
      <c r="AV423" s="594">
        <v>0</v>
      </c>
      <c r="AW423" s="595"/>
      <c r="AX423" s="506">
        <f>AV423/AU401*100</f>
        <v>0</v>
      </c>
      <c r="AY423" s="507"/>
      <c r="AZ423" s="327"/>
    </row>
    <row r="424" spans="1:52" s="62" customFormat="1" ht="18" customHeight="1" thickBot="1">
      <c r="A424" s="118"/>
      <c r="B424" s="542"/>
      <c r="C424" s="543"/>
      <c r="D424" s="543"/>
      <c r="E424" s="543"/>
      <c r="F424" s="543"/>
      <c r="G424" s="543"/>
      <c r="H424" s="543"/>
      <c r="I424" s="543"/>
      <c r="J424" s="543"/>
      <c r="K424" s="543"/>
      <c r="L424" s="543"/>
      <c r="M424" s="543"/>
      <c r="N424" s="546"/>
      <c r="O424" s="543"/>
      <c r="P424" s="543"/>
      <c r="Q424" s="543"/>
      <c r="R424" s="543"/>
      <c r="S424" s="543"/>
      <c r="T424" s="543"/>
      <c r="U424" s="543"/>
      <c r="V424" s="543"/>
      <c r="W424" s="543"/>
      <c r="X424" s="543"/>
      <c r="Y424" s="544"/>
      <c r="Z424" s="547"/>
      <c r="AA424" s="547"/>
      <c r="AB424" s="548"/>
      <c r="AC424" s="549"/>
      <c r="AD424" s="547"/>
      <c r="AE424" s="548"/>
      <c r="AF424" s="536"/>
      <c r="AG424" s="537"/>
      <c r="AH424" s="538"/>
      <c r="AI424" s="114"/>
      <c r="AK424" s="108"/>
      <c r="AL424" s="96"/>
      <c r="AM424" s="612"/>
      <c r="AN424" s="613"/>
      <c r="AO424" s="614">
        <f>Desember!$E$7</f>
        <v>2773458</v>
      </c>
      <c r="AP424" s="484"/>
      <c r="AQ424" s="483">
        <f>Desember!$F$7</f>
        <v>2616848</v>
      </c>
      <c r="AR424" s="484"/>
      <c r="AS424" s="100">
        <f t="shared" si="31"/>
        <v>156610</v>
      </c>
      <c r="AT424" s="101">
        <f>Desember!$H$7</f>
        <v>0</v>
      </c>
      <c r="AU424" s="321" t="e">
        <f>AT424/AT401*100</f>
        <v>#DIV/0!</v>
      </c>
      <c r="AV424" s="594">
        <f>Desember!$J$7</f>
        <v>0</v>
      </c>
      <c r="AW424" s="595"/>
      <c r="AX424" s="506">
        <f>AV424/AU401*100</f>
        <v>0</v>
      </c>
      <c r="AY424" s="507"/>
      <c r="AZ424" s="323"/>
    </row>
    <row r="425" spans="1:52" s="62" customFormat="1" ht="18" customHeight="1" thickBot="1">
      <c r="A425" s="120"/>
      <c r="B425" s="550"/>
      <c r="C425" s="551"/>
      <c r="D425" s="551"/>
      <c r="E425" s="551"/>
      <c r="F425" s="551"/>
      <c r="G425" s="551"/>
      <c r="H425" s="551"/>
      <c r="I425" s="551"/>
      <c r="J425" s="551"/>
      <c r="K425" s="551"/>
      <c r="L425" s="551"/>
      <c r="M425" s="551"/>
      <c r="N425" s="550"/>
      <c r="O425" s="551"/>
      <c r="P425" s="551"/>
      <c r="Q425" s="551"/>
      <c r="R425" s="551"/>
      <c r="S425" s="551"/>
      <c r="T425" s="551"/>
      <c r="U425" s="551"/>
      <c r="V425" s="551"/>
      <c r="W425" s="551"/>
      <c r="X425" s="551"/>
      <c r="Y425" s="552"/>
      <c r="Z425" s="551"/>
      <c r="AA425" s="551"/>
      <c r="AB425" s="552"/>
      <c r="AC425" s="550"/>
      <c r="AD425" s="551"/>
      <c r="AE425" s="552"/>
      <c r="AF425" s="539"/>
      <c r="AG425" s="540"/>
      <c r="AH425" s="541"/>
      <c r="AI425" s="114"/>
      <c r="AK425" s="108"/>
      <c r="AL425" s="96"/>
      <c r="AM425" s="325"/>
      <c r="AN425" s="324"/>
      <c r="AO425" s="325"/>
      <c r="AP425" s="324"/>
      <c r="AQ425" s="326"/>
      <c r="AR425" s="326"/>
      <c r="AS425" s="323"/>
      <c r="AT425" s="325"/>
      <c r="AU425" s="325"/>
      <c r="AV425" s="324"/>
      <c r="AW425" s="325"/>
      <c r="AX425" s="324"/>
      <c r="AY425" s="323"/>
    </row>
    <row r="427" spans="1:52" s="401" customFormat="1"/>
    <row r="429" spans="1:52" ht="13.5" thickBot="1"/>
    <row r="430" spans="1:52">
      <c r="A430" s="562"/>
      <c r="B430" s="563"/>
      <c r="C430" s="563"/>
      <c r="D430" s="565" t="s">
        <v>23</v>
      </c>
      <c r="E430" s="566"/>
      <c r="F430" s="566"/>
      <c r="G430" s="566"/>
      <c r="H430" s="566"/>
      <c r="I430" s="566"/>
      <c r="J430" s="566"/>
      <c r="K430" s="566"/>
      <c r="L430" s="566"/>
      <c r="M430" s="566"/>
      <c r="N430" s="566"/>
      <c r="O430" s="566"/>
      <c r="P430" s="566"/>
      <c r="Q430" s="566"/>
      <c r="R430" s="566"/>
      <c r="S430" s="566"/>
      <c r="T430" s="566"/>
      <c r="U430" s="566"/>
      <c r="V430" s="566"/>
      <c r="W430" s="566"/>
      <c r="X430" s="566"/>
      <c r="Y430" s="566"/>
      <c r="Z430" s="566"/>
      <c r="AA430" s="566"/>
      <c r="AB430" s="567"/>
      <c r="AC430" s="568" t="s">
        <v>24</v>
      </c>
      <c r="AD430" s="569"/>
      <c r="AE430" s="569"/>
      <c r="AF430" s="569" t="s">
        <v>25</v>
      </c>
      <c r="AG430" s="569"/>
      <c r="AH430" s="571"/>
    </row>
    <row r="431" spans="1:52" ht="13.5" thickBot="1">
      <c r="A431" s="564"/>
      <c r="B431" s="508"/>
      <c r="C431" s="508"/>
      <c r="D431" s="573" t="s">
        <v>26</v>
      </c>
      <c r="E431" s="574"/>
      <c r="F431" s="574"/>
      <c r="G431" s="574"/>
      <c r="H431" s="574"/>
      <c r="I431" s="574"/>
      <c r="J431" s="574"/>
      <c r="K431" s="574"/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5"/>
      <c r="AC431" s="570"/>
      <c r="AD431" s="570"/>
      <c r="AE431" s="570"/>
      <c r="AF431" s="570"/>
      <c r="AG431" s="570"/>
      <c r="AH431" s="572"/>
    </row>
    <row r="432" spans="1:52" ht="13.5" thickBot="1">
      <c r="A432" s="564"/>
      <c r="B432" s="508"/>
      <c r="C432" s="508"/>
      <c r="D432" s="573" t="s">
        <v>27</v>
      </c>
      <c r="E432" s="574"/>
      <c r="F432" s="574"/>
      <c r="G432" s="574"/>
      <c r="H432" s="574"/>
      <c r="I432" s="574"/>
      <c r="J432" s="574"/>
      <c r="K432" s="574"/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5"/>
      <c r="AC432" s="576" t="s">
        <v>28</v>
      </c>
      <c r="AD432" s="570"/>
      <c r="AE432" s="570"/>
      <c r="AF432" s="570"/>
      <c r="AG432" s="570"/>
      <c r="AH432" s="572"/>
      <c r="AK432" s="47"/>
      <c r="AL432" s="48" t="s">
        <v>29</v>
      </c>
      <c r="AM432" s="48" t="s">
        <v>30</v>
      </c>
      <c r="AN432" s="48" t="s">
        <v>31</v>
      </c>
      <c r="AO432" s="48" t="s">
        <v>32</v>
      </c>
      <c r="AP432" s="48" t="s">
        <v>33</v>
      </c>
      <c r="AQ432" s="48" t="s">
        <v>34</v>
      </c>
      <c r="AR432" s="48" t="s">
        <v>35</v>
      </c>
      <c r="AS432" s="48" t="s">
        <v>36</v>
      </c>
      <c r="AT432" s="48" t="s">
        <v>37</v>
      </c>
      <c r="AU432" s="48" t="s">
        <v>38</v>
      </c>
      <c r="AV432" s="48" t="s">
        <v>39</v>
      </c>
      <c r="AW432" s="48" t="s">
        <v>40</v>
      </c>
      <c r="AX432" s="49" t="s">
        <v>41</v>
      </c>
    </row>
    <row r="433" spans="1:52" ht="13.5" thickBot="1">
      <c r="A433" s="564"/>
      <c r="B433" s="508"/>
      <c r="C433" s="508"/>
      <c r="D433" s="577" t="s">
        <v>42</v>
      </c>
      <c r="E433" s="578"/>
      <c r="F433" s="578"/>
      <c r="G433" s="578"/>
      <c r="H433" s="578"/>
      <c r="I433" s="578"/>
      <c r="J433" s="578"/>
      <c r="K433" s="578"/>
      <c r="L433" s="578"/>
      <c r="M433" s="578"/>
      <c r="N433" s="578"/>
      <c r="O433" s="578"/>
      <c r="P433" s="578"/>
      <c r="Q433" s="578"/>
      <c r="R433" s="578"/>
      <c r="S433" s="578"/>
      <c r="T433" s="578"/>
      <c r="U433" s="578"/>
      <c r="V433" s="578"/>
      <c r="W433" s="578"/>
      <c r="X433" s="578"/>
      <c r="Y433" s="578"/>
      <c r="Z433" s="578"/>
      <c r="AA433" s="578"/>
      <c r="AB433" s="579"/>
      <c r="AC433" s="576" t="s">
        <v>43</v>
      </c>
      <c r="AD433" s="570"/>
      <c r="AE433" s="570"/>
      <c r="AF433" s="570"/>
      <c r="AG433" s="570"/>
      <c r="AH433" s="572"/>
      <c r="AK433" s="50" t="s">
        <v>44</v>
      </c>
      <c r="AL433" s="51">
        <v>90</v>
      </c>
      <c r="AM433" s="51">
        <v>90</v>
      </c>
      <c r="AN433" s="51">
        <v>90</v>
      </c>
      <c r="AO433" s="51">
        <v>90</v>
      </c>
      <c r="AP433" s="51">
        <v>90</v>
      </c>
      <c r="AQ433" s="51">
        <v>90</v>
      </c>
      <c r="AR433" s="51">
        <v>90</v>
      </c>
      <c r="AS433" s="51">
        <v>90</v>
      </c>
      <c r="AT433" s="51">
        <v>90</v>
      </c>
      <c r="AU433" s="51">
        <v>90</v>
      </c>
      <c r="AV433" s="51">
        <v>90</v>
      </c>
      <c r="AW433" s="51">
        <v>90</v>
      </c>
      <c r="AX433" s="51">
        <v>90</v>
      </c>
    </row>
    <row r="434" spans="1:52" ht="14.25" customHeight="1" thickBot="1">
      <c r="A434" s="580" t="s">
        <v>45</v>
      </c>
      <c r="B434" s="581"/>
      <c r="C434" s="581"/>
      <c r="D434" s="581"/>
      <c r="E434" s="581"/>
      <c r="F434" s="581"/>
      <c r="G434" s="581"/>
      <c r="H434" s="581"/>
      <c r="I434" s="581"/>
      <c r="J434" s="581"/>
      <c r="K434" s="581"/>
      <c r="L434" s="581"/>
      <c r="M434" s="581"/>
      <c r="N434" s="581"/>
      <c r="O434" s="581"/>
      <c r="P434" s="581"/>
      <c r="Q434" s="581"/>
      <c r="R434" s="581"/>
      <c r="S434" s="581"/>
      <c r="T434" s="581"/>
      <c r="U434" s="581"/>
      <c r="V434" s="581"/>
      <c r="W434" s="581"/>
      <c r="X434" s="581"/>
      <c r="Y434" s="582"/>
      <c r="Z434" s="586" t="s">
        <v>46</v>
      </c>
      <c r="AA434" s="587"/>
      <c r="AB434" s="587"/>
      <c r="AC434" s="586" t="s">
        <v>47</v>
      </c>
      <c r="AD434" s="587"/>
      <c r="AE434" s="588"/>
      <c r="AF434" s="587" t="s">
        <v>48</v>
      </c>
      <c r="AG434" s="587"/>
      <c r="AH434" s="588"/>
      <c r="AI434" s="52"/>
      <c r="AK434" s="53" t="s">
        <v>49</v>
      </c>
      <c r="AL434" s="54">
        <f>AV443</f>
        <v>92.875422740909372</v>
      </c>
      <c r="AM434" s="54">
        <f>AV444</f>
        <v>93.920613161765445</v>
      </c>
      <c r="AN434" s="54">
        <f>AV445</f>
        <v>90.321113451554552</v>
      </c>
      <c r="AO434" s="54">
        <f>AV446</f>
        <v>91.77167356629775</v>
      </c>
      <c r="AP434" s="54">
        <f>AV447</f>
        <v>81.428353474926723</v>
      </c>
      <c r="AQ434" s="54">
        <f>AV448</f>
        <v>94.460393643474433</v>
      </c>
      <c r="AR434" s="54">
        <f>AV449</f>
        <v>92.152226152188163</v>
      </c>
      <c r="AS434" s="54">
        <f>AV450</f>
        <v>93.176495546075699</v>
      </c>
      <c r="AT434" s="54">
        <f>AV451</f>
        <v>92.569554782909307</v>
      </c>
      <c r="AU434" s="54">
        <f>AV452</f>
        <v>88.542964708027185</v>
      </c>
      <c r="AV434" s="54">
        <f>AV453</f>
        <v>94.270019854401056</v>
      </c>
      <c r="AW434" s="54">
        <f>AV454</f>
        <v>94.353258639575571</v>
      </c>
      <c r="AX434" s="55">
        <f>AVERAGE(AL434:AS434)</f>
        <v>91.263286467149015</v>
      </c>
    </row>
    <row r="435" spans="1:52" ht="12" customHeight="1" thickBot="1">
      <c r="A435" s="583"/>
      <c r="B435" s="584"/>
      <c r="C435" s="584"/>
      <c r="D435" s="584"/>
      <c r="E435" s="584"/>
      <c r="F435" s="584"/>
      <c r="G435" s="584"/>
      <c r="H435" s="584"/>
      <c r="I435" s="584"/>
      <c r="J435" s="584"/>
      <c r="K435" s="584"/>
      <c r="L435" s="584"/>
      <c r="M435" s="584"/>
      <c r="N435" s="584"/>
      <c r="O435" s="584"/>
      <c r="P435" s="584"/>
      <c r="Q435" s="584"/>
      <c r="R435" s="584"/>
      <c r="S435" s="584"/>
      <c r="T435" s="584"/>
      <c r="U435" s="584"/>
      <c r="V435" s="584"/>
      <c r="W435" s="584"/>
      <c r="X435" s="584"/>
      <c r="Y435" s="585"/>
      <c r="Z435" s="562" t="s">
        <v>50</v>
      </c>
      <c r="AA435" s="563"/>
      <c r="AB435" s="589"/>
      <c r="AC435" s="562" t="s">
        <v>51</v>
      </c>
      <c r="AD435" s="563"/>
      <c r="AE435" s="589"/>
      <c r="AF435" s="593" t="s">
        <v>52</v>
      </c>
      <c r="AG435" s="563"/>
      <c r="AH435" s="589"/>
      <c r="AK435" s="56" t="s">
        <v>53</v>
      </c>
      <c r="AL435" s="57">
        <f t="shared" ref="AL435:AX435" si="32">AL434/AL433</f>
        <v>1.0319491415656596</v>
      </c>
      <c r="AM435" s="57">
        <f t="shared" si="32"/>
        <v>1.0435623684640605</v>
      </c>
      <c r="AN435" s="57">
        <f t="shared" si="32"/>
        <v>1.0035679272394951</v>
      </c>
      <c r="AO435" s="57">
        <f t="shared" si="32"/>
        <v>1.0196852618477528</v>
      </c>
      <c r="AP435" s="57">
        <f t="shared" si="32"/>
        <v>0.90475948305474141</v>
      </c>
      <c r="AQ435" s="57">
        <f t="shared" si="32"/>
        <v>1.0495599293719382</v>
      </c>
      <c r="AR435" s="57">
        <f t="shared" si="32"/>
        <v>1.0239136239132018</v>
      </c>
      <c r="AS435" s="57">
        <f t="shared" si="32"/>
        <v>1.0352943949563966</v>
      </c>
      <c r="AT435" s="57">
        <f t="shared" si="32"/>
        <v>1.0285506086989924</v>
      </c>
      <c r="AU435" s="57">
        <f t="shared" si="32"/>
        <v>0.98381071897807981</v>
      </c>
      <c r="AV435" s="57">
        <f t="shared" si="32"/>
        <v>1.0474446650489007</v>
      </c>
      <c r="AW435" s="57">
        <f t="shared" si="32"/>
        <v>1.0483695404397286</v>
      </c>
      <c r="AX435" s="58">
        <f t="shared" si="32"/>
        <v>1.0140365163016558</v>
      </c>
    </row>
    <row r="436" spans="1:52" ht="5.25" customHeight="1" thickBot="1">
      <c r="A436" s="59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564"/>
      <c r="AA436" s="508"/>
      <c r="AB436" s="590"/>
      <c r="AC436" s="564"/>
      <c r="AD436" s="508"/>
      <c r="AE436" s="590"/>
      <c r="AF436" s="564"/>
      <c r="AG436" s="508"/>
      <c r="AH436" s="590"/>
      <c r="AK436" s="61"/>
      <c r="AL436" s="62"/>
      <c r="AM436" s="62"/>
      <c r="AN436" s="63"/>
      <c r="AO436" s="63"/>
      <c r="AP436" s="63"/>
      <c r="AQ436" s="63"/>
      <c r="AR436" s="63"/>
      <c r="AS436" s="63"/>
      <c r="AT436" s="63"/>
      <c r="AU436" s="64"/>
      <c r="AV436" s="62"/>
      <c r="AW436" s="62"/>
      <c r="AX436" s="65"/>
    </row>
    <row r="437" spans="1:52" ht="15" customHeight="1" thickBot="1">
      <c r="A437" s="66"/>
      <c r="B437" s="128"/>
      <c r="C437" s="129"/>
      <c r="D437" s="128"/>
      <c r="E437" s="128"/>
      <c r="F437" s="128"/>
      <c r="G437" s="128"/>
      <c r="H437" s="128"/>
      <c r="I437" s="128"/>
      <c r="J437" s="67"/>
      <c r="K437" s="130" t="s">
        <v>18</v>
      </c>
      <c r="L437" s="128"/>
      <c r="M437" s="128"/>
      <c r="N437" s="128"/>
      <c r="O437" s="128"/>
      <c r="P437" s="128"/>
      <c r="Q437" s="128"/>
      <c r="R437" s="128"/>
      <c r="S437" s="131"/>
      <c r="T437" s="131"/>
      <c r="U437" s="131"/>
      <c r="V437" s="131"/>
      <c r="W437" s="131"/>
      <c r="X437" s="131"/>
      <c r="Y437" s="131"/>
      <c r="Z437" s="564"/>
      <c r="AA437" s="508"/>
      <c r="AB437" s="590"/>
      <c r="AC437" s="564"/>
      <c r="AD437" s="508"/>
      <c r="AE437" s="590"/>
      <c r="AF437" s="564"/>
      <c r="AG437" s="508"/>
      <c r="AH437" s="590"/>
      <c r="AI437" s="52"/>
      <c r="AJ437" s="68"/>
      <c r="AK437" s="61"/>
      <c r="AL437" s="62"/>
      <c r="AM437" s="62"/>
      <c r="AN437" s="69"/>
      <c r="AO437" s="69"/>
      <c r="AP437" s="69"/>
      <c r="AQ437" s="69"/>
      <c r="AR437" s="69"/>
      <c r="AS437" s="69"/>
      <c r="AT437" s="69"/>
      <c r="AU437" s="64"/>
      <c r="AV437" s="62"/>
      <c r="AW437" s="62"/>
      <c r="AX437" s="70"/>
    </row>
    <row r="438" spans="1:52" ht="15" customHeight="1" thickBot="1">
      <c r="A438" s="71"/>
      <c r="B438" s="128"/>
      <c r="C438" s="129"/>
      <c r="D438" s="128"/>
      <c r="E438" s="132"/>
      <c r="F438" s="132"/>
      <c r="G438" s="132"/>
      <c r="H438" s="132"/>
      <c r="I438" s="132"/>
      <c r="J438" s="72"/>
      <c r="K438" s="130" t="s">
        <v>54</v>
      </c>
      <c r="L438" s="128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564"/>
      <c r="AA438" s="508"/>
      <c r="AB438" s="590"/>
      <c r="AC438" s="564"/>
      <c r="AD438" s="508"/>
      <c r="AE438" s="590"/>
      <c r="AF438" s="564"/>
      <c r="AG438" s="508"/>
      <c r="AH438" s="590"/>
      <c r="AI438" s="73"/>
      <c r="AJ438" s="73"/>
      <c r="AK438" s="62"/>
      <c r="AL438" s="74"/>
      <c r="AM438" s="62"/>
      <c r="AN438" s="69"/>
      <c r="AO438" s="69"/>
      <c r="AP438" s="69"/>
      <c r="AQ438" s="69"/>
      <c r="AR438" s="69"/>
      <c r="AS438" s="75"/>
      <c r="AT438" s="75"/>
      <c r="AU438" s="62"/>
      <c r="AV438" s="62"/>
      <c r="AW438" s="62"/>
      <c r="AX438" s="62"/>
      <c r="AZ438" s="76"/>
    </row>
    <row r="439" spans="1:52" s="62" customFormat="1" ht="6.75" customHeight="1" thickBot="1">
      <c r="A439" s="77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591"/>
      <c r="AA439" s="509"/>
      <c r="AB439" s="592"/>
      <c r="AC439" s="591"/>
      <c r="AD439" s="509"/>
      <c r="AE439" s="592"/>
      <c r="AF439" s="591"/>
      <c r="AG439" s="509"/>
      <c r="AH439" s="592"/>
      <c r="AI439" s="79"/>
      <c r="AJ439" s="79"/>
      <c r="AM439" s="75"/>
      <c r="AN439" s="75"/>
      <c r="AO439" s="74"/>
      <c r="AP439" s="75"/>
      <c r="AQ439" s="75"/>
      <c r="AR439" s="74"/>
      <c r="AZ439" s="76"/>
    </row>
    <row r="440" spans="1:52" s="62" customFormat="1" ht="15.75" thickBot="1">
      <c r="A440" s="80"/>
      <c r="B440" s="81" t="s">
        <v>55</v>
      </c>
      <c r="C440" s="82"/>
      <c r="D440" s="82"/>
      <c r="E440" s="83"/>
      <c r="F440" s="82"/>
      <c r="G440" s="84" t="s">
        <v>56</v>
      </c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1"/>
      <c r="Z440" s="85"/>
      <c r="AA440" s="85"/>
      <c r="AB440" s="81"/>
      <c r="AC440" s="81"/>
      <c r="AD440" s="81" t="s">
        <v>906</v>
      </c>
      <c r="AE440" s="81"/>
      <c r="AF440" s="81" t="s">
        <v>1566</v>
      </c>
      <c r="AG440" s="82"/>
      <c r="AH440" s="86"/>
      <c r="AI440" s="79"/>
      <c r="AJ440" s="79"/>
      <c r="AK440" s="87"/>
      <c r="AL440" s="368"/>
      <c r="AM440" s="487" t="s">
        <v>1020</v>
      </c>
      <c r="AN440" s="488"/>
      <c r="AO440" s="488"/>
      <c r="AP440" s="488"/>
      <c r="AQ440" s="488"/>
      <c r="AR440" s="488"/>
      <c r="AS440" s="488"/>
      <c r="AT440" s="488"/>
      <c r="AU440" s="488"/>
      <c r="AV440" s="488"/>
      <c r="AW440" s="489"/>
      <c r="AZ440" s="76"/>
    </row>
    <row r="441" spans="1:52" s="62" customFormat="1" ht="14.1" customHeight="1" thickBot="1">
      <c r="A441" s="89"/>
      <c r="B441" s="90" t="s">
        <v>57</v>
      </c>
      <c r="C441" s="91"/>
      <c r="D441" s="91"/>
      <c r="E441" s="92"/>
      <c r="F441" s="91"/>
      <c r="G441" s="92" t="s">
        <v>58</v>
      </c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0"/>
      <c r="Z441" s="93"/>
      <c r="AA441" s="93"/>
      <c r="AB441" s="90"/>
      <c r="AC441" s="90"/>
      <c r="AD441" s="90" t="s">
        <v>907</v>
      </c>
      <c r="AE441" s="90"/>
      <c r="AF441" s="90" t="s">
        <v>1022</v>
      </c>
      <c r="AG441" s="91"/>
      <c r="AH441" s="94"/>
      <c r="AI441" s="73"/>
      <c r="AJ441" s="73"/>
      <c r="AL441" s="95"/>
      <c r="AM441" s="490" t="s">
        <v>59</v>
      </c>
      <c r="AN441" s="491"/>
      <c r="AO441" s="490" t="s">
        <v>60</v>
      </c>
      <c r="AP441" s="491"/>
      <c r="AQ441" s="490" t="s">
        <v>61</v>
      </c>
      <c r="AR441" s="491"/>
      <c r="AS441" s="494" t="s">
        <v>0</v>
      </c>
      <c r="AT441" s="495"/>
      <c r="AU441" s="496"/>
      <c r="AV441" s="490" t="s">
        <v>1</v>
      </c>
      <c r="AW441" s="491"/>
      <c r="AY441" s="76"/>
    </row>
    <row r="442" spans="1:52" s="62" customFormat="1" ht="14.1" customHeight="1" thickBot="1">
      <c r="A442" s="556" t="s">
        <v>62</v>
      </c>
      <c r="B442" s="557"/>
      <c r="C442" s="557"/>
      <c r="D442" s="557"/>
      <c r="E442" s="557"/>
      <c r="F442" s="557"/>
      <c r="G442" s="557"/>
      <c r="H442" s="557"/>
      <c r="I442" s="557"/>
      <c r="J442" s="557"/>
      <c r="K442" s="557"/>
      <c r="L442" s="557"/>
      <c r="M442" s="557"/>
      <c r="N442" s="557"/>
      <c r="O442" s="557"/>
      <c r="P442" s="557"/>
      <c r="Q442" s="557"/>
      <c r="R442" s="557"/>
      <c r="S442" s="557"/>
      <c r="T442" s="557"/>
      <c r="U442" s="557"/>
      <c r="V442" s="557"/>
      <c r="W442" s="557"/>
      <c r="X442" s="557"/>
      <c r="Y442" s="557"/>
      <c r="Z442" s="557"/>
      <c r="AA442" s="557"/>
      <c r="AB442" s="557"/>
      <c r="AC442" s="557"/>
      <c r="AD442" s="557"/>
      <c r="AE442" s="557"/>
      <c r="AF442" s="557"/>
      <c r="AG442" s="557"/>
      <c r="AH442" s="558"/>
      <c r="AI442" s="73"/>
      <c r="AJ442" s="73"/>
      <c r="AL442" s="96"/>
      <c r="AM442" s="492"/>
      <c r="AN442" s="493"/>
      <c r="AO442" s="492"/>
      <c r="AP442" s="493"/>
      <c r="AQ442" s="492"/>
      <c r="AR442" s="493"/>
      <c r="AS442" s="97" t="s">
        <v>63</v>
      </c>
      <c r="AT442" s="98" t="s">
        <v>64</v>
      </c>
      <c r="AU442" s="99" t="s">
        <v>65</v>
      </c>
      <c r="AV442" s="497" t="s">
        <v>66</v>
      </c>
      <c r="AW442" s="498"/>
    </row>
    <row r="443" spans="1:52" s="62" customFormat="1" ht="14.1" customHeight="1" thickBot="1">
      <c r="A443" s="517"/>
      <c r="B443" s="518"/>
      <c r="C443" s="518"/>
      <c r="D443" s="518"/>
      <c r="E443" s="518"/>
      <c r="F443" s="518"/>
      <c r="G443" s="518"/>
      <c r="H443" s="518"/>
      <c r="I443" s="518"/>
      <c r="J443" s="518"/>
      <c r="K443" s="518"/>
      <c r="L443" s="518"/>
      <c r="M443" s="518"/>
      <c r="N443" s="518"/>
      <c r="O443" s="518"/>
      <c r="P443" s="518"/>
      <c r="Q443" s="518"/>
      <c r="R443" s="518"/>
      <c r="S443" s="518"/>
      <c r="T443" s="518"/>
      <c r="U443" s="518"/>
      <c r="V443" s="518"/>
      <c r="W443" s="518"/>
      <c r="X443" s="518"/>
      <c r="Y443" s="518"/>
      <c r="Z443" s="518"/>
      <c r="AA443" s="518"/>
      <c r="AB443" s="518"/>
      <c r="AC443" s="518"/>
      <c r="AD443" s="518"/>
      <c r="AE443" s="518"/>
      <c r="AF443" s="518"/>
      <c r="AG443" s="518"/>
      <c r="AH443" s="519"/>
      <c r="AI443" s="73"/>
      <c r="AJ443" s="73"/>
      <c r="AL443" s="96"/>
      <c r="AM443" s="481" t="s">
        <v>67</v>
      </c>
      <c r="AN443" s="482"/>
      <c r="AO443" s="483">
        <f>Januari!$E$7</f>
        <v>2880606</v>
      </c>
      <c r="AP443" s="484"/>
      <c r="AQ443" s="483">
        <f>Januari!$F$7</f>
        <v>2675375</v>
      </c>
      <c r="AR443" s="484"/>
      <c r="AS443" s="100">
        <f t="shared" ref="AS443:AS454" si="33">AO443-AQ443</f>
        <v>205231</v>
      </c>
      <c r="AT443" s="101">
        <f>Januari!$H$7</f>
        <v>0</v>
      </c>
      <c r="AU443" s="369">
        <f>Januari!$J$7</f>
        <v>0</v>
      </c>
      <c r="AV443" s="485">
        <f>IFERROR(AQ443/AO443*100,0)</f>
        <v>92.875422740909372</v>
      </c>
      <c r="AW443" s="486"/>
    </row>
    <row r="444" spans="1:52" s="62" customFormat="1" ht="14.1" customHeight="1" thickBot="1">
      <c r="A444" s="517"/>
      <c r="B444" s="518"/>
      <c r="C444" s="518"/>
      <c r="D444" s="518"/>
      <c r="E444" s="518"/>
      <c r="F444" s="518"/>
      <c r="G444" s="518"/>
      <c r="H444" s="518"/>
      <c r="I444" s="518"/>
      <c r="J444" s="518"/>
      <c r="K444" s="518"/>
      <c r="L444" s="518"/>
      <c r="M444" s="518"/>
      <c r="N444" s="518"/>
      <c r="O444" s="518"/>
      <c r="P444" s="518"/>
      <c r="Q444" s="518"/>
      <c r="R444" s="518"/>
      <c r="S444" s="518"/>
      <c r="T444" s="518"/>
      <c r="U444" s="518"/>
      <c r="V444" s="518"/>
      <c r="W444" s="518"/>
      <c r="X444" s="518"/>
      <c r="Y444" s="518"/>
      <c r="Z444" s="518"/>
      <c r="AA444" s="518"/>
      <c r="AB444" s="518"/>
      <c r="AC444" s="518"/>
      <c r="AD444" s="518"/>
      <c r="AE444" s="518"/>
      <c r="AF444" s="518"/>
      <c r="AG444" s="518"/>
      <c r="AH444" s="519"/>
      <c r="AI444" s="73"/>
      <c r="AJ444" s="73"/>
      <c r="AK444" s="87" t="s">
        <v>62</v>
      </c>
      <c r="AL444" s="96"/>
      <c r="AM444" s="481" t="s">
        <v>68</v>
      </c>
      <c r="AN444" s="482"/>
      <c r="AO444" s="483">
        <f>Februari!$E$7</f>
        <v>2498525</v>
      </c>
      <c r="AP444" s="484"/>
      <c r="AQ444" s="483">
        <f>Februari!$F$7</f>
        <v>2346630</v>
      </c>
      <c r="AR444" s="484"/>
      <c r="AS444" s="100">
        <f t="shared" si="33"/>
        <v>151895</v>
      </c>
      <c r="AT444" s="101">
        <f>Februari!$H$7</f>
        <v>0</v>
      </c>
      <c r="AU444" s="369">
        <f>Februari!$J$7</f>
        <v>0</v>
      </c>
      <c r="AV444" s="485">
        <f t="shared" ref="AV444:AV454" si="34">IFERROR(AQ444/AO444*100,0)</f>
        <v>93.920613161765445</v>
      </c>
      <c r="AW444" s="486"/>
    </row>
    <row r="445" spans="1:52" s="62" customFormat="1" ht="14.1" customHeight="1" thickBot="1">
      <c r="A445" s="517"/>
      <c r="B445" s="518"/>
      <c r="C445" s="518"/>
      <c r="D445" s="518"/>
      <c r="E445" s="518"/>
      <c r="F445" s="518"/>
      <c r="G445" s="518"/>
      <c r="H445" s="518"/>
      <c r="I445" s="518"/>
      <c r="J445" s="518"/>
      <c r="K445" s="518"/>
      <c r="L445" s="518"/>
      <c r="M445" s="518"/>
      <c r="N445" s="518"/>
      <c r="O445" s="518"/>
      <c r="P445" s="518"/>
      <c r="Q445" s="518"/>
      <c r="R445" s="518"/>
      <c r="S445" s="518"/>
      <c r="T445" s="518"/>
      <c r="U445" s="518"/>
      <c r="V445" s="518"/>
      <c r="W445" s="518"/>
      <c r="X445" s="518"/>
      <c r="Y445" s="518"/>
      <c r="Z445" s="518"/>
      <c r="AA445" s="518"/>
      <c r="AB445" s="518"/>
      <c r="AC445" s="518"/>
      <c r="AD445" s="518"/>
      <c r="AE445" s="518"/>
      <c r="AF445" s="518"/>
      <c r="AG445" s="518"/>
      <c r="AH445" s="519"/>
      <c r="AI445" s="73"/>
      <c r="AJ445" s="73"/>
      <c r="AK445" s="87"/>
      <c r="AL445" s="96"/>
      <c r="AM445" s="481" t="s">
        <v>69</v>
      </c>
      <c r="AN445" s="482"/>
      <c r="AO445" s="483">
        <f>Maret!$E$7</f>
        <v>2891190</v>
      </c>
      <c r="AP445" s="484"/>
      <c r="AQ445" s="483">
        <f>Maret!$F$7</f>
        <v>2611355</v>
      </c>
      <c r="AR445" s="484"/>
      <c r="AS445" s="100">
        <f t="shared" si="33"/>
        <v>279835</v>
      </c>
      <c r="AT445" s="101">
        <f>Maret!$H$7</f>
        <v>0</v>
      </c>
      <c r="AU445" s="369">
        <f>Maret!$J$7</f>
        <v>0</v>
      </c>
      <c r="AV445" s="485">
        <f t="shared" si="34"/>
        <v>90.321113451554552</v>
      </c>
      <c r="AW445" s="486"/>
    </row>
    <row r="446" spans="1:52" s="62" customFormat="1" ht="14.1" customHeight="1" thickBot="1">
      <c r="A446" s="517"/>
      <c r="B446" s="518"/>
      <c r="C446" s="518"/>
      <c r="D446" s="518"/>
      <c r="E446" s="518"/>
      <c r="F446" s="518"/>
      <c r="G446" s="518"/>
      <c r="H446" s="518"/>
      <c r="I446" s="518"/>
      <c r="J446" s="518"/>
      <c r="K446" s="518"/>
      <c r="L446" s="518"/>
      <c r="M446" s="518"/>
      <c r="N446" s="518"/>
      <c r="O446" s="518"/>
      <c r="P446" s="518"/>
      <c r="Q446" s="518"/>
      <c r="R446" s="518"/>
      <c r="S446" s="518"/>
      <c r="T446" s="518"/>
      <c r="U446" s="518"/>
      <c r="V446" s="518"/>
      <c r="W446" s="518"/>
      <c r="X446" s="518"/>
      <c r="Y446" s="518"/>
      <c r="Z446" s="518"/>
      <c r="AA446" s="518"/>
      <c r="AB446" s="518"/>
      <c r="AC446" s="518"/>
      <c r="AD446" s="518"/>
      <c r="AE446" s="518"/>
      <c r="AF446" s="518"/>
      <c r="AG446" s="518"/>
      <c r="AH446" s="519"/>
      <c r="AI446" s="73"/>
      <c r="AJ446" s="73"/>
      <c r="AK446" s="87"/>
      <c r="AL446" s="96"/>
      <c r="AM446" s="481" t="s">
        <v>70</v>
      </c>
      <c r="AN446" s="482"/>
      <c r="AO446" s="483">
        <f>April!$E$7</f>
        <v>2953298</v>
      </c>
      <c r="AP446" s="484"/>
      <c r="AQ446" s="483">
        <f>April!$F$7</f>
        <v>2710291</v>
      </c>
      <c r="AR446" s="484"/>
      <c r="AS446" s="100">
        <f t="shared" si="33"/>
        <v>243007</v>
      </c>
      <c r="AT446" s="101">
        <f>April!$H$7</f>
        <v>0</v>
      </c>
      <c r="AU446" s="369">
        <f>April!$J$7</f>
        <v>0</v>
      </c>
      <c r="AV446" s="485">
        <f t="shared" si="34"/>
        <v>91.77167356629775</v>
      </c>
      <c r="AW446" s="486"/>
    </row>
    <row r="447" spans="1:52" s="62" customFormat="1" ht="14.1" customHeight="1" thickBot="1">
      <c r="A447" s="517"/>
      <c r="B447" s="518"/>
      <c r="C447" s="518"/>
      <c r="D447" s="518"/>
      <c r="E447" s="518"/>
      <c r="F447" s="518"/>
      <c r="G447" s="518"/>
      <c r="H447" s="518"/>
      <c r="I447" s="518"/>
      <c r="J447" s="518"/>
      <c r="K447" s="518"/>
      <c r="L447" s="518"/>
      <c r="M447" s="518"/>
      <c r="N447" s="518"/>
      <c r="O447" s="518"/>
      <c r="P447" s="518"/>
      <c r="Q447" s="518"/>
      <c r="R447" s="518"/>
      <c r="S447" s="518"/>
      <c r="T447" s="518"/>
      <c r="U447" s="518"/>
      <c r="V447" s="518"/>
      <c r="W447" s="518"/>
      <c r="X447" s="518"/>
      <c r="Y447" s="518"/>
      <c r="Z447" s="518"/>
      <c r="AA447" s="518"/>
      <c r="AB447" s="518"/>
      <c r="AC447" s="518"/>
      <c r="AD447" s="518"/>
      <c r="AE447" s="518"/>
      <c r="AF447" s="518"/>
      <c r="AG447" s="518"/>
      <c r="AH447" s="519"/>
      <c r="AL447" s="96"/>
      <c r="AM447" s="481" t="s">
        <v>71</v>
      </c>
      <c r="AN447" s="482"/>
      <c r="AO447" s="483">
        <f>Mei!$E$7</f>
        <v>2490700</v>
      </c>
      <c r="AP447" s="484"/>
      <c r="AQ447" s="483">
        <f>Mei!$F$7</f>
        <v>2028136</v>
      </c>
      <c r="AR447" s="484"/>
      <c r="AS447" s="100">
        <f t="shared" si="33"/>
        <v>462564</v>
      </c>
      <c r="AT447" s="101">
        <f>Mei!$H$7</f>
        <v>0</v>
      </c>
      <c r="AU447" s="369">
        <f>Mei!$J$7</f>
        <v>0</v>
      </c>
      <c r="AV447" s="485">
        <f t="shared" si="34"/>
        <v>81.428353474926723</v>
      </c>
      <c r="AW447" s="486"/>
    </row>
    <row r="448" spans="1:52" s="62" customFormat="1" ht="14.1" customHeight="1" thickBot="1">
      <c r="A448" s="517"/>
      <c r="B448" s="518"/>
      <c r="C448" s="518"/>
      <c r="D448" s="518"/>
      <c r="E448" s="518"/>
      <c r="F448" s="518"/>
      <c r="G448" s="518"/>
      <c r="H448" s="518"/>
      <c r="I448" s="518"/>
      <c r="J448" s="518"/>
      <c r="K448" s="518"/>
      <c r="L448" s="518"/>
      <c r="M448" s="518"/>
      <c r="N448" s="518"/>
      <c r="O448" s="518"/>
      <c r="P448" s="518"/>
      <c r="Q448" s="518"/>
      <c r="R448" s="518"/>
      <c r="S448" s="518"/>
      <c r="T448" s="518"/>
      <c r="U448" s="518"/>
      <c r="V448" s="518"/>
      <c r="W448" s="518"/>
      <c r="X448" s="518"/>
      <c r="Y448" s="518"/>
      <c r="Z448" s="518"/>
      <c r="AA448" s="518"/>
      <c r="AB448" s="518"/>
      <c r="AC448" s="518"/>
      <c r="AD448" s="518"/>
      <c r="AE448" s="518"/>
      <c r="AF448" s="518"/>
      <c r="AG448" s="518"/>
      <c r="AH448" s="519"/>
      <c r="AL448" s="96"/>
      <c r="AM448" s="481" t="s">
        <v>72</v>
      </c>
      <c r="AN448" s="482"/>
      <c r="AO448" s="483">
        <f>Juni!$E$7</f>
        <v>2706510</v>
      </c>
      <c r="AP448" s="484"/>
      <c r="AQ448" s="483">
        <f>Juni!$F$7</f>
        <v>2556580</v>
      </c>
      <c r="AR448" s="484"/>
      <c r="AS448" s="100">
        <f t="shared" si="33"/>
        <v>149930</v>
      </c>
      <c r="AT448" s="101">
        <f>Juni!$H$7</f>
        <v>0</v>
      </c>
      <c r="AU448" s="369">
        <f>Juni!$J$7</f>
        <v>0</v>
      </c>
      <c r="AV448" s="485">
        <f t="shared" si="34"/>
        <v>94.460393643474433</v>
      </c>
      <c r="AW448" s="486"/>
    </row>
    <row r="449" spans="1:52" s="62" customFormat="1" ht="14.1" customHeight="1" thickBot="1">
      <c r="A449" s="517"/>
      <c r="B449" s="518"/>
      <c r="C449" s="518"/>
      <c r="D449" s="518"/>
      <c r="E449" s="518"/>
      <c r="F449" s="518"/>
      <c r="G449" s="518"/>
      <c r="H449" s="518"/>
      <c r="I449" s="518"/>
      <c r="J449" s="518"/>
      <c r="K449" s="518"/>
      <c r="L449" s="518"/>
      <c r="M449" s="518"/>
      <c r="N449" s="518"/>
      <c r="O449" s="518"/>
      <c r="P449" s="518"/>
      <c r="Q449" s="518"/>
      <c r="R449" s="518"/>
      <c r="S449" s="518"/>
      <c r="T449" s="518"/>
      <c r="U449" s="518"/>
      <c r="V449" s="518"/>
      <c r="W449" s="518"/>
      <c r="X449" s="518"/>
      <c r="Y449" s="518"/>
      <c r="Z449" s="518"/>
      <c r="AA449" s="518"/>
      <c r="AB449" s="518"/>
      <c r="AC449" s="518"/>
      <c r="AD449" s="518"/>
      <c r="AE449" s="518"/>
      <c r="AF449" s="518"/>
      <c r="AG449" s="518"/>
      <c r="AH449" s="519"/>
      <c r="AL449" s="96"/>
      <c r="AM449" s="481" t="s">
        <v>73</v>
      </c>
      <c r="AN449" s="482"/>
      <c r="AO449" s="483">
        <f>Juli!$E$7</f>
        <v>2843112</v>
      </c>
      <c r="AP449" s="484"/>
      <c r="AQ449" s="483">
        <f>Juli!$F$7</f>
        <v>2619991</v>
      </c>
      <c r="AR449" s="484"/>
      <c r="AS449" s="100">
        <f t="shared" si="33"/>
        <v>223121</v>
      </c>
      <c r="AT449" s="101">
        <f>Juli!$H$7</f>
        <v>80971</v>
      </c>
      <c r="AU449" s="369">
        <f>Juli!$J$7</f>
        <v>142150</v>
      </c>
      <c r="AV449" s="485">
        <f t="shared" si="34"/>
        <v>92.152226152188163</v>
      </c>
      <c r="AW449" s="486"/>
      <c r="AY449" s="76"/>
      <c r="AZ449" s="76"/>
    </row>
    <row r="450" spans="1:52" s="62" customFormat="1" ht="14.1" customHeight="1" thickBot="1">
      <c r="A450" s="517"/>
      <c r="B450" s="518"/>
      <c r="C450" s="518"/>
      <c r="D450" s="518"/>
      <c r="E450" s="518"/>
      <c r="F450" s="518"/>
      <c r="G450" s="518"/>
      <c r="H450" s="518"/>
      <c r="I450" s="518"/>
      <c r="J450" s="518"/>
      <c r="K450" s="518"/>
      <c r="L450" s="518"/>
      <c r="M450" s="518"/>
      <c r="N450" s="518"/>
      <c r="O450" s="518"/>
      <c r="P450" s="518"/>
      <c r="Q450" s="518"/>
      <c r="R450" s="518"/>
      <c r="S450" s="518"/>
      <c r="T450" s="518"/>
      <c r="U450" s="518"/>
      <c r="V450" s="518"/>
      <c r="W450" s="518"/>
      <c r="X450" s="518"/>
      <c r="Y450" s="518"/>
      <c r="Z450" s="518"/>
      <c r="AA450" s="518"/>
      <c r="AB450" s="518"/>
      <c r="AC450" s="518"/>
      <c r="AD450" s="518"/>
      <c r="AE450" s="518"/>
      <c r="AF450" s="518"/>
      <c r="AG450" s="518"/>
      <c r="AH450" s="519"/>
      <c r="AL450" s="96"/>
      <c r="AM450" s="481" t="s">
        <v>74</v>
      </c>
      <c r="AN450" s="482"/>
      <c r="AO450" s="483">
        <f>Agustus!$E$7</f>
        <v>2856582</v>
      </c>
      <c r="AP450" s="484"/>
      <c r="AQ450" s="483">
        <f>Agustus!$F$7</f>
        <v>2661663</v>
      </c>
      <c r="AR450" s="484"/>
      <c r="AS450" s="100">
        <f t="shared" si="33"/>
        <v>194919</v>
      </c>
      <c r="AT450" s="101">
        <f>Agustus!$H$7</f>
        <v>0</v>
      </c>
      <c r="AU450" s="369">
        <f>Agustus!$J$7</f>
        <v>5100</v>
      </c>
      <c r="AV450" s="485">
        <f t="shared" si="34"/>
        <v>93.176495546075699</v>
      </c>
      <c r="AW450" s="486"/>
      <c r="AY450" s="103"/>
      <c r="AZ450" s="95"/>
    </row>
    <row r="451" spans="1:52" s="62" customFormat="1" ht="14.1" customHeight="1" thickBot="1">
      <c r="A451" s="517"/>
      <c r="B451" s="518"/>
      <c r="C451" s="518"/>
      <c r="D451" s="518"/>
      <c r="E451" s="518"/>
      <c r="F451" s="518"/>
      <c r="G451" s="518"/>
      <c r="H451" s="518"/>
      <c r="I451" s="518"/>
      <c r="J451" s="518"/>
      <c r="K451" s="518"/>
      <c r="L451" s="518"/>
      <c r="M451" s="518"/>
      <c r="N451" s="518"/>
      <c r="O451" s="518"/>
      <c r="P451" s="518"/>
      <c r="Q451" s="518"/>
      <c r="R451" s="518"/>
      <c r="S451" s="518"/>
      <c r="T451" s="518"/>
      <c r="U451" s="518"/>
      <c r="V451" s="518"/>
      <c r="W451" s="518"/>
      <c r="X451" s="518"/>
      <c r="Y451" s="518"/>
      <c r="Z451" s="518"/>
      <c r="AA451" s="518"/>
      <c r="AB451" s="518"/>
      <c r="AC451" s="518"/>
      <c r="AD451" s="518"/>
      <c r="AE451" s="518"/>
      <c r="AF451" s="518"/>
      <c r="AG451" s="518"/>
      <c r="AH451" s="519"/>
      <c r="AL451" s="96"/>
      <c r="AM451" s="481" t="s">
        <v>75</v>
      </c>
      <c r="AN451" s="482"/>
      <c r="AO451" s="483">
        <f>September!$E$7</f>
        <v>3008420</v>
      </c>
      <c r="AP451" s="484"/>
      <c r="AQ451" s="483">
        <f>September!$F$7</f>
        <v>2784881</v>
      </c>
      <c r="AR451" s="484"/>
      <c r="AS451" s="100">
        <f t="shared" si="33"/>
        <v>223539</v>
      </c>
      <c r="AT451" s="101">
        <f>September!$H$7</f>
        <v>87620</v>
      </c>
      <c r="AU451" s="369">
        <f>September!$J$7</f>
        <v>135919</v>
      </c>
      <c r="AV451" s="485">
        <f t="shared" si="34"/>
        <v>92.569554782909307</v>
      </c>
      <c r="AW451" s="486"/>
      <c r="AY451" s="368"/>
      <c r="AZ451" s="368"/>
    </row>
    <row r="452" spans="1:52" s="62" customFormat="1" ht="14.1" customHeight="1" thickBot="1">
      <c r="A452" s="517"/>
      <c r="B452" s="518"/>
      <c r="C452" s="518"/>
      <c r="D452" s="518"/>
      <c r="E452" s="518"/>
      <c r="F452" s="518"/>
      <c r="G452" s="518"/>
      <c r="H452" s="518"/>
      <c r="I452" s="518"/>
      <c r="J452" s="518"/>
      <c r="K452" s="518"/>
      <c r="L452" s="518"/>
      <c r="M452" s="518"/>
      <c r="N452" s="518"/>
      <c r="O452" s="518"/>
      <c r="P452" s="518"/>
      <c r="Q452" s="518"/>
      <c r="R452" s="518"/>
      <c r="S452" s="518"/>
      <c r="T452" s="518"/>
      <c r="U452" s="518"/>
      <c r="V452" s="518"/>
      <c r="W452" s="518"/>
      <c r="X452" s="518"/>
      <c r="Y452" s="518"/>
      <c r="Z452" s="518"/>
      <c r="AA452" s="518"/>
      <c r="AB452" s="518"/>
      <c r="AC452" s="518"/>
      <c r="AD452" s="518"/>
      <c r="AE452" s="518"/>
      <c r="AF452" s="518"/>
      <c r="AG452" s="518"/>
      <c r="AH452" s="519"/>
      <c r="AL452" s="96"/>
      <c r="AM452" s="481" t="s">
        <v>76</v>
      </c>
      <c r="AN452" s="482"/>
      <c r="AO452" s="483">
        <f>Oktober!$E$7</f>
        <v>3027799</v>
      </c>
      <c r="AP452" s="484"/>
      <c r="AQ452" s="483">
        <f>Oktober!$F$7</f>
        <v>2680903</v>
      </c>
      <c r="AR452" s="484"/>
      <c r="AS452" s="100">
        <f t="shared" si="33"/>
        <v>346896</v>
      </c>
      <c r="AT452" s="101">
        <f>Oktober!$H$7</f>
        <v>0</v>
      </c>
      <c r="AU452" s="369">
        <f>Oktober!$J$7</f>
        <v>0</v>
      </c>
      <c r="AV452" s="485">
        <f t="shared" si="34"/>
        <v>88.542964708027185</v>
      </c>
      <c r="AW452" s="486"/>
      <c r="AY452" s="368"/>
      <c r="AZ452" s="368"/>
    </row>
    <row r="453" spans="1:52" s="62" customFormat="1" ht="14.1" customHeight="1" thickBot="1">
      <c r="A453" s="517"/>
      <c r="B453" s="518"/>
      <c r="C453" s="518"/>
      <c r="D453" s="518"/>
      <c r="E453" s="518"/>
      <c r="F453" s="518"/>
      <c r="G453" s="518"/>
      <c r="H453" s="518"/>
      <c r="I453" s="518"/>
      <c r="J453" s="518"/>
      <c r="K453" s="518"/>
      <c r="L453" s="518"/>
      <c r="M453" s="518"/>
      <c r="N453" s="518"/>
      <c r="O453" s="518"/>
      <c r="P453" s="518"/>
      <c r="Q453" s="518"/>
      <c r="R453" s="518"/>
      <c r="S453" s="518"/>
      <c r="T453" s="518"/>
      <c r="U453" s="518"/>
      <c r="V453" s="518"/>
      <c r="W453" s="518"/>
      <c r="X453" s="518"/>
      <c r="Y453" s="518"/>
      <c r="Z453" s="518"/>
      <c r="AA453" s="518"/>
      <c r="AB453" s="518"/>
      <c r="AC453" s="518"/>
      <c r="AD453" s="518"/>
      <c r="AE453" s="518"/>
      <c r="AF453" s="518"/>
      <c r="AG453" s="518"/>
      <c r="AH453" s="519"/>
      <c r="AL453" s="96"/>
      <c r="AM453" s="481" t="s">
        <v>77</v>
      </c>
      <c r="AN453" s="482"/>
      <c r="AO453" s="483">
        <f>November!$E$7</f>
        <v>2719800</v>
      </c>
      <c r="AP453" s="484"/>
      <c r="AQ453" s="483">
        <f>November!$F$7</f>
        <v>2563956</v>
      </c>
      <c r="AR453" s="484"/>
      <c r="AS453" s="100">
        <f t="shared" si="33"/>
        <v>155844</v>
      </c>
      <c r="AT453" s="101">
        <f>November!$H$7</f>
        <v>0</v>
      </c>
      <c r="AU453" s="369">
        <f>November!$J$7</f>
        <v>0</v>
      </c>
      <c r="AV453" s="485">
        <f t="shared" si="34"/>
        <v>94.270019854401056</v>
      </c>
      <c r="AW453" s="486"/>
      <c r="AY453" s="368"/>
      <c r="AZ453" s="368"/>
    </row>
    <row r="454" spans="1:52" s="62" customFormat="1" ht="14.1" customHeight="1" thickBot="1">
      <c r="A454" s="517"/>
      <c r="B454" s="518"/>
      <c r="C454" s="518"/>
      <c r="D454" s="518"/>
      <c r="E454" s="518"/>
      <c r="F454" s="518"/>
      <c r="G454" s="518"/>
      <c r="H454" s="518"/>
      <c r="I454" s="518"/>
      <c r="J454" s="518"/>
      <c r="K454" s="518"/>
      <c r="L454" s="518"/>
      <c r="M454" s="518"/>
      <c r="N454" s="518"/>
      <c r="O454" s="518"/>
      <c r="P454" s="518"/>
      <c r="Q454" s="518"/>
      <c r="R454" s="518"/>
      <c r="S454" s="518"/>
      <c r="T454" s="518"/>
      <c r="U454" s="518"/>
      <c r="V454" s="518"/>
      <c r="W454" s="518"/>
      <c r="X454" s="518"/>
      <c r="Y454" s="518"/>
      <c r="Z454" s="518"/>
      <c r="AA454" s="518"/>
      <c r="AB454" s="518"/>
      <c r="AC454" s="518"/>
      <c r="AD454" s="518"/>
      <c r="AE454" s="518"/>
      <c r="AF454" s="518"/>
      <c r="AG454" s="518"/>
      <c r="AH454" s="519"/>
      <c r="AL454" s="76"/>
      <c r="AM454" s="481" t="s">
        <v>78</v>
      </c>
      <c r="AN454" s="482"/>
      <c r="AO454" s="483">
        <f>Desember!$E$7</f>
        <v>2773458</v>
      </c>
      <c r="AP454" s="484"/>
      <c r="AQ454" s="483">
        <f>Desember!$F$7</f>
        <v>2616848</v>
      </c>
      <c r="AR454" s="484"/>
      <c r="AS454" s="100">
        <f t="shared" si="33"/>
        <v>156610</v>
      </c>
      <c r="AT454" s="101">
        <f>Desember!$H$7</f>
        <v>0</v>
      </c>
      <c r="AU454" s="369">
        <f>Desember!$J$7</f>
        <v>0</v>
      </c>
      <c r="AV454" s="485">
        <f t="shared" si="34"/>
        <v>94.353258639575571</v>
      </c>
      <c r="AW454" s="486"/>
      <c r="AY454" s="368"/>
      <c r="AZ454" s="368"/>
    </row>
    <row r="455" spans="1:52" s="62" customFormat="1">
      <c r="A455" s="517"/>
      <c r="B455" s="518"/>
      <c r="C455" s="518"/>
      <c r="D455" s="518"/>
      <c r="E455" s="518"/>
      <c r="F455" s="518"/>
      <c r="G455" s="518"/>
      <c r="H455" s="518"/>
      <c r="I455" s="518"/>
      <c r="J455" s="518"/>
      <c r="K455" s="518"/>
      <c r="L455" s="518"/>
      <c r="M455" s="518"/>
      <c r="N455" s="518"/>
      <c r="O455" s="518"/>
      <c r="P455" s="518"/>
      <c r="Q455" s="518"/>
      <c r="R455" s="518"/>
      <c r="S455" s="518"/>
      <c r="T455" s="518"/>
      <c r="U455" s="518"/>
      <c r="V455" s="518"/>
      <c r="W455" s="518"/>
      <c r="X455" s="518"/>
      <c r="Y455" s="518"/>
      <c r="Z455" s="518"/>
      <c r="AA455" s="518"/>
      <c r="AB455" s="518"/>
      <c r="AC455" s="518"/>
      <c r="AD455" s="518"/>
      <c r="AE455" s="518"/>
      <c r="AF455" s="518"/>
      <c r="AG455" s="518"/>
      <c r="AH455" s="519"/>
      <c r="AM455" s="76"/>
      <c r="AN455" s="76"/>
      <c r="AO455" s="61"/>
      <c r="AP455" s="76"/>
      <c r="AQ455" s="61"/>
      <c r="AR455" s="61"/>
      <c r="AS455" s="76"/>
      <c r="AT455" s="96"/>
      <c r="AU455" s="61"/>
      <c r="AV455" s="76"/>
      <c r="AW455" s="61"/>
      <c r="AX455" s="61"/>
      <c r="AZ455" s="368"/>
    </row>
    <row r="456" spans="1:52" s="62" customFormat="1">
      <c r="A456" s="517"/>
      <c r="B456" s="518"/>
      <c r="C456" s="518"/>
      <c r="D456" s="518"/>
      <c r="E456" s="518"/>
      <c r="F456" s="518"/>
      <c r="G456" s="518"/>
      <c r="H456" s="518"/>
      <c r="I456" s="518"/>
      <c r="J456" s="518"/>
      <c r="K456" s="518"/>
      <c r="L456" s="518"/>
      <c r="M456" s="518"/>
      <c r="N456" s="518"/>
      <c r="O456" s="518"/>
      <c r="P456" s="518"/>
      <c r="Q456" s="518"/>
      <c r="R456" s="518"/>
      <c r="S456" s="518"/>
      <c r="T456" s="518"/>
      <c r="U456" s="518"/>
      <c r="V456" s="518"/>
      <c r="W456" s="518"/>
      <c r="X456" s="518"/>
      <c r="Y456" s="518"/>
      <c r="Z456" s="518"/>
      <c r="AA456" s="518"/>
      <c r="AB456" s="518"/>
      <c r="AC456" s="518"/>
      <c r="AD456" s="518"/>
      <c r="AE456" s="518"/>
      <c r="AF456" s="518"/>
      <c r="AG456" s="518"/>
      <c r="AH456" s="519"/>
      <c r="AL456" s="368"/>
      <c r="AP456" s="104"/>
      <c r="AQ456" s="61"/>
      <c r="AR456" s="76"/>
      <c r="AS456" s="76"/>
      <c r="AT456" s="96"/>
      <c r="AU456" s="61"/>
      <c r="AV456" s="76"/>
      <c r="AW456" s="61"/>
      <c r="AX456" s="61"/>
      <c r="AZ456" s="368"/>
    </row>
    <row r="457" spans="1:52" s="62" customFormat="1">
      <c r="A457" s="517"/>
      <c r="B457" s="518"/>
      <c r="C457" s="518"/>
      <c r="D457" s="518"/>
      <c r="E457" s="518"/>
      <c r="F457" s="518"/>
      <c r="G457" s="518"/>
      <c r="H457" s="518"/>
      <c r="I457" s="518"/>
      <c r="J457" s="518"/>
      <c r="K457" s="518"/>
      <c r="L457" s="518"/>
      <c r="M457" s="518"/>
      <c r="N457" s="518"/>
      <c r="O457" s="518"/>
      <c r="P457" s="518"/>
      <c r="Q457" s="518"/>
      <c r="R457" s="518"/>
      <c r="S457" s="518"/>
      <c r="T457" s="518"/>
      <c r="U457" s="518"/>
      <c r="V457" s="518"/>
      <c r="W457" s="518"/>
      <c r="X457" s="518"/>
      <c r="Y457" s="518"/>
      <c r="Z457" s="518"/>
      <c r="AA457" s="518"/>
      <c r="AB457" s="518"/>
      <c r="AC457" s="518"/>
      <c r="AD457" s="518"/>
      <c r="AE457" s="518"/>
      <c r="AF457" s="518"/>
      <c r="AG457" s="518"/>
      <c r="AH457" s="519"/>
      <c r="AL457" s="76"/>
      <c r="AO457" s="368"/>
      <c r="AP457" s="368"/>
      <c r="AQ457" s="368"/>
      <c r="AR457" s="76"/>
      <c r="AS457" s="76"/>
      <c r="AT457" s="96"/>
      <c r="AU457" s="61"/>
      <c r="AV457" s="76"/>
      <c r="AW457" s="61"/>
      <c r="AX457" s="61"/>
      <c r="AZ457" s="368"/>
    </row>
    <row r="458" spans="1:52" s="62" customFormat="1">
      <c r="A458" s="517"/>
      <c r="B458" s="518"/>
      <c r="C458" s="518"/>
      <c r="D458" s="518"/>
      <c r="E458" s="518"/>
      <c r="F458" s="518"/>
      <c r="G458" s="518"/>
      <c r="H458" s="518"/>
      <c r="I458" s="518"/>
      <c r="J458" s="518"/>
      <c r="K458" s="518"/>
      <c r="L458" s="518"/>
      <c r="M458" s="518"/>
      <c r="N458" s="518"/>
      <c r="O458" s="518"/>
      <c r="P458" s="518"/>
      <c r="Q458" s="518"/>
      <c r="R458" s="518"/>
      <c r="S458" s="518"/>
      <c r="T458" s="518"/>
      <c r="U458" s="518"/>
      <c r="V458" s="518"/>
      <c r="W458" s="518"/>
      <c r="X458" s="518"/>
      <c r="Y458" s="518"/>
      <c r="Z458" s="518"/>
      <c r="AA458" s="518"/>
      <c r="AB458" s="518"/>
      <c r="AC458" s="518"/>
      <c r="AD458" s="518"/>
      <c r="AE458" s="518"/>
      <c r="AF458" s="518"/>
      <c r="AG458" s="518"/>
      <c r="AH458" s="519"/>
      <c r="AL458" s="76"/>
      <c r="AM458" s="608" t="s">
        <v>1517</v>
      </c>
      <c r="AN458" s="608"/>
      <c r="AO458" s="608"/>
      <c r="AP458" s="608"/>
      <c r="AQ458" s="608"/>
      <c r="AR458" s="608"/>
      <c r="AS458" s="608"/>
      <c r="AT458" s="608"/>
      <c r="AU458" s="608"/>
      <c r="AV458" s="608"/>
      <c r="AW458" s="608"/>
      <c r="AX458" s="608"/>
      <c r="AY458" s="608"/>
      <c r="AZ458" s="368"/>
    </row>
    <row r="459" spans="1:52" s="62" customFormat="1" ht="13.5" thickBot="1">
      <c r="A459" s="517"/>
      <c r="B459" s="518"/>
      <c r="C459" s="518"/>
      <c r="D459" s="518"/>
      <c r="E459" s="518"/>
      <c r="F459" s="518"/>
      <c r="G459" s="518"/>
      <c r="H459" s="518"/>
      <c r="I459" s="518"/>
      <c r="J459" s="518"/>
      <c r="K459" s="518"/>
      <c r="L459" s="518"/>
      <c r="M459" s="518"/>
      <c r="N459" s="518"/>
      <c r="O459" s="518"/>
      <c r="P459" s="518"/>
      <c r="Q459" s="518"/>
      <c r="R459" s="518"/>
      <c r="S459" s="518"/>
      <c r="T459" s="518"/>
      <c r="U459" s="518"/>
      <c r="V459" s="518"/>
      <c r="W459" s="518"/>
      <c r="X459" s="518"/>
      <c r="Y459" s="518"/>
      <c r="Z459" s="518"/>
      <c r="AA459" s="518"/>
      <c r="AB459" s="518"/>
      <c r="AC459" s="518"/>
      <c r="AD459" s="518"/>
      <c r="AE459" s="518"/>
      <c r="AF459" s="518"/>
      <c r="AG459" s="518"/>
      <c r="AH459" s="519"/>
      <c r="AL459" s="76"/>
      <c r="AM459" s="609"/>
      <c r="AN459" s="609"/>
      <c r="AO459" s="609"/>
      <c r="AP459" s="609"/>
      <c r="AQ459" s="609"/>
      <c r="AR459" s="609"/>
      <c r="AS459" s="609"/>
      <c r="AT459" s="609"/>
      <c r="AU459" s="609"/>
      <c r="AV459" s="609"/>
      <c r="AW459" s="609"/>
      <c r="AX459" s="609"/>
      <c r="AY459" s="609"/>
      <c r="AZ459" s="368"/>
    </row>
    <row r="460" spans="1:52" s="62" customFormat="1" ht="13.5" thickBot="1">
      <c r="A460" s="517"/>
      <c r="B460" s="518"/>
      <c r="C460" s="518"/>
      <c r="D460" s="518"/>
      <c r="E460" s="518"/>
      <c r="F460" s="518"/>
      <c r="G460" s="518"/>
      <c r="H460" s="518"/>
      <c r="I460" s="518"/>
      <c r="J460" s="518"/>
      <c r="K460" s="518"/>
      <c r="L460" s="518"/>
      <c r="M460" s="518"/>
      <c r="N460" s="518"/>
      <c r="O460" s="518"/>
      <c r="P460" s="518"/>
      <c r="Q460" s="518"/>
      <c r="R460" s="518"/>
      <c r="S460" s="518"/>
      <c r="T460" s="518"/>
      <c r="U460" s="518"/>
      <c r="V460" s="518"/>
      <c r="W460" s="518"/>
      <c r="X460" s="518"/>
      <c r="Y460" s="518"/>
      <c r="Z460" s="518"/>
      <c r="AA460" s="518"/>
      <c r="AB460" s="518"/>
      <c r="AC460" s="518"/>
      <c r="AD460" s="518"/>
      <c r="AE460" s="518"/>
      <c r="AF460" s="518"/>
      <c r="AG460" s="518"/>
      <c r="AH460" s="519"/>
      <c r="AL460" s="76"/>
      <c r="AM460" s="603" t="s">
        <v>59</v>
      </c>
      <c r="AN460" s="604"/>
      <c r="AO460" s="603" t="s">
        <v>60</v>
      </c>
      <c r="AP460" s="604"/>
      <c r="AQ460" s="603" t="s">
        <v>61</v>
      </c>
      <c r="AR460" s="604"/>
      <c r="AS460" s="596" t="s">
        <v>0</v>
      </c>
      <c r="AT460" s="597"/>
      <c r="AU460" s="597"/>
      <c r="AV460" s="597"/>
      <c r="AW460" s="597"/>
      <c r="AX460" s="597"/>
      <c r="AY460" s="598"/>
      <c r="AZ460" s="368"/>
    </row>
    <row r="461" spans="1:52" s="62" customFormat="1" ht="12.75" customHeight="1" thickBot="1">
      <c r="A461" s="517"/>
      <c r="B461" s="518"/>
      <c r="C461" s="518"/>
      <c r="D461" s="518"/>
      <c r="E461" s="518"/>
      <c r="F461" s="518"/>
      <c r="G461" s="518"/>
      <c r="H461" s="518"/>
      <c r="I461" s="518"/>
      <c r="J461" s="518"/>
      <c r="K461" s="518"/>
      <c r="L461" s="518"/>
      <c r="M461" s="518"/>
      <c r="N461" s="518"/>
      <c r="O461" s="518"/>
      <c r="P461" s="518"/>
      <c r="Q461" s="518"/>
      <c r="R461" s="518"/>
      <c r="S461" s="518"/>
      <c r="T461" s="518"/>
      <c r="U461" s="518"/>
      <c r="V461" s="518"/>
      <c r="W461" s="518"/>
      <c r="X461" s="518"/>
      <c r="Y461" s="518"/>
      <c r="Z461" s="518"/>
      <c r="AA461" s="518"/>
      <c r="AB461" s="518"/>
      <c r="AC461" s="518"/>
      <c r="AD461" s="518"/>
      <c r="AE461" s="518"/>
      <c r="AF461" s="518"/>
      <c r="AG461" s="518"/>
      <c r="AH461" s="519"/>
      <c r="AK461" s="108"/>
      <c r="AL461" s="76"/>
      <c r="AM461" s="605"/>
      <c r="AN461" s="606"/>
      <c r="AO461" s="605"/>
      <c r="AP461" s="606"/>
      <c r="AQ461" s="605"/>
      <c r="AR461" s="606"/>
      <c r="AS461" s="319" t="s">
        <v>63</v>
      </c>
      <c r="AT461" s="320" t="s">
        <v>64</v>
      </c>
      <c r="AU461" s="319" t="s">
        <v>1533</v>
      </c>
      <c r="AV461" s="599" t="s">
        <v>14</v>
      </c>
      <c r="AW461" s="600"/>
      <c r="AX461" s="601" t="s">
        <v>1533</v>
      </c>
      <c r="AY461" s="602"/>
      <c r="AZ461" s="368"/>
    </row>
    <row r="462" spans="1:52" s="62" customFormat="1" ht="13.5" thickBot="1">
      <c r="A462" s="517"/>
      <c r="B462" s="518"/>
      <c r="C462" s="518"/>
      <c r="D462" s="518"/>
      <c r="E462" s="518"/>
      <c r="F462" s="518"/>
      <c r="G462" s="518"/>
      <c r="H462" s="518"/>
      <c r="I462" s="518"/>
      <c r="J462" s="518"/>
      <c r="K462" s="518"/>
      <c r="L462" s="518"/>
      <c r="M462" s="518"/>
      <c r="N462" s="518"/>
      <c r="O462" s="518"/>
      <c r="P462" s="518"/>
      <c r="Q462" s="518"/>
      <c r="R462" s="518"/>
      <c r="S462" s="518"/>
      <c r="T462" s="518"/>
      <c r="U462" s="518"/>
      <c r="V462" s="518"/>
      <c r="W462" s="518"/>
      <c r="X462" s="518"/>
      <c r="Y462" s="518"/>
      <c r="Z462" s="518"/>
      <c r="AA462" s="518"/>
      <c r="AB462" s="518"/>
      <c r="AC462" s="518"/>
      <c r="AD462" s="518"/>
      <c r="AE462" s="518"/>
      <c r="AF462" s="518"/>
      <c r="AG462" s="518"/>
      <c r="AH462" s="519"/>
      <c r="AL462" s="76"/>
      <c r="AM462" s="481" t="s">
        <v>164</v>
      </c>
      <c r="AN462" s="482"/>
      <c r="AO462" s="483">
        <v>0</v>
      </c>
      <c r="AP462" s="484"/>
      <c r="AQ462" s="483">
        <v>0</v>
      </c>
      <c r="AR462" s="484"/>
      <c r="AS462" s="100">
        <f t="shared" ref="AS462:AS473" si="35">AO462-AQ462</f>
        <v>0</v>
      </c>
      <c r="AT462" s="101">
        <v>0</v>
      </c>
      <c r="AU462" s="321" t="e">
        <f>AT462/AT450*100</f>
        <v>#DIV/0!</v>
      </c>
      <c r="AV462" s="594">
        <v>0</v>
      </c>
      <c r="AW462" s="595"/>
      <c r="AX462" s="506">
        <f>AV462/AU450*100</f>
        <v>0</v>
      </c>
      <c r="AY462" s="507"/>
      <c r="AZ462" s="368"/>
    </row>
    <row r="463" spans="1:52" s="62" customFormat="1" ht="12.75" customHeight="1" thickBot="1">
      <c r="A463" s="517"/>
      <c r="B463" s="518"/>
      <c r="C463" s="518"/>
      <c r="D463" s="518"/>
      <c r="E463" s="518"/>
      <c r="F463" s="518"/>
      <c r="G463" s="518"/>
      <c r="H463" s="518"/>
      <c r="I463" s="518"/>
      <c r="J463" s="518"/>
      <c r="K463" s="518"/>
      <c r="L463" s="518"/>
      <c r="M463" s="518"/>
      <c r="N463" s="518"/>
      <c r="O463" s="518"/>
      <c r="P463" s="518"/>
      <c r="Q463" s="518"/>
      <c r="R463" s="518"/>
      <c r="S463" s="518"/>
      <c r="T463" s="518"/>
      <c r="U463" s="518"/>
      <c r="V463" s="518"/>
      <c r="W463" s="518"/>
      <c r="X463" s="518"/>
      <c r="Y463" s="518"/>
      <c r="Z463" s="518"/>
      <c r="AA463" s="518"/>
      <c r="AB463" s="518"/>
      <c r="AC463" s="518"/>
      <c r="AD463" s="518"/>
      <c r="AE463" s="518"/>
      <c r="AF463" s="518"/>
      <c r="AG463" s="518"/>
      <c r="AH463" s="519"/>
      <c r="AL463" s="76"/>
      <c r="AM463" s="481" t="s">
        <v>262</v>
      </c>
      <c r="AN463" s="482"/>
      <c r="AO463" s="483">
        <v>0</v>
      </c>
      <c r="AP463" s="484"/>
      <c r="AQ463" s="483">
        <v>0</v>
      </c>
      <c r="AR463" s="484"/>
      <c r="AS463" s="100">
        <f t="shared" si="35"/>
        <v>0</v>
      </c>
      <c r="AT463" s="101">
        <v>0</v>
      </c>
      <c r="AU463" s="321" t="e">
        <f>AT463/AT450*100</f>
        <v>#DIV/0!</v>
      </c>
      <c r="AV463" s="594">
        <v>0</v>
      </c>
      <c r="AW463" s="595"/>
      <c r="AX463" s="506">
        <f>AV463/AU450*100</f>
        <v>0</v>
      </c>
      <c r="AY463" s="507"/>
      <c r="AZ463" s="368"/>
    </row>
    <row r="464" spans="1:52" s="62" customFormat="1" ht="13.5" thickBot="1">
      <c r="A464" s="517"/>
      <c r="B464" s="518"/>
      <c r="C464" s="518"/>
      <c r="D464" s="518"/>
      <c r="E464" s="518"/>
      <c r="F464" s="518"/>
      <c r="G464" s="518"/>
      <c r="H464" s="518"/>
      <c r="I464" s="518"/>
      <c r="J464" s="518"/>
      <c r="K464" s="518"/>
      <c r="L464" s="518"/>
      <c r="M464" s="518"/>
      <c r="N464" s="518"/>
      <c r="O464" s="518"/>
      <c r="P464" s="518"/>
      <c r="Q464" s="518"/>
      <c r="R464" s="518"/>
      <c r="S464" s="518"/>
      <c r="T464" s="518"/>
      <c r="U464" s="518"/>
      <c r="V464" s="518"/>
      <c r="W464" s="518"/>
      <c r="X464" s="518"/>
      <c r="Y464" s="518"/>
      <c r="Z464" s="518"/>
      <c r="AA464" s="518"/>
      <c r="AB464" s="518"/>
      <c r="AC464" s="518"/>
      <c r="AD464" s="518"/>
      <c r="AE464" s="518"/>
      <c r="AF464" s="518"/>
      <c r="AG464" s="518"/>
      <c r="AH464" s="519"/>
      <c r="AM464" s="481" t="s">
        <v>1333</v>
      </c>
      <c r="AN464" s="482"/>
      <c r="AO464" s="483">
        <v>0</v>
      </c>
      <c r="AP464" s="484"/>
      <c r="AQ464" s="483">
        <v>0</v>
      </c>
      <c r="AR464" s="484"/>
      <c r="AS464" s="100">
        <f t="shared" si="35"/>
        <v>0</v>
      </c>
      <c r="AT464" s="101">
        <v>0</v>
      </c>
      <c r="AU464" s="321" t="e">
        <f>AT464/AT450*100</f>
        <v>#DIV/0!</v>
      </c>
      <c r="AV464" s="594">
        <f>Maret!$J$7</f>
        <v>0</v>
      </c>
      <c r="AW464" s="595"/>
      <c r="AX464" s="506">
        <f>AV464/AU450*100</f>
        <v>0</v>
      </c>
      <c r="AY464" s="507"/>
      <c r="AZ464" s="110"/>
    </row>
    <row r="465" spans="1:52" s="62" customFormat="1" ht="13.5" thickBot="1">
      <c r="A465" s="517"/>
      <c r="B465" s="518"/>
      <c r="C465" s="518"/>
      <c r="D465" s="518"/>
      <c r="E465" s="518"/>
      <c r="F465" s="518"/>
      <c r="G465" s="518"/>
      <c r="H465" s="518"/>
      <c r="I465" s="518"/>
      <c r="J465" s="518"/>
      <c r="K465" s="518"/>
      <c r="L465" s="518"/>
      <c r="M465" s="518"/>
      <c r="N465" s="518"/>
      <c r="O465" s="518"/>
      <c r="P465" s="518"/>
      <c r="Q465" s="518"/>
      <c r="R465" s="518"/>
      <c r="S465" s="518"/>
      <c r="T465" s="518"/>
      <c r="U465" s="518"/>
      <c r="V465" s="518"/>
      <c r="W465" s="518"/>
      <c r="X465" s="518"/>
      <c r="Y465" s="518"/>
      <c r="Z465" s="518"/>
      <c r="AA465" s="518"/>
      <c r="AB465" s="518"/>
      <c r="AC465" s="518"/>
      <c r="AD465" s="518"/>
      <c r="AE465" s="518"/>
      <c r="AF465" s="518"/>
      <c r="AG465" s="518"/>
      <c r="AH465" s="519"/>
      <c r="AM465" s="481" t="s">
        <v>87</v>
      </c>
      <c r="AN465" s="482"/>
      <c r="AO465" s="483">
        <v>0</v>
      </c>
      <c r="AP465" s="484"/>
      <c r="AQ465" s="483">
        <v>0</v>
      </c>
      <c r="AR465" s="484"/>
      <c r="AS465" s="100">
        <f t="shared" si="35"/>
        <v>0</v>
      </c>
      <c r="AT465" s="101">
        <v>0</v>
      </c>
      <c r="AU465" s="321" t="e">
        <f>AT465/AT450*100</f>
        <v>#DIV/0!</v>
      </c>
      <c r="AV465" s="594">
        <v>0</v>
      </c>
      <c r="AW465" s="595"/>
      <c r="AX465" s="506">
        <f>AV465/AU450*100</f>
        <v>0</v>
      </c>
      <c r="AY465" s="507"/>
      <c r="AZ465" s="110"/>
    </row>
    <row r="466" spans="1:52" s="62" customFormat="1" ht="14.25" customHeight="1" thickBot="1">
      <c r="A466" s="517"/>
      <c r="B466" s="518"/>
      <c r="C466" s="518"/>
      <c r="D466" s="518"/>
      <c r="E466" s="518"/>
      <c r="F466" s="518"/>
      <c r="G466" s="518"/>
      <c r="H466" s="518"/>
      <c r="I466" s="518"/>
      <c r="J466" s="518"/>
      <c r="K466" s="518"/>
      <c r="L466" s="518"/>
      <c r="M466" s="518"/>
      <c r="N466" s="518"/>
      <c r="O466" s="518"/>
      <c r="P466" s="518"/>
      <c r="Q466" s="518"/>
      <c r="R466" s="518"/>
      <c r="S466" s="518"/>
      <c r="T466" s="518"/>
      <c r="U466" s="518"/>
      <c r="V466" s="518"/>
      <c r="W466" s="518"/>
      <c r="X466" s="518"/>
      <c r="Y466" s="518"/>
      <c r="Z466" s="518"/>
      <c r="AA466" s="518"/>
      <c r="AB466" s="518"/>
      <c r="AC466" s="518"/>
      <c r="AD466" s="518"/>
      <c r="AE466" s="518"/>
      <c r="AF466" s="518"/>
      <c r="AG466" s="518"/>
      <c r="AH466" s="519"/>
      <c r="AM466" s="481" t="s">
        <v>1063</v>
      </c>
      <c r="AN466" s="482"/>
      <c r="AO466" s="483">
        <v>0</v>
      </c>
      <c r="AP466" s="484"/>
      <c r="AQ466" s="483">
        <v>0</v>
      </c>
      <c r="AR466" s="484"/>
      <c r="AS466" s="100">
        <f t="shared" si="35"/>
        <v>0</v>
      </c>
      <c r="AT466" s="101">
        <f>Mei!$H$7</f>
        <v>0</v>
      </c>
      <c r="AU466" s="321" t="e">
        <f>AT466/AT450*100</f>
        <v>#DIV/0!</v>
      </c>
      <c r="AV466" s="594">
        <v>0</v>
      </c>
      <c r="AW466" s="595"/>
      <c r="AX466" s="506">
        <f>AV466/AU450*100</f>
        <v>0</v>
      </c>
      <c r="AY466" s="507"/>
      <c r="AZ466" s="75"/>
    </row>
    <row r="467" spans="1:52" s="62" customFormat="1" ht="13.5" thickBot="1">
      <c r="A467" s="517"/>
      <c r="B467" s="518"/>
      <c r="C467" s="518"/>
      <c r="D467" s="518"/>
      <c r="E467" s="518"/>
      <c r="F467" s="518"/>
      <c r="G467" s="518"/>
      <c r="H467" s="518"/>
      <c r="I467" s="518"/>
      <c r="J467" s="518"/>
      <c r="K467" s="518"/>
      <c r="L467" s="518"/>
      <c r="M467" s="518"/>
      <c r="N467" s="518"/>
      <c r="O467" s="518"/>
      <c r="P467" s="518"/>
      <c r="Q467" s="518"/>
      <c r="R467" s="518"/>
      <c r="S467" s="518"/>
      <c r="T467" s="518"/>
      <c r="U467" s="518"/>
      <c r="V467" s="518"/>
      <c r="W467" s="518"/>
      <c r="X467" s="518"/>
      <c r="Y467" s="518"/>
      <c r="Z467" s="518"/>
      <c r="AA467" s="518"/>
      <c r="AB467" s="518"/>
      <c r="AC467" s="518"/>
      <c r="AD467" s="518"/>
      <c r="AE467" s="518"/>
      <c r="AF467" s="518"/>
      <c r="AG467" s="518"/>
      <c r="AH467" s="519"/>
      <c r="AM467" s="481" t="s">
        <v>1009</v>
      </c>
      <c r="AN467" s="482"/>
      <c r="AO467" s="483">
        <v>0</v>
      </c>
      <c r="AP467" s="484"/>
      <c r="AQ467" s="483">
        <v>0</v>
      </c>
      <c r="AR467" s="484"/>
      <c r="AS467" s="100">
        <f t="shared" si="35"/>
        <v>0</v>
      </c>
      <c r="AT467" s="101">
        <f>Juni!$H$7</f>
        <v>0</v>
      </c>
      <c r="AU467" s="321" t="e">
        <f>AT467/AT450*100</f>
        <v>#DIV/0!</v>
      </c>
      <c r="AV467" s="594">
        <v>0</v>
      </c>
      <c r="AW467" s="595"/>
      <c r="AX467" s="506">
        <f>AV467/AU450*100</f>
        <v>0</v>
      </c>
      <c r="AY467" s="507"/>
      <c r="AZ467" s="75"/>
    </row>
    <row r="468" spans="1:52" s="62" customFormat="1" ht="13.5" thickBot="1">
      <c r="A468" s="559"/>
      <c r="B468" s="560"/>
      <c r="C468" s="560"/>
      <c r="D468" s="560"/>
      <c r="E468" s="560"/>
      <c r="F468" s="560"/>
      <c r="G468" s="560"/>
      <c r="H468" s="560"/>
      <c r="I468" s="560"/>
      <c r="J468" s="560"/>
      <c r="K468" s="560"/>
      <c r="L468" s="560"/>
      <c r="M468" s="560"/>
      <c r="N468" s="560"/>
      <c r="O468" s="560"/>
      <c r="P468" s="560"/>
      <c r="Q468" s="560"/>
      <c r="R468" s="560"/>
      <c r="S468" s="560"/>
      <c r="T468" s="560"/>
      <c r="U468" s="560"/>
      <c r="V468" s="560"/>
      <c r="W468" s="560"/>
      <c r="X468" s="560"/>
      <c r="Y468" s="560"/>
      <c r="Z468" s="560"/>
      <c r="AA468" s="560"/>
      <c r="AB468" s="560"/>
      <c r="AC468" s="560"/>
      <c r="AD468" s="560"/>
      <c r="AE468" s="560"/>
      <c r="AF468" s="560"/>
      <c r="AG468" s="560"/>
      <c r="AH468" s="561"/>
      <c r="AM468" s="610" t="s">
        <v>1519</v>
      </c>
      <c r="AN468" s="611"/>
      <c r="AO468" s="483">
        <v>0</v>
      </c>
      <c r="AP468" s="484"/>
      <c r="AQ468" s="483">
        <v>0</v>
      </c>
      <c r="AR468" s="484"/>
      <c r="AS468" s="100">
        <f t="shared" si="35"/>
        <v>0</v>
      </c>
      <c r="AT468" s="101">
        <v>0</v>
      </c>
      <c r="AU468" s="321" t="e">
        <f>AT468/AT450*100</f>
        <v>#DIV/0!</v>
      </c>
      <c r="AV468" s="594">
        <v>0</v>
      </c>
      <c r="AW468" s="595"/>
      <c r="AX468" s="506">
        <f>AV468/AU450*100</f>
        <v>0</v>
      </c>
      <c r="AY468" s="507"/>
      <c r="AZ468" s="75"/>
    </row>
    <row r="469" spans="1:52" s="62" customFormat="1" ht="27.75" customHeight="1" thickBot="1">
      <c r="A469" s="113" t="s">
        <v>79</v>
      </c>
      <c r="B469" s="553" t="s">
        <v>80</v>
      </c>
      <c r="C469" s="554"/>
      <c r="D469" s="554"/>
      <c r="E469" s="554"/>
      <c r="F469" s="554"/>
      <c r="G469" s="554"/>
      <c r="H469" s="554"/>
      <c r="I469" s="554"/>
      <c r="J469" s="554"/>
      <c r="K469" s="554"/>
      <c r="L469" s="554"/>
      <c r="M469" s="555"/>
      <c r="N469" s="553" t="s">
        <v>81</v>
      </c>
      <c r="O469" s="554"/>
      <c r="P469" s="554"/>
      <c r="Q469" s="554"/>
      <c r="R469" s="554"/>
      <c r="S469" s="554"/>
      <c r="T469" s="554"/>
      <c r="U469" s="554"/>
      <c r="V469" s="554"/>
      <c r="W469" s="554"/>
      <c r="X469" s="554"/>
      <c r="Y469" s="555"/>
      <c r="Z469" s="553" t="s">
        <v>82</v>
      </c>
      <c r="AA469" s="554"/>
      <c r="AB469" s="555"/>
      <c r="AC469" s="554" t="s">
        <v>83</v>
      </c>
      <c r="AD469" s="554"/>
      <c r="AE469" s="554"/>
      <c r="AF469" s="553" t="s">
        <v>84</v>
      </c>
      <c r="AG469" s="554"/>
      <c r="AH469" s="555"/>
      <c r="AI469" s="114"/>
      <c r="AM469" s="612" t="s">
        <v>522</v>
      </c>
      <c r="AN469" s="613"/>
      <c r="AO469" s="614">
        <v>0</v>
      </c>
      <c r="AP469" s="484"/>
      <c r="AQ469" s="483">
        <v>0</v>
      </c>
      <c r="AR469" s="484"/>
      <c r="AS469" s="100">
        <f t="shared" si="35"/>
        <v>0</v>
      </c>
      <c r="AT469" s="101">
        <v>0</v>
      </c>
      <c r="AU469" s="321" t="e">
        <f>AT469/AT450*100</f>
        <v>#DIV/0!</v>
      </c>
      <c r="AV469" s="594">
        <v>0</v>
      </c>
      <c r="AW469" s="595"/>
      <c r="AX469" s="506">
        <f>AV469/AU450*100</f>
        <v>0</v>
      </c>
      <c r="AY469" s="507"/>
      <c r="AZ469" s="327"/>
    </row>
    <row r="470" spans="1:52" s="117" customFormat="1" ht="18" customHeight="1" thickBot="1">
      <c r="A470" s="116"/>
      <c r="B470" s="522"/>
      <c r="C470" s="523"/>
      <c r="D470" s="523"/>
      <c r="E470" s="523"/>
      <c r="F470" s="523"/>
      <c r="G470" s="523"/>
      <c r="H470" s="523"/>
      <c r="I470" s="523"/>
      <c r="J470" s="523"/>
      <c r="K470" s="523"/>
      <c r="L470" s="523"/>
      <c r="M470" s="523"/>
      <c r="N470" s="524"/>
      <c r="O470" s="525"/>
      <c r="P470" s="525"/>
      <c r="Q470" s="525"/>
      <c r="R470" s="525"/>
      <c r="S470" s="525"/>
      <c r="T470" s="525"/>
      <c r="U470" s="525"/>
      <c r="V470" s="525"/>
      <c r="W470" s="525"/>
      <c r="X470" s="525"/>
      <c r="Y470" s="526"/>
      <c r="Z470" s="527"/>
      <c r="AA470" s="528"/>
      <c r="AB470" s="529"/>
      <c r="AC470" s="530"/>
      <c r="AD470" s="531"/>
      <c r="AE470" s="532"/>
      <c r="AF470" s="533"/>
      <c r="AG470" s="534"/>
      <c r="AH470" s="535"/>
      <c r="AI470" s="114"/>
      <c r="AJ470" s="62"/>
      <c r="AK470" s="62"/>
      <c r="AL470" s="62"/>
      <c r="AM470" s="612" t="s">
        <v>972</v>
      </c>
      <c r="AN470" s="613"/>
      <c r="AO470" s="614">
        <v>0</v>
      </c>
      <c r="AP470" s="484"/>
      <c r="AQ470" s="483">
        <v>0</v>
      </c>
      <c r="AR470" s="484"/>
      <c r="AS470" s="100">
        <f t="shared" si="35"/>
        <v>0</v>
      </c>
      <c r="AT470" s="101">
        <f>September!$H$7</f>
        <v>87620</v>
      </c>
      <c r="AU470" s="321" t="e">
        <f>AT470/AT450*100</f>
        <v>#DIV/0!</v>
      </c>
      <c r="AV470" s="594">
        <v>0</v>
      </c>
      <c r="AW470" s="595"/>
      <c r="AX470" s="506">
        <f>AV470/AU450*100</f>
        <v>0</v>
      </c>
      <c r="AY470" s="507"/>
      <c r="AZ470" s="327"/>
    </row>
    <row r="471" spans="1:52" s="117" customFormat="1" ht="18" customHeight="1" thickBot="1">
      <c r="A471" s="116"/>
      <c r="B471" s="542"/>
      <c r="C471" s="543"/>
      <c r="D471" s="543"/>
      <c r="E471" s="543"/>
      <c r="F471" s="543"/>
      <c r="G471" s="543"/>
      <c r="H471" s="543"/>
      <c r="I471" s="543"/>
      <c r="J471" s="543"/>
      <c r="K471" s="543"/>
      <c r="L471" s="543"/>
      <c r="M471" s="543"/>
      <c r="N471" s="542"/>
      <c r="O471" s="543"/>
      <c r="P471" s="543"/>
      <c r="Q471" s="543"/>
      <c r="R471" s="543"/>
      <c r="S471" s="543"/>
      <c r="T471" s="543"/>
      <c r="U471" s="543"/>
      <c r="V471" s="543"/>
      <c r="W471" s="543"/>
      <c r="X471" s="543"/>
      <c r="Y471" s="544"/>
      <c r="Z471" s="545"/>
      <c r="AA471" s="531"/>
      <c r="AB471" s="532"/>
      <c r="AC471" s="530"/>
      <c r="AD471" s="531"/>
      <c r="AE471" s="532"/>
      <c r="AF471" s="536"/>
      <c r="AG471" s="537"/>
      <c r="AH471" s="538"/>
      <c r="AI471" s="114"/>
      <c r="AJ471" s="62"/>
      <c r="AK471" s="62"/>
      <c r="AL471" s="62"/>
      <c r="AM471" s="612" t="s">
        <v>967</v>
      </c>
      <c r="AN471" s="613"/>
      <c r="AO471" s="614">
        <v>0</v>
      </c>
      <c r="AP471" s="484"/>
      <c r="AQ471" s="483">
        <v>0</v>
      </c>
      <c r="AR471" s="484"/>
      <c r="AS471" s="100">
        <f t="shared" si="35"/>
        <v>0</v>
      </c>
      <c r="AT471" s="101">
        <f>Oktober!$H$7</f>
        <v>0</v>
      </c>
      <c r="AU471" s="321" t="e">
        <f>AT471/AT450*100</f>
        <v>#DIV/0!</v>
      </c>
      <c r="AV471" s="594">
        <v>0</v>
      </c>
      <c r="AW471" s="595"/>
      <c r="AX471" s="506">
        <f>AV471/AU450*100</f>
        <v>0</v>
      </c>
      <c r="AY471" s="507"/>
      <c r="AZ471" s="327"/>
    </row>
    <row r="472" spans="1:52" s="62" customFormat="1" ht="18" customHeight="1" thickBot="1">
      <c r="A472" s="118"/>
      <c r="B472" s="542"/>
      <c r="C472" s="543"/>
      <c r="D472" s="543"/>
      <c r="E472" s="543"/>
      <c r="F472" s="543"/>
      <c r="G472" s="543"/>
      <c r="H472" s="543"/>
      <c r="I472" s="543"/>
      <c r="J472" s="543"/>
      <c r="K472" s="543"/>
      <c r="L472" s="543"/>
      <c r="M472" s="543"/>
      <c r="N472" s="546"/>
      <c r="O472" s="543"/>
      <c r="P472" s="543"/>
      <c r="Q472" s="543"/>
      <c r="R472" s="543"/>
      <c r="S472" s="543"/>
      <c r="T472" s="543"/>
      <c r="U472" s="543"/>
      <c r="V472" s="543"/>
      <c r="W472" s="543"/>
      <c r="X472" s="543"/>
      <c r="Y472" s="544"/>
      <c r="Z472" s="547"/>
      <c r="AA472" s="547"/>
      <c r="AB472" s="548"/>
      <c r="AC472" s="549"/>
      <c r="AD472" s="547"/>
      <c r="AE472" s="548"/>
      <c r="AF472" s="536"/>
      <c r="AG472" s="537"/>
      <c r="AH472" s="538"/>
      <c r="AI472" s="114"/>
      <c r="AK472" s="108"/>
      <c r="AL472" s="112"/>
      <c r="AM472" s="612" t="s">
        <v>596</v>
      </c>
      <c r="AN472" s="613"/>
      <c r="AO472" s="614">
        <v>0</v>
      </c>
      <c r="AP472" s="484"/>
      <c r="AQ472" s="483">
        <v>0</v>
      </c>
      <c r="AR472" s="484"/>
      <c r="AS472" s="100">
        <f t="shared" si="35"/>
        <v>0</v>
      </c>
      <c r="AT472" s="101">
        <f>November!$H$7</f>
        <v>0</v>
      </c>
      <c r="AU472" s="321" t="e">
        <f>AT472/AT450*100</f>
        <v>#DIV/0!</v>
      </c>
      <c r="AV472" s="594">
        <v>0</v>
      </c>
      <c r="AW472" s="595"/>
      <c r="AX472" s="506">
        <f>AV472/AU450*100</f>
        <v>0</v>
      </c>
      <c r="AY472" s="507"/>
      <c r="AZ472" s="327"/>
    </row>
    <row r="473" spans="1:52" s="62" customFormat="1" ht="18" customHeight="1" thickBot="1">
      <c r="A473" s="118"/>
      <c r="B473" s="542"/>
      <c r="C473" s="543"/>
      <c r="D473" s="543"/>
      <c r="E473" s="543"/>
      <c r="F473" s="543"/>
      <c r="G473" s="543"/>
      <c r="H473" s="543"/>
      <c r="I473" s="543"/>
      <c r="J473" s="543"/>
      <c r="K473" s="543"/>
      <c r="L473" s="543"/>
      <c r="M473" s="543"/>
      <c r="N473" s="546"/>
      <c r="O473" s="543"/>
      <c r="P473" s="543"/>
      <c r="Q473" s="543"/>
      <c r="R473" s="543"/>
      <c r="S473" s="543"/>
      <c r="T473" s="543"/>
      <c r="U473" s="543"/>
      <c r="V473" s="543"/>
      <c r="W473" s="543"/>
      <c r="X473" s="543"/>
      <c r="Y473" s="544"/>
      <c r="Z473" s="547"/>
      <c r="AA473" s="547"/>
      <c r="AB473" s="548"/>
      <c r="AC473" s="549"/>
      <c r="AD473" s="547"/>
      <c r="AE473" s="548"/>
      <c r="AF473" s="536"/>
      <c r="AG473" s="537"/>
      <c r="AH473" s="538"/>
      <c r="AI473" s="114"/>
      <c r="AK473" s="108"/>
      <c r="AL473" s="96"/>
      <c r="AM473" s="612"/>
      <c r="AN473" s="613"/>
      <c r="AO473" s="614">
        <f>Desember!$E$7</f>
        <v>2773458</v>
      </c>
      <c r="AP473" s="484"/>
      <c r="AQ473" s="483">
        <f>Desember!$F$7</f>
        <v>2616848</v>
      </c>
      <c r="AR473" s="484"/>
      <c r="AS473" s="100">
        <f t="shared" si="35"/>
        <v>156610</v>
      </c>
      <c r="AT473" s="101">
        <f>Desember!$H$7</f>
        <v>0</v>
      </c>
      <c r="AU473" s="321" t="e">
        <f>AT473/AT450*100</f>
        <v>#DIV/0!</v>
      </c>
      <c r="AV473" s="594">
        <f>Desember!$J$7</f>
        <v>0</v>
      </c>
      <c r="AW473" s="595"/>
      <c r="AX473" s="506">
        <f>AV473/AU450*100</f>
        <v>0</v>
      </c>
      <c r="AY473" s="507"/>
      <c r="AZ473" s="323"/>
    </row>
    <row r="474" spans="1:52" s="62" customFormat="1" ht="18" customHeight="1" thickBot="1">
      <c r="A474" s="120"/>
      <c r="B474" s="550"/>
      <c r="C474" s="551"/>
      <c r="D474" s="551"/>
      <c r="E474" s="551"/>
      <c r="F474" s="551"/>
      <c r="G474" s="551"/>
      <c r="H474" s="551"/>
      <c r="I474" s="551"/>
      <c r="J474" s="551"/>
      <c r="K474" s="551"/>
      <c r="L474" s="551"/>
      <c r="M474" s="551"/>
      <c r="N474" s="550"/>
      <c r="O474" s="551"/>
      <c r="P474" s="551"/>
      <c r="Q474" s="551"/>
      <c r="R474" s="551"/>
      <c r="S474" s="551"/>
      <c r="T474" s="551"/>
      <c r="U474" s="551"/>
      <c r="V474" s="551"/>
      <c r="W474" s="551"/>
      <c r="X474" s="551"/>
      <c r="Y474" s="552"/>
      <c r="Z474" s="551"/>
      <c r="AA474" s="551"/>
      <c r="AB474" s="552"/>
      <c r="AC474" s="550"/>
      <c r="AD474" s="551"/>
      <c r="AE474" s="552"/>
      <c r="AF474" s="539"/>
      <c r="AG474" s="540"/>
      <c r="AH474" s="541"/>
      <c r="AI474" s="114"/>
      <c r="AK474" s="108"/>
      <c r="AL474" s="96"/>
      <c r="AM474" s="325"/>
      <c r="AN474" s="324"/>
      <c r="AO474" s="325"/>
      <c r="AP474" s="324"/>
      <c r="AQ474" s="326"/>
      <c r="AR474" s="326"/>
      <c r="AS474" s="323"/>
      <c r="AT474" s="325"/>
      <c r="AU474" s="325"/>
      <c r="AV474" s="324"/>
      <c r="AW474" s="325"/>
      <c r="AX474" s="324"/>
      <c r="AY474" s="323"/>
    </row>
    <row r="476" spans="1:52" s="401" customFormat="1"/>
    <row r="477" spans="1:52" ht="13.5" thickBot="1"/>
    <row r="478" spans="1:52">
      <c r="A478" s="562"/>
      <c r="B478" s="563"/>
      <c r="C478" s="563"/>
      <c r="D478" s="565" t="s">
        <v>23</v>
      </c>
      <c r="E478" s="566"/>
      <c r="F478" s="566"/>
      <c r="G478" s="566"/>
      <c r="H478" s="566"/>
      <c r="I478" s="566"/>
      <c r="J478" s="566"/>
      <c r="K478" s="566"/>
      <c r="L478" s="566"/>
      <c r="M478" s="566"/>
      <c r="N478" s="566"/>
      <c r="O478" s="566"/>
      <c r="P478" s="566"/>
      <c r="Q478" s="566"/>
      <c r="R478" s="566"/>
      <c r="S478" s="566"/>
      <c r="T478" s="566"/>
      <c r="U478" s="566"/>
      <c r="V478" s="566"/>
      <c r="W478" s="566"/>
      <c r="X478" s="566"/>
      <c r="Y478" s="566"/>
      <c r="Z478" s="566"/>
      <c r="AA478" s="566"/>
      <c r="AB478" s="567"/>
      <c r="AC478" s="568" t="s">
        <v>24</v>
      </c>
      <c r="AD478" s="569"/>
      <c r="AE478" s="569"/>
      <c r="AF478" s="569" t="s">
        <v>25</v>
      </c>
      <c r="AG478" s="569"/>
      <c r="AH478" s="571"/>
    </row>
    <row r="479" spans="1:52" ht="13.5" thickBot="1">
      <c r="A479" s="564"/>
      <c r="B479" s="508"/>
      <c r="C479" s="508"/>
      <c r="D479" s="573" t="s">
        <v>26</v>
      </c>
      <c r="E479" s="574"/>
      <c r="F479" s="574"/>
      <c r="G479" s="574"/>
      <c r="H479" s="574"/>
      <c r="I479" s="574"/>
      <c r="J479" s="574"/>
      <c r="K479" s="574"/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5"/>
      <c r="AC479" s="570"/>
      <c r="AD479" s="570"/>
      <c r="AE479" s="570"/>
      <c r="AF479" s="570"/>
      <c r="AG479" s="570"/>
      <c r="AH479" s="572"/>
    </row>
    <row r="480" spans="1:52" ht="13.5" thickBot="1">
      <c r="A480" s="564"/>
      <c r="B480" s="508"/>
      <c r="C480" s="508"/>
      <c r="D480" s="573" t="s">
        <v>27</v>
      </c>
      <c r="E480" s="574"/>
      <c r="F480" s="574"/>
      <c r="G480" s="574"/>
      <c r="H480" s="574"/>
      <c r="I480" s="574"/>
      <c r="J480" s="574"/>
      <c r="K480" s="574"/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5"/>
      <c r="AC480" s="576" t="s">
        <v>28</v>
      </c>
      <c r="AD480" s="570"/>
      <c r="AE480" s="570"/>
      <c r="AF480" s="570"/>
      <c r="AG480" s="570"/>
      <c r="AH480" s="572"/>
      <c r="AK480" s="47"/>
      <c r="AL480" s="48" t="s">
        <v>29</v>
      </c>
      <c r="AM480" s="48" t="s">
        <v>30</v>
      </c>
      <c r="AN480" s="48" t="s">
        <v>31</v>
      </c>
      <c r="AO480" s="48" t="s">
        <v>32</v>
      </c>
      <c r="AP480" s="48" t="s">
        <v>33</v>
      </c>
      <c r="AQ480" s="48" t="s">
        <v>34</v>
      </c>
      <c r="AR480" s="48" t="s">
        <v>35</v>
      </c>
      <c r="AS480" s="48" t="s">
        <v>36</v>
      </c>
      <c r="AT480" s="48" t="s">
        <v>37</v>
      </c>
      <c r="AU480" s="48" t="s">
        <v>38</v>
      </c>
      <c r="AV480" s="48" t="s">
        <v>39</v>
      </c>
      <c r="AW480" s="48" t="s">
        <v>40</v>
      </c>
      <c r="AX480" s="49" t="s">
        <v>41</v>
      </c>
    </row>
    <row r="481" spans="1:52" ht="13.5" thickBot="1">
      <c r="A481" s="564"/>
      <c r="B481" s="508"/>
      <c r="C481" s="508"/>
      <c r="D481" s="577" t="s">
        <v>42</v>
      </c>
      <c r="E481" s="578"/>
      <c r="F481" s="578"/>
      <c r="G481" s="578"/>
      <c r="H481" s="578"/>
      <c r="I481" s="578"/>
      <c r="J481" s="578"/>
      <c r="K481" s="578"/>
      <c r="L481" s="578"/>
      <c r="M481" s="578"/>
      <c r="N481" s="578"/>
      <c r="O481" s="578"/>
      <c r="P481" s="578"/>
      <c r="Q481" s="578"/>
      <c r="R481" s="578"/>
      <c r="S481" s="578"/>
      <c r="T481" s="578"/>
      <c r="U481" s="578"/>
      <c r="V481" s="578"/>
      <c r="W481" s="578"/>
      <c r="X481" s="578"/>
      <c r="Y481" s="578"/>
      <c r="Z481" s="578"/>
      <c r="AA481" s="578"/>
      <c r="AB481" s="579"/>
      <c r="AC481" s="576" t="s">
        <v>43</v>
      </c>
      <c r="AD481" s="570"/>
      <c r="AE481" s="570"/>
      <c r="AF481" s="570"/>
      <c r="AG481" s="570"/>
      <c r="AH481" s="572"/>
      <c r="AK481" s="50" t="s">
        <v>44</v>
      </c>
      <c r="AL481" s="51">
        <v>90</v>
      </c>
      <c r="AM481" s="51">
        <v>90</v>
      </c>
      <c r="AN481" s="51">
        <v>90</v>
      </c>
      <c r="AO481" s="51">
        <v>90</v>
      </c>
      <c r="AP481" s="51">
        <v>90</v>
      </c>
      <c r="AQ481" s="51">
        <v>90</v>
      </c>
      <c r="AR481" s="51">
        <v>90</v>
      </c>
      <c r="AS481" s="51">
        <v>90</v>
      </c>
      <c r="AT481" s="51">
        <v>90</v>
      </c>
      <c r="AU481" s="51">
        <v>90</v>
      </c>
      <c r="AV481" s="51">
        <v>90</v>
      </c>
      <c r="AW481" s="51">
        <v>90</v>
      </c>
      <c r="AX481" s="51">
        <v>90</v>
      </c>
    </row>
    <row r="482" spans="1:52" ht="14.25" customHeight="1" thickBot="1">
      <c r="A482" s="580" t="s">
        <v>45</v>
      </c>
      <c r="B482" s="581"/>
      <c r="C482" s="581"/>
      <c r="D482" s="581"/>
      <c r="E482" s="581"/>
      <c r="F482" s="581"/>
      <c r="G482" s="581"/>
      <c r="H482" s="581"/>
      <c r="I482" s="581"/>
      <c r="J482" s="581"/>
      <c r="K482" s="581"/>
      <c r="L482" s="581"/>
      <c r="M482" s="581"/>
      <c r="N482" s="581"/>
      <c r="O482" s="581"/>
      <c r="P482" s="581"/>
      <c r="Q482" s="581"/>
      <c r="R482" s="581"/>
      <c r="S482" s="581"/>
      <c r="T482" s="581"/>
      <c r="U482" s="581"/>
      <c r="V482" s="581"/>
      <c r="W482" s="581"/>
      <c r="X482" s="581"/>
      <c r="Y482" s="582"/>
      <c r="Z482" s="586" t="s">
        <v>46</v>
      </c>
      <c r="AA482" s="587"/>
      <c r="AB482" s="587"/>
      <c r="AC482" s="586" t="s">
        <v>47</v>
      </c>
      <c r="AD482" s="587"/>
      <c r="AE482" s="588"/>
      <c r="AF482" s="587" t="s">
        <v>48</v>
      </c>
      <c r="AG482" s="587"/>
      <c r="AH482" s="588"/>
      <c r="AI482" s="52"/>
      <c r="AK482" s="53" t="s">
        <v>49</v>
      </c>
      <c r="AL482" s="54">
        <f>AV491</f>
        <v>92.875422740909372</v>
      </c>
      <c r="AM482" s="54">
        <f>AV492</f>
        <v>93.920613161765445</v>
      </c>
      <c r="AN482" s="54">
        <f>AV493</f>
        <v>90.321113451554552</v>
      </c>
      <c r="AO482" s="54">
        <f>AV494</f>
        <v>91.77167356629775</v>
      </c>
      <c r="AP482" s="54">
        <f>AV495</f>
        <v>81.428353474926723</v>
      </c>
      <c r="AQ482" s="54">
        <f>AV496</f>
        <v>94.460393643474433</v>
      </c>
      <c r="AR482" s="54">
        <f>AV497</f>
        <v>92.152226152188163</v>
      </c>
      <c r="AS482" s="54">
        <f>AV498</f>
        <v>93.176495546075699</v>
      </c>
      <c r="AT482" s="54">
        <f>AV499</f>
        <v>92.569554782909307</v>
      </c>
      <c r="AU482" s="54">
        <f>AV500</f>
        <v>88.542964708027185</v>
      </c>
      <c r="AV482" s="54">
        <f>AV501</f>
        <v>94.270019854401056</v>
      </c>
      <c r="AW482" s="54">
        <f>AV502</f>
        <v>94.353258639575571</v>
      </c>
      <c r="AX482" s="55">
        <f>AVERAGE(AL482:AS482)</f>
        <v>91.263286467149015</v>
      </c>
    </row>
    <row r="483" spans="1:52" ht="12" customHeight="1" thickBot="1">
      <c r="A483" s="583"/>
      <c r="B483" s="584"/>
      <c r="C483" s="584"/>
      <c r="D483" s="584"/>
      <c r="E483" s="584"/>
      <c r="F483" s="584"/>
      <c r="G483" s="584"/>
      <c r="H483" s="584"/>
      <c r="I483" s="584"/>
      <c r="J483" s="584"/>
      <c r="K483" s="584"/>
      <c r="L483" s="584"/>
      <c r="M483" s="584"/>
      <c r="N483" s="584"/>
      <c r="O483" s="584"/>
      <c r="P483" s="584"/>
      <c r="Q483" s="584"/>
      <c r="R483" s="584"/>
      <c r="S483" s="584"/>
      <c r="T483" s="584"/>
      <c r="U483" s="584"/>
      <c r="V483" s="584"/>
      <c r="W483" s="584"/>
      <c r="X483" s="584"/>
      <c r="Y483" s="585"/>
      <c r="Z483" s="562" t="s">
        <v>50</v>
      </c>
      <c r="AA483" s="563"/>
      <c r="AB483" s="589"/>
      <c r="AC483" s="562" t="s">
        <v>51</v>
      </c>
      <c r="AD483" s="563"/>
      <c r="AE483" s="589"/>
      <c r="AF483" s="593" t="s">
        <v>52</v>
      </c>
      <c r="AG483" s="563"/>
      <c r="AH483" s="589"/>
      <c r="AK483" s="56" t="s">
        <v>53</v>
      </c>
      <c r="AL483" s="57">
        <f t="shared" ref="AL483:AX483" si="36">AL482/AL481</f>
        <v>1.0319491415656596</v>
      </c>
      <c r="AM483" s="57">
        <f t="shared" si="36"/>
        <v>1.0435623684640605</v>
      </c>
      <c r="AN483" s="57">
        <f t="shared" si="36"/>
        <v>1.0035679272394951</v>
      </c>
      <c r="AO483" s="57">
        <f t="shared" si="36"/>
        <v>1.0196852618477528</v>
      </c>
      <c r="AP483" s="57">
        <f t="shared" si="36"/>
        <v>0.90475948305474141</v>
      </c>
      <c r="AQ483" s="57">
        <f t="shared" si="36"/>
        <v>1.0495599293719382</v>
      </c>
      <c r="AR483" s="57">
        <f t="shared" si="36"/>
        <v>1.0239136239132018</v>
      </c>
      <c r="AS483" s="57">
        <f t="shared" si="36"/>
        <v>1.0352943949563966</v>
      </c>
      <c r="AT483" s="57">
        <f t="shared" si="36"/>
        <v>1.0285506086989924</v>
      </c>
      <c r="AU483" s="57">
        <f t="shared" si="36"/>
        <v>0.98381071897807981</v>
      </c>
      <c r="AV483" s="57">
        <f t="shared" si="36"/>
        <v>1.0474446650489007</v>
      </c>
      <c r="AW483" s="57">
        <f t="shared" si="36"/>
        <v>1.0483695404397286</v>
      </c>
      <c r="AX483" s="58">
        <f t="shared" si="36"/>
        <v>1.0140365163016558</v>
      </c>
    </row>
    <row r="484" spans="1:52" ht="5.25" customHeight="1" thickBot="1">
      <c r="A484" s="59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564"/>
      <c r="AA484" s="508"/>
      <c r="AB484" s="590"/>
      <c r="AC484" s="564"/>
      <c r="AD484" s="508"/>
      <c r="AE484" s="590"/>
      <c r="AF484" s="564"/>
      <c r="AG484" s="508"/>
      <c r="AH484" s="590"/>
      <c r="AK484" s="61"/>
      <c r="AL484" s="62"/>
      <c r="AM484" s="62"/>
      <c r="AN484" s="63"/>
      <c r="AO484" s="63"/>
      <c r="AP484" s="63"/>
      <c r="AQ484" s="63"/>
      <c r="AR484" s="63"/>
      <c r="AS484" s="63"/>
      <c r="AT484" s="63"/>
      <c r="AU484" s="64"/>
      <c r="AV484" s="62"/>
      <c r="AW484" s="62"/>
      <c r="AX484" s="65"/>
    </row>
    <row r="485" spans="1:52" ht="15" customHeight="1" thickBot="1">
      <c r="A485" s="66"/>
      <c r="B485" s="128"/>
      <c r="C485" s="129"/>
      <c r="D485" s="128"/>
      <c r="E485" s="128"/>
      <c r="F485" s="128"/>
      <c r="G485" s="128"/>
      <c r="H485" s="128"/>
      <c r="I485" s="128"/>
      <c r="J485" s="67"/>
      <c r="K485" s="130" t="s">
        <v>18</v>
      </c>
      <c r="L485" s="128"/>
      <c r="M485" s="128"/>
      <c r="N485" s="128"/>
      <c r="O485" s="128"/>
      <c r="P485" s="128"/>
      <c r="Q485" s="128"/>
      <c r="R485" s="128"/>
      <c r="S485" s="131"/>
      <c r="T485" s="131"/>
      <c r="U485" s="131"/>
      <c r="V485" s="131"/>
      <c r="W485" s="131"/>
      <c r="X485" s="131"/>
      <c r="Y485" s="131"/>
      <c r="Z485" s="564"/>
      <c r="AA485" s="508"/>
      <c r="AB485" s="590"/>
      <c r="AC485" s="564"/>
      <c r="AD485" s="508"/>
      <c r="AE485" s="590"/>
      <c r="AF485" s="564"/>
      <c r="AG485" s="508"/>
      <c r="AH485" s="590"/>
      <c r="AI485" s="52"/>
      <c r="AJ485" s="68"/>
      <c r="AK485" s="61"/>
      <c r="AL485" s="62"/>
      <c r="AM485" s="62"/>
      <c r="AN485" s="69"/>
      <c r="AO485" s="69"/>
      <c r="AP485" s="69"/>
      <c r="AQ485" s="69"/>
      <c r="AR485" s="69"/>
      <c r="AS485" s="69"/>
      <c r="AT485" s="69"/>
      <c r="AU485" s="64"/>
      <c r="AV485" s="62"/>
      <c r="AW485" s="62"/>
      <c r="AX485" s="70"/>
    </row>
    <row r="486" spans="1:52" ht="15" customHeight="1" thickBot="1">
      <c r="A486" s="71"/>
      <c r="B486" s="128"/>
      <c r="C486" s="129"/>
      <c r="D486" s="128"/>
      <c r="E486" s="132"/>
      <c r="F486" s="132"/>
      <c r="G486" s="132"/>
      <c r="H486" s="132"/>
      <c r="I486" s="132"/>
      <c r="J486" s="72"/>
      <c r="K486" s="130" t="s">
        <v>54</v>
      </c>
      <c r="L486" s="128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564"/>
      <c r="AA486" s="508"/>
      <c r="AB486" s="590"/>
      <c r="AC486" s="564"/>
      <c r="AD486" s="508"/>
      <c r="AE486" s="590"/>
      <c r="AF486" s="564"/>
      <c r="AG486" s="508"/>
      <c r="AH486" s="590"/>
      <c r="AI486" s="73"/>
      <c r="AJ486" s="73"/>
      <c r="AK486" s="62"/>
      <c r="AL486" s="74"/>
      <c r="AM486" s="62"/>
      <c r="AN486" s="69"/>
      <c r="AO486" s="69"/>
      <c r="AP486" s="69"/>
      <c r="AQ486" s="69"/>
      <c r="AR486" s="69"/>
      <c r="AS486" s="75"/>
      <c r="AT486" s="75"/>
      <c r="AU486" s="62"/>
      <c r="AV486" s="62"/>
      <c r="AW486" s="62"/>
      <c r="AX486" s="62"/>
      <c r="AZ486" s="76"/>
    </row>
    <row r="487" spans="1:52" s="62" customFormat="1" ht="6.75" customHeight="1" thickBot="1">
      <c r="A487" s="77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591"/>
      <c r="AA487" s="509"/>
      <c r="AB487" s="592"/>
      <c r="AC487" s="591"/>
      <c r="AD487" s="509"/>
      <c r="AE487" s="592"/>
      <c r="AF487" s="591"/>
      <c r="AG487" s="509"/>
      <c r="AH487" s="592"/>
      <c r="AI487" s="79"/>
      <c r="AJ487" s="79"/>
      <c r="AM487" s="75"/>
      <c r="AN487" s="75"/>
      <c r="AO487" s="74"/>
      <c r="AP487" s="75"/>
      <c r="AQ487" s="75"/>
      <c r="AR487" s="74"/>
      <c r="AZ487" s="76"/>
    </row>
    <row r="488" spans="1:52" s="62" customFormat="1" ht="15.75" thickBot="1">
      <c r="A488" s="80"/>
      <c r="B488" s="81" t="s">
        <v>55</v>
      </c>
      <c r="C488" s="82"/>
      <c r="D488" s="82"/>
      <c r="E488" s="83"/>
      <c r="F488" s="82"/>
      <c r="G488" s="84" t="s">
        <v>56</v>
      </c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1"/>
      <c r="Z488" s="85"/>
      <c r="AA488" s="85"/>
      <c r="AB488" s="81"/>
      <c r="AC488" s="81"/>
      <c r="AD488" s="81" t="s">
        <v>906</v>
      </c>
      <c r="AE488" s="81"/>
      <c r="AF488" s="81" t="s">
        <v>1565</v>
      </c>
      <c r="AG488" s="82"/>
      <c r="AH488" s="86"/>
      <c r="AI488" s="79"/>
      <c r="AJ488" s="79"/>
      <c r="AK488" s="87"/>
      <c r="AL488" s="368"/>
      <c r="AM488" s="487" t="s">
        <v>1020</v>
      </c>
      <c r="AN488" s="488"/>
      <c r="AO488" s="488"/>
      <c r="AP488" s="488"/>
      <c r="AQ488" s="488"/>
      <c r="AR488" s="488"/>
      <c r="AS488" s="488"/>
      <c r="AT488" s="488"/>
      <c r="AU488" s="488"/>
      <c r="AV488" s="488"/>
      <c r="AW488" s="489"/>
      <c r="AZ488" s="76"/>
    </row>
    <row r="489" spans="1:52" s="62" customFormat="1" ht="14.1" customHeight="1" thickBot="1">
      <c r="A489" s="89"/>
      <c r="B489" s="90" t="s">
        <v>57</v>
      </c>
      <c r="C489" s="91"/>
      <c r="D489" s="91"/>
      <c r="E489" s="92"/>
      <c r="F489" s="91"/>
      <c r="G489" s="92" t="s">
        <v>58</v>
      </c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0"/>
      <c r="Z489" s="93"/>
      <c r="AA489" s="93"/>
      <c r="AB489" s="90"/>
      <c r="AC489" s="90"/>
      <c r="AD489" s="90" t="s">
        <v>907</v>
      </c>
      <c r="AE489" s="90"/>
      <c r="AF489" s="90" t="s">
        <v>1022</v>
      </c>
      <c r="AG489" s="91"/>
      <c r="AH489" s="94"/>
      <c r="AI489" s="73"/>
      <c r="AJ489" s="73"/>
      <c r="AL489" s="95"/>
      <c r="AM489" s="490" t="s">
        <v>59</v>
      </c>
      <c r="AN489" s="491"/>
      <c r="AO489" s="490" t="s">
        <v>60</v>
      </c>
      <c r="AP489" s="491"/>
      <c r="AQ489" s="490" t="s">
        <v>61</v>
      </c>
      <c r="AR489" s="491"/>
      <c r="AS489" s="494" t="s">
        <v>0</v>
      </c>
      <c r="AT489" s="495"/>
      <c r="AU489" s="496"/>
      <c r="AV489" s="490" t="s">
        <v>1</v>
      </c>
      <c r="AW489" s="491"/>
      <c r="AY489" s="76"/>
    </row>
    <row r="490" spans="1:52" s="62" customFormat="1" ht="14.1" customHeight="1" thickBot="1">
      <c r="A490" s="556" t="s">
        <v>62</v>
      </c>
      <c r="B490" s="557"/>
      <c r="C490" s="557"/>
      <c r="D490" s="557"/>
      <c r="E490" s="557"/>
      <c r="F490" s="557"/>
      <c r="G490" s="557"/>
      <c r="H490" s="557"/>
      <c r="I490" s="557"/>
      <c r="J490" s="557"/>
      <c r="K490" s="557"/>
      <c r="L490" s="557"/>
      <c r="M490" s="557"/>
      <c r="N490" s="557"/>
      <c r="O490" s="557"/>
      <c r="P490" s="557"/>
      <c r="Q490" s="557"/>
      <c r="R490" s="557"/>
      <c r="S490" s="557"/>
      <c r="T490" s="557"/>
      <c r="U490" s="557"/>
      <c r="V490" s="557"/>
      <c r="W490" s="557"/>
      <c r="X490" s="557"/>
      <c r="Y490" s="557"/>
      <c r="Z490" s="557"/>
      <c r="AA490" s="557"/>
      <c r="AB490" s="557"/>
      <c r="AC490" s="557"/>
      <c r="AD490" s="557"/>
      <c r="AE490" s="557"/>
      <c r="AF490" s="557"/>
      <c r="AG490" s="557"/>
      <c r="AH490" s="558"/>
      <c r="AI490" s="73"/>
      <c r="AJ490" s="73"/>
      <c r="AL490" s="96"/>
      <c r="AM490" s="492"/>
      <c r="AN490" s="493"/>
      <c r="AO490" s="492"/>
      <c r="AP490" s="493"/>
      <c r="AQ490" s="492"/>
      <c r="AR490" s="493"/>
      <c r="AS490" s="97" t="s">
        <v>63</v>
      </c>
      <c r="AT490" s="98" t="s">
        <v>64</v>
      </c>
      <c r="AU490" s="99" t="s">
        <v>65</v>
      </c>
      <c r="AV490" s="497" t="s">
        <v>66</v>
      </c>
      <c r="AW490" s="498"/>
    </row>
    <row r="491" spans="1:52" s="62" customFormat="1" ht="14.1" customHeight="1" thickBot="1">
      <c r="A491" s="517"/>
      <c r="B491" s="518"/>
      <c r="C491" s="518"/>
      <c r="D491" s="518"/>
      <c r="E491" s="518"/>
      <c r="F491" s="518"/>
      <c r="G491" s="518"/>
      <c r="H491" s="518"/>
      <c r="I491" s="518"/>
      <c r="J491" s="518"/>
      <c r="K491" s="518"/>
      <c r="L491" s="518"/>
      <c r="M491" s="518"/>
      <c r="N491" s="518"/>
      <c r="O491" s="518"/>
      <c r="P491" s="518"/>
      <c r="Q491" s="518"/>
      <c r="R491" s="518"/>
      <c r="S491" s="518"/>
      <c r="T491" s="518"/>
      <c r="U491" s="518"/>
      <c r="V491" s="518"/>
      <c r="W491" s="518"/>
      <c r="X491" s="518"/>
      <c r="Y491" s="518"/>
      <c r="Z491" s="518"/>
      <c r="AA491" s="518"/>
      <c r="AB491" s="518"/>
      <c r="AC491" s="518"/>
      <c r="AD491" s="518"/>
      <c r="AE491" s="518"/>
      <c r="AF491" s="518"/>
      <c r="AG491" s="518"/>
      <c r="AH491" s="519"/>
      <c r="AI491" s="73"/>
      <c r="AJ491" s="73"/>
      <c r="AL491" s="96"/>
      <c r="AM491" s="481" t="s">
        <v>67</v>
      </c>
      <c r="AN491" s="482"/>
      <c r="AO491" s="483">
        <f>Januari!$E$7</f>
        <v>2880606</v>
      </c>
      <c r="AP491" s="484"/>
      <c r="AQ491" s="483">
        <f>Januari!$F$7</f>
        <v>2675375</v>
      </c>
      <c r="AR491" s="484"/>
      <c r="AS491" s="100">
        <f t="shared" ref="AS491:AS502" si="37">AO491-AQ491</f>
        <v>205231</v>
      </c>
      <c r="AT491" s="101">
        <f>Januari!$H$7</f>
        <v>0</v>
      </c>
      <c r="AU491" s="369">
        <f>Januari!$J$7</f>
        <v>0</v>
      </c>
      <c r="AV491" s="485">
        <f>IFERROR(AQ491/AO491*100,0)</f>
        <v>92.875422740909372</v>
      </c>
      <c r="AW491" s="486"/>
    </row>
    <row r="492" spans="1:52" s="62" customFormat="1" ht="14.1" customHeight="1" thickBot="1">
      <c r="A492" s="517"/>
      <c r="B492" s="518"/>
      <c r="C492" s="518"/>
      <c r="D492" s="518"/>
      <c r="E492" s="518"/>
      <c r="F492" s="518"/>
      <c r="G492" s="518"/>
      <c r="H492" s="518"/>
      <c r="I492" s="518"/>
      <c r="J492" s="518"/>
      <c r="K492" s="518"/>
      <c r="L492" s="518"/>
      <c r="M492" s="518"/>
      <c r="N492" s="518"/>
      <c r="O492" s="518"/>
      <c r="P492" s="518"/>
      <c r="Q492" s="518"/>
      <c r="R492" s="518"/>
      <c r="S492" s="518"/>
      <c r="T492" s="518"/>
      <c r="U492" s="518"/>
      <c r="V492" s="518"/>
      <c r="W492" s="518"/>
      <c r="X492" s="518"/>
      <c r="Y492" s="518"/>
      <c r="Z492" s="518"/>
      <c r="AA492" s="518"/>
      <c r="AB492" s="518"/>
      <c r="AC492" s="518"/>
      <c r="AD492" s="518"/>
      <c r="AE492" s="518"/>
      <c r="AF492" s="518"/>
      <c r="AG492" s="518"/>
      <c r="AH492" s="519"/>
      <c r="AI492" s="73"/>
      <c r="AJ492" s="73"/>
      <c r="AK492" s="87" t="s">
        <v>62</v>
      </c>
      <c r="AL492" s="96"/>
      <c r="AM492" s="481" t="s">
        <v>68</v>
      </c>
      <c r="AN492" s="482"/>
      <c r="AO492" s="483">
        <f>Februari!$E$7</f>
        <v>2498525</v>
      </c>
      <c r="AP492" s="484"/>
      <c r="AQ492" s="483">
        <f>Februari!$F$7</f>
        <v>2346630</v>
      </c>
      <c r="AR492" s="484"/>
      <c r="AS492" s="100">
        <f t="shared" si="37"/>
        <v>151895</v>
      </c>
      <c r="AT492" s="101">
        <f>Februari!$H$7</f>
        <v>0</v>
      </c>
      <c r="AU492" s="369">
        <f>Februari!$J$7</f>
        <v>0</v>
      </c>
      <c r="AV492" s="485">
        <f t="shared" ref="AV492:AV502" si="38">IFERROR(AQ492/AO492*100,0)</f>
        <v>93.920613161765445</v>
      </c>
      <c r="AW492" s="486"/>
    </row>
    <row r="493" spans="1:52" s="62" customFormat="1" ht="14.1" customHeight="1" thickBot="1">
      <c r="A493" s="517"/>
      <c r="B493" s="518"/>
      <c r="C493" s="518"/>
      <c r="D493" s="518"/>
      <c r="E493" s="518"/>
      <c r="F493" s="518"/>
      <c r="G493" s="518"/>
      <c r="H493" s="518"/>
      <c r="I493" s="518"/>
      <c r="J493" s="518"/>
      <c r="K493" s="518"/>
      <c r="L493" s="518"/>
      <c r="M493" s="518"/>
      <c r="N493" s="518"/>
      <c r="O493" s="518"/>
      <c r="P493" s="518"/>
      <c r="Q493" s="518"/>
      <c r="R493" s="518"/>
      <c r="S493" s="518"/>
      <c r="T493" s="518"/>
      <c r="U493" s="518"/>
      <c r="V493" s="518"/>
      <c r="W493" s="518"/>
      <c r="X493" s="518"/>
      <c r="Y493" s="518"/>
      <c r="Z493" s="518"/>
      <c r="AA493" s="518"/>
      <c r="AB493" s="518"/>
      <c r="AC493" s="518"/>
      <c r="AD493" s="518"/>
      <c r="AE493" s="518"/>
      <c r="AF493" s="518"/>
      <c r="AG493" s="518"/>
      <c r="AH493" s="519"/>
      <c r="AI493" s="73"/>
      <c r="AJ493" s="73"/>
      <c r="AK493" s="87"/>
      <c r="AL493" s="96"/>
      <c r="AM493" s="481" t="s">
        <v>69</v>
      </c>
      <c r="AN493" s="482"/>
      <c r="AO493" s="483">
        <f>Maret!$E$7</f>
        <v>2891190</v>
      </c>
      <c r="AP493" s="484"/>
      <c r="AQ493" s="483">
        <f>Maret!$F$7</f>
        <v>2611355</v>
      </c>
      <c r="AR493" s="484"/>
      <c r="AS493" s="100">
        <f t="shared" si="37"/>
        <v>279835</v>
      </c>
      <c r="AT493" s="101">
        <f>Maret!$H$7</f>
        <v>0</v>
      </c>
      <c r="AU493" s="369">
        <f>Maret!$J$7</f>
        <v>0</v>
      </c>
      <c r="AV493" s="485">
        <f t="shared" si="38"/>
        <v>90.321113451554552</v>
      </c>
      <c r="AW493" s="486"/>
    </row>
    <row r="494" spans="1:52" s="62" customFormat="1" ht="14.1" customHeight="1" thickBot="1">
      <c r="A494" s="517"/>
      <c r="B494" s="518"/>
      <c r="C494" s="518"/>
      <c r="D494" s="518"/>
      <c r="E494" s="518"/>
      <c r="F494" s="518"/>
      <c r="G494" s="518"/>
      <c r="H494" s="518"/>
      <c r="I494" s="518"/>
      <c r="J494" s="518"/>
      <c r="K494" s="518"/>
      <c r="L494" s="518"/>
      <c r="M494" s="518"/>
      <c r="N494" s="518"/>
      <c r="O494" s="518"/>
      <c r="P494" s="518"/>
      <c r="Q494" s="518"/>
      <c r="R494" s="518"/>
      <c r="S494" s="518"/>
      <c r="T494" s="518"/>
      <c r="U494" s="518"/>
      <c r="V494" s="518"/>
      <c r="W494" s="518"/>
      <c r="X494" s="518"/>
      <c r="Y494" s="518"/>
      <c r="Z494" s="518"/>
      <c r="AA494" s="518"/>
      <c r="AB494" s="518"/>
      <c r="AC494" s="518"/>
      <c r="AD494" s="518"/>
      <c r="AE494" s="518"/>
      <c r="AF494" s="518"/>
      <c r="AG494" s="518"/>
      <c r="AH494" s="519"/>
      <c r="AI494" s="73"/>
      <c r="AJ494" s="73"/>
      <c r="AK494" s="87"/>
      <c r="AL494" s="96"/>
      <c r="AM494" s="481" t="s">
        <v>70</v>
      </c>
      <c r="AN494" s="482"/>
      <c r="AO494" s="483">
        <f>April!$E$7</f>
        <v>2953298</v>
      </c>
      <c r="AP494" s="484"/>
      <c r="AQ494" s="483">
        <f>April!$F$7</f>
        <v>2710291</v>
      </c>
      <c r="AR494" s="484"/>
      <c r="AS494" s="100">
        <f t="shared" si="37"/>
        <v>243007</v>
      </c>
      <c r="AT494" s="101">
        <f>April!$H$7</f>
        <v>0</v>
      </c>
      <c r="AU494" s="369">
        <f>April!$J$7</f>
        <v>0</v>
      </c>
      <c r="AV494" s="485">
        <f t="shared" si="38"/>
        <v>91.77167356629775</v>
      </c>
      <c r="AW494" s="486"/>
    </row>
    <row r="495" spans="1:52" s="62" customFormat="1" ht="14.1" customHeight="1" thickBot="1">
      <c r="A495" s="517"/>
      <c r="B495" s="518"/>
      <c r="C495" s="518"/>
      <c r="D495" s="518"/>
      <c r="E495" s="518"/>
      <c r="F495" s="518"/>
      <c r="G495" s="518"/>
      <c r="H495" s="518"/>
      <c r="I495" s="518"/>
      <c r="J495" s="518"/>
      <c r="K495" s="518"/>
      <c r="L495" s="518"/>
      <c r="M495" s="518"/>
      <c r="N495" s="518"/>
      <c r="O495" s="518"/>
      <c r="P495" s="518"/>
      <c r="Q495" s="518"/>
      <c r="R495" s="518"/>
      <c r="S495" s="518"/>
      <c r="T495" s="518"/>
      <c r="U495" s="518"/>
      <c r="V495" s="518"/>
      <c r="W495" s="518"/>
      <c r="X495" s="518"/>
      <c r="Y495" s="518"/>
      <c r="Z495" s="518"/>
      <c r="AA495" s="518"/>
      <c r="AB495" s="518"/>
      <c r="AC495" s="518"/>
      <c r="AD495" s="518"/>
      <c r="AE495" s="518"/>
      <c r="AF495" s="518"/>
      <c r="AG495" s="518"/>
      <c r="AH495" s="519"/>
      <c r="AL495" s="96"/>
      <c r="AM495" s="481" t="s">
        <v>71</v>
      </c>
      <c r="AN495" s="482"/>
      <c r="AO495" s="483">
        <f>Mei!$E$7</f>
        <v>2490700</v>
      </c>
      <c r="AP495" s="484"/>
      <c r="AQ495" s="483">
        <f>Mei!$F$7</f>
        <v>2028136</v>
      </c>
      <c r="AR495" s="484"/>
      <c r="AS495" s="100">
        <f t="shared" si="37"/>
        <v>462564</v>
      </c>
      <c r="AT495" s="101">
        <f>Mei!$H$7</f>
        <v>0</v>
      </c>
      <c r="AU495" s="369">
        <f>Mei!$J$7</f>
        <v>0</v>
      </c>
      <c r="AV495" s="485">
        <f t="shared" si="38"/>
        <v>81.428353474926723</v>
      </c>
      <c r="AW495" s="486"/>
    </row>
    <row r="496" spans="1:52" s="62" customFormat="1" ht="14.1" customHeight="1" thickBot="1">
      <c r="A496" s="517"/>
      <c r="B496" s="518"/>
      <c r="C496" s="518"/>
      <c r="D496" s="518"/>
      <c r="E496" s="518"/>
      <c r="F496" s="518"/>
      <c r="G496" s="518"/>
      <c r="H496" s="518"/>
      <c r="I496" s="518"/>
      <c r="J496" s="518"/>
      <c r="K496" s="518"/>
      <c r="L496" s="518"/>
      <c r="M496" s="518"/>
      <c r="N496" s="518"/>
      <c r="O496" s="518"/>
      <c r="P496" s="518"/>
      <c r="Q496" s="518"/>
      <c r="R496" s="518"/>
      <c r="S496" s="518"/>
      <c r="T496" s="518"/>
      <c r="U496" s="518"/>
      <c r="V496" s="518"/>
      <c r="W496" s="518"/>
      <c r="X496" s="518"/>
      <c r="Y496" s="518"/>
      <c r="Z496" s="518"/>
      <c r="AA496" s="518"/>
      <c r="AB496" s="518"/>
      <c r="AC496" s="518"/>
      <c r="AD496" s="518"/>
      <c r="AE496" s="518"/>
      <c r="AF496" s="518"/>
      <c r="AG496" s="518"/>
      <c r="AH496" s="519"/>
      <c r="AL496" s="96"/>
      <c r="AM496" s="481" t="s">
        <v>72</v>
      </c>
      <c r="AN496" s="482"/>
      <c r="AO496" s="483">
        <f>Juni!$E$7</f>
        <v>2706510</v>
      </c>
      <c r="AP496" s="484"/>
      <c r="AQ496" s="483">
        <f>Juni!$F$7</f>
        <v>2556580</v>
      </c>
      <c r="AR496" s="484"/>
      <c r="AS496" s="100">
        <f t="shared" si="37"/>
        <v>149930</v>
      </c>
      <c r="AT496" s="101">
        <f>Juni!$H$7</f>
        <v>0</v>
      </c>
      <c r="AU496" s="369">
        <f>Juni!$J$7</f>
        <v>0</v>
      </c>
      <c r="AV496" s="485">
        <f t="shared" si="38"/>
        <v>94.460393643474433</v>
      </c>
      <c r="AW496" s="486"/>
    </row>
    <row r="497" spans="1:52" s="62" customFormat="1" ht="14.1" customHeight="1" thickBot="1">
      <c r="A497" s="517"/>
      <c r="B497" s="518"/>
      <c r="C497" s="518"/>
      <c r="D497" s="518"/>
      <c r="E497" s="518"/>
      <c r="F497" s="518"/>
      <c r="G497" s="518"/>
      <c r="H497" s="518"/>
      <c r="I497" s="518"/>
      <c r="J497" s="518"/>
      <c r="K497" s="518"/>
      <c r="L497" s="518"/>
      <c r="M497" s="518"/>
      <c r="N497" s="518"/>
      <c r="O497" s="518"/>
      <c r="P497" s="518"/>
      <c r="Q497" s="518"/>
      <c r="R497" s="518"/>
      <c r="S497" s="518"/>
      <c r="T497" s="518"/>
      <c r="U497" s="518"/>
      <c r="V497" s="518"/>
      <c r="W497" s="518"/>
      <c r="X497" s="518"/>
      <c r="Y497" s="518"/>
      <c r="Z497" s="518"/>
      <c r="AA497" s="518"/>
      <c r="AB497" s="518"/>
      <c r="AC497" s="518"/>
      <c r="AD497" s="518"/>
      <c r="AE497" s="518"/>
      <c r="AF497" s="518"/>
      <c r="AG497" s="518"/>
      <c r="AH497" s="519"/>
      <c r="AL497" s="96"/>
      <c r="AM497" s="481" t="s">
        <v>73</v>
      </c>
      <c r="AN497" s="482"/>
      <c r="AO497" s="483">
        <f>Juli!$E$7</f>
        <v>2843112</v>
      </c>
      <c r="AP497" s="484"/>
      <c r="AQ497" s="483">
        <f>Juli!$F$7</f>
        <v>2619991</v>
      </c>
      <c r="AR497" s="484"/>
      <c r="AS497" s="100">
        <f t="shared" si="37"/>
        <v>223121</v>
      </c>
      <c r="AT497" s="101">
        <f>Juli!$H$7</f>
        <v>80971</v>
      </c>
      <c r="AU497" s="369">
        <f>Juli!$J$7</f>
        <v>142150</v>
      </c>
      <c r="AV497" s="485">
        <f t="shared" si="38"/>
        <v>92.152226152188163</v>
      </c>
      <c r="AW497" s="486"/>
      <c r="AY497" s="76"/>
      <c r="AZ497" s="76"/>
    </row>
    <row r="498" spans="1:52" s="62" customFormat="1" ht="14.1" customHeight="1" thickBot="1">
      <c r="A498" s="517"/>
      <c r="B498" s="518"/>
      <c r="C498" s="518"/>
      <c r="D498" s="518"/>
      <c r="E498" s="518"/>
      <c r="F498" s="518"/>
      <c r="G498" s="518"/>
      <c r="H498" s="518"/>
      <c r="I498" s="518"/>
      <c r="J498" s="518"/>
      <c r="K498" s="518"/>
      <c r="L498" s="518"/>
      <c r="M498" s="518"/>
      <c r="N498" s="518"/>
      <c r="O498" s="518"/>
      <c r="P498" s="518"/>
      <c r="Q498" s="518"/>
      <c r="R498" s="518"/>
      <c r="S498" s="518"/>
      <c r="T498" s="518"/>
      <c r="U498" s="518"/>
      <c r="V498" s="518"/>
      <c r="W498" s="518"/>
      <c r="X498" s="518"/>
      <c r="Y498" s="518"/>
      <c r="Z498" s="518"/>
      <c r="AA498" s="518"/>
      <c r="AB498" s="518"/>
      <c r="AC498" s="518"/>
      <c r="AD498" s="518"/>
      <c r="AE498" s="518"/>
      <c r="AF498" s="518"/>
      <c r="AG498" s="518"/>
      <c r="AH498" s="519"/>
      <c r="AL498" s="96"/>
      <c r="AM498" s="481" t="s">
        <v>74</v>
      </c>
      <c r="AN498" s="482"/>
      <c r="AO498" s="483">
        <f>Agustus!$E$7</f>
        <v>2856582</v>
      </c>
      <c r="AP498" s="484"/>
      <c r="AQ498" s="483">
        <f>Agustus!$F$7</f>
        <v>2661663</v>
      </c>
      <c r="AR498" s="484"/>
      <c r="AS498" s="100">
        <f t="shared" si="37"/>
        <v>194919</v>
      </c>
      <c r="AT498" s="101">
        <f>Agustus!$H$7</f>
        <v>0</v>
      </c>
      <c r="AU498" s="369">
        <f>Agustus!$J$7</f>
        <v>5100</v>
      </c>
      <c r="AV498" s="485">
        <f t="shared" si="38"/>
        <v>93.176495546075699</v>
      </c>
      <c r="AW498" s="486"/>
      <c r="AY498" s="103"/>
      <c r="AZ498" s="95"/>
    </row>
    <row r="499" spans="1:52" s="62" customFormat="1" ht="14.1" customHeight="1" thickBot="1">
      <c r="A499" s="517"/>
      <c r="B499" s="518"/>
      <c r="C499" s="518"/>
      <c r="D499" s="518"/>
      <c r="E499" s="518"/>
      <c r="F499" s="518"/>
      <c r="G499" s="518"/>
      <c r="H499" s="518"/>
      <c r="I499" s="518"/>
      <c r="J499" s="518"/>
      <c r="K499" s="518"/>
      <c r="L499" s="518"/>
      <c r="M499" s="518"/>
      <c r="N499" s="518"/>
      <c r="O499" s="518"/>
      <c r="P499" s="518"/>
      <c r="Q499" s="518"/>
      <c r="R499" s="518"/>
      <c r="S499" s="518"/>
      <c r="T499" s="518"/>
      <c r="U499" s="518"/>
      <c r="V499" s="518"/>
      <c r="W499" s="518"/>
      <c r="X499" s="518"/>
      <c r="Y499" s="518"/>
      <c r="Z499" s="518"/>
      <c r="AA499" s="518"/>
      <c r="AB499" s="518"/>
      <c r="AC499" s="518"/>
      <c r="AD499" s="518"/>
      <c r="AE499" s="518"/>
      <c r="AF499" s="518"/>
      <c r="AG499" s="518"/>
      <c r="AH499" s="519"/>
      <c r="AL499" s="96"/>
      <c r="AM499" s="481" t="s">
        <v>75</v>
      </c>
      <c r="AN499" s="482"/>
      <c r="AO499" s="483">
        <f>September!$E$7</f>
        <v>3008420</v>
      </c>
      <c r="AP499" s="484"/>
      <c r="AQ499" s="483">
        <f>September!$F$7</f>
        <v>2784881</v>
      </c>
      <c r="AR499" s="484"/>
      <c r="AS499" s="100">
        <f t="shared" si="37"/>
        <v>223539</v>
      </c>
      <c r="AT499" s="101">
        <f>September!$H$7</f>
        <v>87620</v>
      </c>
      <c r="AU499" s="369">
        <f>September!$J$7</f>
        <v>135919</v>
      </c>
      <c r="AV499" s="485">
        <f t="shared" si="38"/>
        <v>92.569554782909307</v>
      </c>
      <c r="AW499" s="486"/>
      <c r="AY499" s="368"/>
      <c r="AZ499" s="368"/>
    </row>
    <row r="500" spans="1:52" s="62" customFormat="1" ht="14.1" customHeight="1" thickBot="1">
      <c r="A500" s="517"/>
      <c r="B500" s="518"/>
      <c r="C500" s="518"/>
      <c r="D500" s="518"/>
      <c r="E500" s="518"/>
      <c r="F500" s="518"/>
      <c r="G500" s="518"/>
      <c r="H500" s="518"/>
      <c r="I500" s="518"/>
      <c r="J500" s="518"/>
      <c r="K500" s="518"/>
      <c r="L500" s="518"/>
      <c r="M500" s="518"/>
      <c r="N500" s="518"/>
      <c r="O500" s="518"/>
      <c r="P500" s="518"/>
      <c r="Q500" s="518"/>
      <c r="R500" s="518"/>
      <c r="S500" s="518"/>
      <c r="T500" s="518"/>
      <c r="U500" s="518"/>
      <c r="V500" s="518"/>
      <c r="W500" s="518"/>
      <c r="X500" s="518"/>
      <c r="Y500" s="518"/>
      <c r="Z500" s="518"/>
      <c r="AA500" s="518"/>
      <c r="AB500" s="518"/>
      <c r="AC500" s="518"/>
      <c r="AD500" s="518"/>
      <c r="AE500" s="518"/>
      <c r="AF500" s="518"/>
      <c r="AG500" s="518"/>
      <c r="AH500" s="519"/>
      <c r="AL500" s="96"/>
      <c r="AM500" s="481" t="s">
        <v>76</v>
      </c>
      <c r="AN500" s="482"/>
      <c r="AO500" s="483">
        <f>Oktober!$E$7</f>
        <v>3027799</v>
      </c>
      <c r="AP500" s="484"/>
      <c r="AQ500" s="483">
        <f>Oktober!$F$7</f>
        <v>2680903</v>
      </c>
      <c r="AR500" s="484"/>
      <c r="AS500" s="100">
        <f t="shared" si="37"/>
        <v>346896</v>
      </c>
      <c r="AT500" s="101">
        <f>Oktober!$H$7</f>
        <v>0</v>
      </c>
      <c r="AU500" s="369">
        <f>Oktober!$J$7</f>
        <v>0</v>
      </c>
      <c r="AV500" s="485">
        <f t="shared" si="38"/>
        <v>88.542964708027185</v>
      </c>
      <c r="AW500" s="486"/>
      <c r="AY500" s="368"/>
      <c r="AZ500" s="368"/>
    </row>
    <row r="501" spans="1:52" s="62" customFormat="1" ht="14.1" customHeight="1" thickBot="1">
      <c r="A501" s="517"/>
      <c r="B501" s="518"/>
      <c r="C501" s="518"/>
      <c r="D501" s="518"/>
      <c r="E501" s="518"/>
      <c r="F501" s="518"/>
      <c r="G501" s="518"/>
      <c r="H501" s="518"/>
      <c r="I501" s="518"/>
      <c r="J501" s="518"/>
      <c r="K501" s="518"/>
      <c r="L501" s="518"/>
      <c r="M501" s="518"/>
      <c r="N501" s="518"/>
      <c r="O501" s="518"/>
      <c r="P501" s="518"/>
      <c r="Q501" s="518"/>
      <c r="R501" s="518"/>
      <c r="S501" s="518"/>
      <c r="T501" s="518"/>
      <c r="U501" s="518"/>
      <c r="V501" s="518"/>
      <c r="W501" s="518"/>
      <c r="X501" s="518"/>
      <c r="Y501" s="518"/>
      <c r="Z501" s="518"/>
      <c r="AA501" s="518"/>
      <c r="AB501" s="518"/>
      <c r="AC501" s="518"/>
      <c r="AD501" s="518"/>
      <c r="AE501" s="518"/>
      <c r="AF501" s="518"/>
      <c r="AG501" s="518"/>
      <c r="AH501" s="519"/>
      <c r="AL501" s="96"/>
      <c r="AM501" s="481" t="s">
        <v>77</v>
      </c>
      <c r="AN501" s="482"/>
      <c r="AO501" s="483">
        <f>November!$E$7</f>
        <v>2719800</v>
      </c>
      <c r="AP501" s="484"/>
      <c r="AQ501" s="483">
        <f>November!$F$7</f>
        <v>2563956</v>
      </c>
      <c r="AR501" s="484"/>
      <c r="AS501" s="100">
        <f t="shared" si="37"/>
        <v>155844</v>
      </c>
      <c r="AT501" s="101">
        <f>November!$H$7</f>
        <v>0</v>
      </c>
      <c r="AU501" s="369">
        <f>November!$J$7</f>
        <v>0</v>
      </c>
      <c r="AV501" s="485">
        <f t="shared" si="38"/>
        <v>94.270019854401056</v>
      </c>
      <c r="AW501" s="486"/>
      <c r="AY501" s="368"/>
      <c r="AZ501" s="368"/>
    </row>
    <row r="502" spans="1:52" s="62" customFormat="1" ht="14.1" customHeight="1" thickBot="1">
      <c r="A502" s="517"/>
      <c r="B502" s="518"/>
      <c r="C502" s="518"/>
      <c r="D502" s="518"/>
      <c r="E502" s="518"/>
      <c r="F502" s="518"/>
      <c r="G502" s="518"/>
      <c r="H502" s="518"/>
      <c r="I502" s="518"/>
      <c r="J502" s="518"/>
      <c r="K502" s="518"/>
      <c r="L502" s="518"/>
      <c r="M502" s="518"/>
      <c r="N502" s="518"/>
      <c r="O502" s="518"/>
      <c r="P502" s="518"/>
      <c r="Q502" s="518"/>
      <c r="R502" s="518"/>
      <c r="S502" s="518"/>
      <c r="T502" s="518"/>
      <c r="U502" s="518"/>
      <c r="V502" s="518"/>
      <c r="W502" s="518"/>
      <c r="X502" s="518"/>
      <c r="Y502" s="518"/>
      <c r="Z502" s="518"/>
      <c r="AA502" s="518"/>
      <c r="AB502" s="518"/>
      <c r="AC502" s="518"/>
      <c r="AD502" s="518"/>
      <c r="AE502" s="518"/>
      <c r="AF502" s="518"/>
      <c r="AG502" s="518"/>
      <c r="AH502" s="519"/>
      <c r="AL502" s="76"/>
      <c r="AM502" s="481" t="s">
        <v>78</v>
      </c>
      <c r="AN502" s="482"/>
      <c r="AO502" s="483">
        <f>Desember!$E$7</f>
        <v>2773458</v>
      </c>
      <c r="AP502" s="484"/>
      <c r="AQ502" s="483">
        <f>Desember!$F$7</f>
        <v>2616848</v>
      </c>
      <c r="AR502" s="484"/>
      <c r="AS502" s="100">
        <f t="shared" si="37"/>
        <v>156610</v>
      </c>
      <c r="AT502" s="101">
        <f>Desember!$H$7</f>
        <v>0</v>
      </c>
      <c r="AU502" s="369">
        <f>Desember!$J$7</f>
        <v>0</v>
      </c>
      <c r="AV502" s="485">
        <f t="shared" si="38"/>
        <v>94.353258639575571</v>
      </c>
      <c r="AW502" s="486"/>
      <c r="AY502" s="368"/>
      <c r="AZ502" s="368"/>
    </row>
    <row r="503" spans="1:52" s="62" customFormat="1">
      <c r="A503" s="517"/>
      <c r="B503" s="518"/>
      <c r="C503" s="518"/>
      <c r="D503" s="518"/>
      <c r="E503" s="518"/>
      <c r="F503" s="518"/>
      <c r="G503" s="518"/>
      <c r="H503" s="518"/>
      <c r="I503" s="518"/>
      <c r="J503" s="518"/>
      <c r="K503" s="518"/>
      <c r="L503" s="518"/>
      <c r="M503" s="518"/>
      <c r="N503" s="518"/>
      <c r="O503" s="518"/>
      <c r="P503" s="518"/>
      <c r="Q503" s="518"/>
      <c r="R503" s="518"/>
      <c r="S503" s="518"/>
      <c r="T503" s="518"/>
      <c r="U503" s="518"/>
      <c r="V503" s="518"/>
      <c r="W503" s="518"/>
      <c r="X503" s="518"/>
      <c r="Y503" s="518"/>
      <c r="Z503" s="518"/>
      <c r="AA503" s="518"/>
      <c r="AB503" s="518"/>
      <c r="AC503" s="518"/>
      <c r="AD503" s="518"/>
      <c r="AE503" s="518"/>
      <c r="AF503" s="518"/>
      <c r="AG503" s="518"/>
      <c r="AH503" s="519"/>
      <c r="AM503" s="76"/>
      <c r="AN503" s="76"/>
      <c r="AO503" s="61"/>
      <c r="AP503" s="76"/>
      <c r="AQ503" s="61"/>
      <c r="AR503" s="61"/>
      <c r="AS503" s="76"/>
      <c r="AT503" s="96"/>
      <c r="AU503" s="61"/>
      <c r="AV503" s="76"/>
      <c r="AW503" s="61"/>
      <c r="AX503" s="61"/>
      <c r="AZ503" s="368"/>
    </row>
    <row r="504" spans="1:52" s="62" customFormat="1">
      <c r="A504" s="517"/>
      <c r="B504" s="518"/>
      <c r="C504" s="518"/>
      <c r="D504" s="518"/>
      <c r="E504" s="518"/>
      <c r="F504" s="518"/>
      <c r="G504" s="518"/>
      <c r="H504" s="518"/>
      <c r="I504" s="518"/>
      <c r="J504" s="518"/>
      <c r="K504" s="518"/>
      <c r="L504" s="518"/>
      <c r="M504" s="518"/>
      <c r="N504" s="518"/>
      <c r="O504" s="518"/>
      <c r="P504" s="518"/>
      <c r="Q504" s="518"/>
      <c r="R504" s="518"/>
      <c r="S504" s="518"/>
      <c r="T504" s="518"/>
      <c r="U504" s="518"/>
      <c r="V504" s="518"/>
      <c r="W504" s="518"/>
      <c r="X504" s="518"/>
      <c r="Y504" s="518"/>
      <c r="Z504" s="518"/>
      <c r="AA504" s="518"/>
      <c r="AB504" s="518"/>
      <c r="AC504" s="518"/>
      <c r="AD504" s="518"/>
      <c r="AE504" s="518"/>
      <c r="AF504" s="518"/>
      <c r="AG504" s="518"/>
      <c r="AH504" s="519"/>
      <c r="AL504" s="368"/>
      <c r="AP504" s="104"/>
      <c r="AQ504" s="61"/>
      <c r="AR504" s="76"/>
      <c r="AS504" s="76"/>
      <c r="AT504" s="96"/>
      <c r="AU504" s="61"/>
      <c r="AV504" s="76"/>
      <c r="AW504" s="61"/>
      <c r="AX504" s="61"/>
      <c r="AZ504" s="368"/>
    </row>
    <row r="505" spans="1:52" s="62" customFormat="1">
      <c r="A505" s="517"/>
      <c r="B505" s="518"/>
      <c r="C505" s="518"/>
      <c r="D505" s="518"/>
      <c r="E505" s="518"/>
      <c r="F505" s="518"/>
      <c r="G505" s="518"/>
      <c r="H505" s="518"/>
      <c r="I505" s="518"/>
      <c r="J505" s="518"/>
      <c r="K505" s="518"/>
      <c r="L505" s="518"/>
      <c r="M505" s="518"/>
      <c r="N505" s="518"/>
      <c r="O505" s="518"/>
      <c r="P505" s="518"/>
      <c r="Q505" s="518"/>
      <c r="R505" s="518"/>
      <c r="S505" s="518"/>
      <c r="T505" s="518"/>
      <c r="U505" s="518"/>
      <c r="V505" s="518"/>
      <c r="W505" s="518"/>
      <c r="X505" s="518"/>
      <c r="Y505" s="518"/>
      <c r="Z505" s="518"/>
      <c r="AA505" s="518"/>
      <c r="AB505" s="518"/>
      <c r="AC505" s="518"/>
      <c r="AD505" s="518"/>
      <c r="AE505" s="518"/>
      <c r="AF505" s="518"/>
      <c r="AG505" s="518"/>
      <c r="AH505" s="519"/>
      <c r="AL505" s="76"/>
      <c r="AO505" s="368"/>
      <c r="AP505" s="368"/>
      <c r="AQ505" s="368"/>
      <c r="AR505" s="76"/>
      <c r="AS505" s="76"/>
      <c r="AT505" s="96"/>
      <c r="AU505" s="61"/>
      <c r="AV505" s="76"/>
      <c r="AW505" s="61"/>
      <c r="AX505" s="61"/>
      <c r="AZ505" s="368"/>
    </row>
    <row r="506" spans="1:52" s="62" customFormat="1">
      <c r="A506" s="517"/>
      <c r="B506" s="518"/>
      <c r="C506" s="518"/>
      <c r="D506" s="518"/>
      <c r="E506" s="518"/>
      <c r="F506" s="518"/>
      <c r="G506" s="518"/>
      <c r="H506" s="518"/>
      <c r="I506" s="518"/>
      <c r="J506" s="518"/>
      <c r="K506" s="518"/>
      <c r="L506" s="518"/>
      <c r="M506" s="518"/>
      <c r="N506" s="518"/>
      <c r="O506" s="518"/>
      <c r="P506" s="518"/>
      <c r="Q506" s="518"/>
      <c r="R506" s="518"/>
      <c r="S506" s="518"/>
      <c r="T506" s="518"/>
      <c r="U506" s="518"/>
      <c r="V506" s="518"/>
      <c r="W506" s="518"/>
      <c r="X506" s="518"/>
      <c r="Y506" s="518"/>
      <c r="Z506" s="518"/>
      <c r="AA506" s="518"/>
      <c r="AB506" s="518"/>
      <c r="AC506" s="518"/>
      <c r="AD506" s="518"/>
      <c r="AE506" s="518"/>
      <c r="AF506" s="518"/>
      <c r="AG506" s="518"/>
      <c r="AH506" s="519"/>
      <c r="AL506" s="76"/>
      <c r="AM506" s="608" t="s">
        <v>1517</v>
      </c>
      <c r="AN506" s="608"/>
      <c r="AO506" s="608"/>
      <c r="AP506" s="608"/>
      <c r="AQ506" s="608"/>
      <c r="AR506" s="608"/>
      <c r="AS506" s="608"/>
      <c r="AT506" s="608"/>
      <c r="AU506" s="608"/>
      <c r="AV506" s="608"/>
      <c r="AW506" s="608"/>
      <c r="AX506" s="608"/>
      <c r="AY506" s="608"/>
      <c r="AZ506" s="368"/>
    </row>
    <row r="507" spans="1:52" s="62" customFormat="1" ht="13.5" thickBot="1">
      <c r="A507" s="517"/>
      <c r="B507" s="518"/>
      <c r="C507" s="518"/>
      <c r="D507" s="518"/>
      <c r="E507" s="518"/>
      <c r="F507" s="518"/>
      <c r="G507" s="518"/>
      <c r="H507" s="518"/>
      <c r="I507" s="518"/>
      <c r="J507" s="518"/>
      <c r="K507" s="518"/>
      <c r="L507" s="518"/>
      <c r="M507" s="518"/>
      <c r="N507" s="518"/>
      <c r="O507" s="518"/>
      <c r="P507" s="518"/>
      <c r="Q507" s="518"/>
      <c r="R507" s="518"/>
      <c r="S507" s="518"/>
      <c r="T507" s="518"/>
      <c r="U507" s="518"/>
      <c r="V507" s="518"/>
      <c r="W507" s="518"/>
      <c r="X507" s="518"/>
      <c r="Y507" s="518"/>
      <c r="Z507" s="518"/>
      <c r="AA507" s="518"/>
      <c r="AB507" s="518"/>
      <c r="AC507" s="518"/>
      <c r="AD507" s="518"/>
      <c r="AE507" s="518"/>
      <c r="AF507" s="518"/>
      <c r="AG507" s="518"/>
      <c r="AH507" s="519"/>
      <c r="AL507" s="76"/>
      <c r="AM507" s="609"/>
      <c r="AN507" s="609"/>
      <c r="AO507" s="609"/>
      <c r="AP507" s="609"/>
      <c r="AQ507" s="609"/>
      <c r="AR507" s="609"/>
      <c r="AS507" s="609"/>
      <c r="AT507" s="609"/>
      <c r="AU507" s="609"/>
      <c r="AV507" s="609"/>
      <c r="AW507" s="609"/>
      <c r="AX507" s="609"/>
      <c r="AY507" s="609"/>
      <c r="AZ507" s="368"/>
    </row>
    <row r="508" spans="1:52" s="62" customFormat="1" ht="13.5" thickBot="1">
      <c r="A508" s="517"/>
      <c r="B508" s="518"/>
      <c r="C508" s="518"/>
      <c r="D508" s="518"/>
      <c r="E508" s="518"/>
      <c r="F508" s="518"/>
      <c r="G508" s="518"/>
      <c r="H508" s="518"/>
      <c r="I508" s="518"/>
      <c r="J508" s="518"/>
      <c r="K508" s="518"/>
      <c r="L508" s="518"/>
      <c r="M508" s="518"/>
      <c r="N508" s="518"/>
      <c r="O508" s="518"/>
      <c r="P508" s="518"/>
      <c r="Q508" s="518"/>
      <c r="R508" s="518"/>
      <c r="S508" s="518"/>
      <c r="T508" s="518"/>
      <c r="U508" s="518"/>
      <c r="V508" s="518"/>
      <c r="W508" s="518"/>
      <c r="X508" s="518"/>
      <c r="Y508" s="518"/>
      <c r="Z508" s="518"/>
      <c r="AA508" s="518"/>
      <c r="AB508" s="518"/>
      <c r="AC508" s="518"/>
      <c r="AD508" s="518"/>
      <c r="AE508" s="518"/>
      <c r="AF508" s="518"/>
      <c r="AG508" s="518"/>
      <c r="AH508" s="519"/>
      <c r="AL508" s="76"/>
      <c r="AM508" s="603" t="s">
        <v>59</v>
      </c>
      <c r="AN508" s="604"/>
      <c r="AO508" s="603" t="s">
        <v>60</v>
      </c>
      <c r="AP508" s="604"/>
      <c r="AQ508" s="603" t="s">
        <v>61</v>
      </c>
      <c r="AR508" s="604"/>
      <c r="AS508" s="596" t="s">
        <v>0</v>
      </c>
      <c r="AT508" s="597"/>
      <c r="AU508" s="597"/>
      <c r="AV508" s="597"/>
      <c r="AW508" s="597"/>
      <c r="AX508" s="597"/>
      <c r="AY508" s="598"/>
      <c r="AZ508" s="368"/>
    </row>
    <row r="509" spans="1:52" s="62" customFormat="1" ht="12.75" customHeight="1" thickBot="1">
      <c r="A509" s="517"/>
      <c r="B509" s="518"/>
      <c r="C509" s="518"/>
      <c r="D509" s="518"/>
      <c r="E509" s="518"/>
      <c r="F509" s="518"/>
      <c r="G509" s="518"/>
      <c r="H509" s="518"/>
      <c r="I509" s="518"/>
      <c r="J509" s="518"/>
      <c r="K509" s="518"/>
      <c r="L509" s="518"/>
      <c r="M509" s="518"/>
      <c r="N509" s="518"/>
      <c r="O509" s="518"/>
      <c r="P509" s="518"/>
      <c r="Q509" s="518"/>
      <c r="R509" s="518"/>
      <c r="S509" s="518"/>
      <c r="T509" s="518"/>
      <c r="U509" s="518"/>
      <c r="V509" s="518"/>
      <c r="W509" s="518"/>
      <c r="X509" s="518"/>
      <c r="Y509" s="518"/>
      <c r="Z509" s="518"/>
      <c r="AA509" s="518"/>
      <c r="AB509" s="518"/>
      <c r="AC509" s="518"/>
      <c r="AD509" s="518"/>
      <c r="AE509" s="518"/>
      <c r="AF509" s="518"/>
      <c r="AG509" s="518"/>
      <c r="AH509" s="519"/>
      <c r="AK509" s="108"/>
      <c r="AL509" s="76"/>
      <c r="AM509" s="605"/>
      <c r="AN509" s="606"/>
      <c r="AO509" s="605"/>
      <c r="AP509" s="606"/>
      <c r="AQ509" s="605"/>
      <c r="AR509" s="606"/>
      <c r="AS509" s="319" t="s">
        <v>63</v>
      </c>
      <c r="AT509" s="320" t="s">
        <v>64</v>
      </c>
      <c r="AU509" s="319" t="s">
        <v>1533</v>
      </c>
      <c r="AV509" s="599" t="s">
        <v>14</v>
      </c>
      <c r="AW509" s="600"/>
      <c r="AX509" s="601" t="s">
        <v>1533</v>
      </c>
      <c r="AY509" s="602"/>
      <c r="AZ509" s="368"/>
    </row>
    <row r="510" spans="1:52" s="62" customFormat="1" ht="13.5" thickBot="1">
      <c r="A510" s="517"/>
      <c r="B510" s="518"/>
      <c r="C510" s="518"/>
      <c r="D510" s="518"/>
      <c r="E510" s="518"/>
      <c r="F510" s="518"/>
      <c r="G510" s="518"/>
      <c r="H510" s="518"/>
      <c r="I510" s="518"/>
      <c r="J510" s="518"/>
      <c r="K510" s="518"/>
      <c r="L510" s="518"/>
      <c r="M510" s="518"/>
      <c r="N510" s="518"/>
      <c r="O510" s="518"/>
      <c r="P510" s="518"/>
      <c r="Q510" s="518"/>
      <c r="R510" s="518"/>
      <c r="S510" s="518"/>
      <c r="T510" s="518"/>
      <c r="U510" s="518"/>
      <c r="V510" s="518"/>
      <c r="W510" s="518"/>
      <c r="X510" s="518"/>
      <c r="Y510" s="518"/>
      <c r="Z510" s="518"/>
      <c r="AA510" s="518"/>
      <c r="AB510" s="518"/>
      <c r="AC510" s="518"/>
      <c r="AD510" s="518"/>
      <c r="AE510" s="518"/>
      <c r="AF510" s="518"/>
      <c r="AG510" s="518"/>
      <c r="AH510" s="519"/>
      <c r="AL510" s="76"/>
      <c r="AM510" s="481" t="s">
        <v>164</v>
      </c>
      <c r="AN510" s="482"/>
      <c r="AO510" s="483">
        <v>0</v>
      </c>
      <c r="AP510" s="484"/>
      <c r="AQ510" s="483">
        <v>0</v>
      </c>
      <c r="AR510" s="484"/>
      <c r="AS510" s="100">
        <f t="shared" ref="AS510:AS521" si="39">AO510-AQ510</f>
        <v>0</v>
      </c>
      <c r="AT510" s="101">
        <v>0</v>
      </c>
      <c r="AU510" s="321" t="e">
        <f>AT510/AT498*100</f>
        <v>#DIV/0!</v>
      </c>
      <c r="AV510" s="594">
        <v>0</v>
      </c>
      <c r="AW510" s="595"/>
      <c r="AX510" s="506">
        <f>AV510/AU498*100</f>
        <v>0</v>
      </c>
      <c r="AY510" s="507"/>
      <c r="AZ510" s="368"/>
    </row>
    <row r="511" spans="1:52" s="62" customFormat="1" ht="12.75" customHeight="1" thickBot="1">
      <c r="A511" s="517"/>
      <c r="B511" s="518"/>
      <c r="C511" s="518"/>
      <c r="D511" s="518"/>
      <c r="E511" s="518"/>
      <c r="F511" s="518"/>
      <c r="G511" s="518"/>
      <c r="H511" s="518"/>
      <c r="I511" s="518"/>
      <c r="J511" s="518"/>
      <c r="K511" s="518"/>
      <c r="L511" s="518"/>
      <c r="M511" s="518"/>
      <c r="N511" s="518"/>
      <c r="O511" s="518"/>
      <c r="P511" s="518"/>
      <c r="Q511" s="518"/>
      <c r="R511" s="518"/>
      <c r="S511" s="518"/>
      <c r="T511" s="518"/>
      <c r="U511" s="518"/>
      <c r="V511" s="518"/>
      <c r="W511" s="518"/>
      <c r="X511" s="518"/>
      <c r="Y511" s="518"/>
      <c r="Z511" s="518"/>
      <c r="AA511" s="518"/>
      <c r="AB511" s="518"/>
      <c r="AC511" s="518"/>
      <c r="AD511" s="518"/>
      <c r="AE511" s="518"/>
      <c r="AF511" s="518"/>
      <c r="AG511" s="518"/>
      <c r="AH511" s="519"/>
      <c r="AL511" s="76"/>
      <c r="AM511" s="481" t="s">
        <v>262</v>
      </c>
      <c r="AN511" s="482"/>
      <c r="AO511" s="483">
        <v>0</v>
      </c>
      <c r="AP511" s="484"/>
      <c r="AQ511" s="483">
        <v>0</v>
      </c>
      <c r="AR511" s="484"/>
      <c r="AS511" s="100">
        <f t="shared" si="39"/>
        <v>0</v>
      </c>
      <c r="AT511" s="101">
        <v>0</v>
      </c>
      <c r="AU511" s="321" t="e">
        <f>AT511/AT498*100</f>
        <v>#DIV/0!</v>
      </c>
      <c r="AV511" s="594">
        <v>0</v>
      </c>
      <c r="AW511" s="595"/>
      <c r="AX511" s="506">
        <f>AV511/AU498*100</f>
        <v>0</v>
      </c>
      <c r="AY511" s="507"/>
      <c r="AZ511" s="368"/>
    </row>
    <row r="512" spans="1:52" s="62" customFormat="1" ht="13.5" thickBot="1">
      <c r="A512" s="517"/>
      <c r="B512" s="518"/>
      <c r="C512" s="518"/>
      <c r="D512" s="518"/>
      <c r="E512" s="518"/>
      <c r="F512" s="518"/>
      <c r="G512" s="518"/>
      <c r="H512" s="518"/>
      <c r="I512" s="518"/>
      <c r="J512" s="518"/>
      <c r="K512" s="518"/>
      <c r="L512" s="518"/>
      <c r="M512" s="518"/>
      <c r="N512" s="518"/>
      <c r="O512" s="518"/>
      <c r="P512" s="518"/>
      <c r="Q512" s="518"/>
      <c r="R512" s="518"/>
      <c r="S512" s="518"/>
      <c r="T512" s="518"/>
      <c r="U512" s="518"/>
      <c r="V512" s="518"/>
      <c r="W512" s="518"/>
      <c r="X512" s="518"/>
      <c r="Y512" s="518"/>
      <c r="Z512" s="518"/>
      <c r="AA512" s="518"/>
      <c r="AB512" s="518"/>
      <c r="AC512" s="518"/>
      <c r="AD512" s="518"/>
      <c r="AE512" s="518"/>
      <c r="AF512" s="518"/>
      <c r="AG512" s="518"/>
      <c r="AH512" s="519"/>
      <c r="AM512" s="481" t="s">
        <v>1333</v>
      </c>
      <c r="AN512" s="482"/>
      <c r="AO512" s="483">
        <v>0</v>
      </c>
      <c r="AP512" s="484"/>
      <c r="AQ512" s="483">
        <v>0</v>
      </c>
      <c r="AR512" s="484"/>
      <c r="AS512" s="100">
        <f t="shared" si="39"/>
        <v>0</v>
      </c>
      <c r="AT512" s="101">
        <v>0</v>
      </c>
      <c r="AU512" s="321" t="e">
        <f>AT512/AT498*100</f>
        <v>#DIV/0!</v>
      </c>
      <c r="AV512" s="594">
        <f>Maret!$J$7</f>
        <v>0</v>
      </c>
      <c r="AW512" s="595"/>
      <c r="AX512" s="506">
        <f>AV512/AU498*100</f>
        <v>0</v>
      </c>
      <c r="AY512" s="507"/>
      <c r="AZ512" s="110"/>
    </row>
    <row r="513" spans="1:52" s="62" customFormat="1" ht="13.5" thickBot="1">
      <c r="A513" s="517"/>
      <c r="B513" s="518"/>
      <c r="C513" s="518"/>
      <c r="D513" s="518"/>
      <c r="E513" s="518"/>
      <c r="F513" s="518"/>
      <c r="G513" s="518"/>
      <c r="H513" s="518"/>
      <c r="I513" s="518"/>
      <c r="J513" s="518"/>
      <c r="K513" s="518"/>
      <c r="L513" s="518"/>
      <c r="M513" s="518"/>
      <c r="N513" s="518"/>
      <c r="O513" s="518"/>
      <c r="P513" s="518"/>
      <c r="Q513" s="518"/>
      <c r="R513" s="518"/>
      <c r="S513" s="518"/>
      <c r="T513" s="518"/>
      <c r="U513" s="518"/>
      <c r="V513" s="518"/>
      <c r="W513" s="518"/>
      <c r="X513" s="518"/>
      <c r="Y513" s="518"/>
      <c r="Z513" s="518"/>
      <c r="AA513" s="518"/>
      <c r="AB513" s="518"/>
      <c r="AC513" s="518"/>
      <c r="AD513" s="518"/>
      <c r="AE513" s="518"/>
      <c r="AF513" s="518"/>
      <c r="AG513" s="518"/>
      <c r="AH513" s="519"/>
      <c r="AM513" s="481" t="s">
        <v>87</v>
      </c>
      <c r="AN513" s="482"/>
      <c r="AO513" s="483">
        <v>0</v>
      </c>
      <c r="AP513" s="484"/>
      <c r="AQ513" s="483">
        <v>0</v>
      </c>
      <c r="AR513" s="484"/>
      <c r="AS513" s="100">
        <f t="shared" si="39"/>
        <v>0</v>
      </c>
      <c r="AT513" s="101">
        <v>0</v>
      </c>
      <c r="AU513" s="321" t="e">
        <f>AT513/AT498*100</f>
        <v>#DIV/0!</v>
      </c>
      <c r="AV513" s="594">
        <v>0</v>
      </c>
      <c r="AW513" s="595"/>
      <c r="AX513" s="506">
        <f>AV513/AU498*100</f>
        <v>0</v>
      </c>
      <c r="AY513" s="507"/>
      <c r="AZ513" s="110"/>
    </row>
    <row r="514" spans="1:52" s="62" customFormat="1" ht="14.25" customHeight="1" thickBot="1">
      <c r="A514" s="517"/>
      <c r="B514" s="518"/>
      <c r="C514" s="518"/>
      <c r="D514" s="518"/>
      <c r="E514" s="518"/>
      <c r="F514" s="518"/>
      <c r="G514" s="518"/>
      <c r="H514" s="518"/>
      <c r="I514" s="518"/>
      <c r="J514" s="518"/>
      <c r="K514" s="518"/>
      <c r="L514" s="518"/>
      <c r="M514" s="518"/>
      <c r="N514" s="518"/>
      <c r="O514" s="518"/>
      <c r="P514" s="518"/>
      <c r="Q514" s="518"/>
      <c r="R514" s="518"/>
      <c r="S514" s="518"/>
      <c r="T514" s="518"/>
      <c r="U514" s="518"/>
      <c r="V514" s="518"/>
      <c r="W514" s="518"/>
      <c r="X514" s="518"/>
      <c r="Y514" s="518"/>
      <c r="Z514" s="518"/>
      <c r="AA514" s="518"/>
      <c r="AB514" s="518"/>
      <c r="AC514" s="518"/>
      <c r="AD514" s="518"/>
      <c r="AE514" s="518"/>
      <c r="AF514" s="518"/>
      <c r="AG514" s="518"/>
      <c r="AH514" s="519"/>
      <c r="AM514" s="481" t="s">
        <v>1063</v>
      </c>
      <c r="AN514" s="482"/>
      <c r="AO514" s="483">
        <v>0</v>
      </c>
      <c r="AP514" s="484"/>
      <c r="AQ514" s="483">
        <v>0</v>
      </c>
      <c r="AR514" s="484"/>
      <c r="AS514" s="100">
        <f t="shared" si="39"/>
        <v>0</v>
      </c>
      <c r="AT514" s="101">
        <f>Mei!$H$7</f>
        <v>0</v>
      </c>
      <c r="AU514" s="321" t="e">
        <f>AT514/AT498*100</f>
        <v>#DIV/0!</v>
      </c>
      <c r="AV514" s="594">
        <v>0</v>
      </c>
      <c r="AW514" s="595"/>
      <c r="AX514" s="506">
        <f>AV514/AU498*100</f>
        <v>0</v>
      </c>
      <c r="AY514" s="507"/>
      <c r="AZ514" s="75"/>
    </row>
    <row r="515" spans="1:52" s="62" customFormat="1" ht="13.5" thickBot="1">
      <c r="A515" s="517"/>
      <c r="B515" s="518"/>
      <c r="C515" s="518"/>
      <c r="D515" s="518"/>
      <c r="E515" s="518"/>
      <c r="F515" s="518"/>
      <c r="G515" s="518"/>
      <c r="H515" s="518"/>
      <c r="I515" s="518"/>
      <c r="J515" s="518"/>
      <c r="K515" s="518"/>
      <c r="L515" s="518"/>
      <c r="M515" s="518"/>
      <c r="N515" s="518"/>
      <c r="O515" s="518"/>
      <c r="P515" s="518"/>
      <c r="Q515" s="518"/>
      <c r="R515" s="518"/>
      <c r="S515" s="518"/>
      <c r="T515" s="518"/>
      <c r="U515" s="518"/>
      <c r="V515" s="518"/>
      <c r="W515" s="518"/>
      <c r="X515" s="518"/>
      <c r="Y515" s="518"/>
      <c r="Z515" s="518"/>
      <c r="AA515" s="518"/>
      <c r="AB515" s="518"/>
      <c r="AC515" s="518"/>
      <c r="AD515" s="518"/>
      <c r="AE515" s="518"/>
      <c r="AF515" s="518"/>
      <c r="AG515" s="518"/>
      <c r="AH515" s="519"/>
      <c r="AM515" s="481" t="s">
        <v>1009</v>
      </c>
      <c r="AN515" s="482"/>
      <c r="AO515" s="483">
        <v>0</v>
      </c>
      <c r="AP515" s="484"/>
      <c r="AQ515" s="483">
        <v>0</v>
      </c>
      <c r="AR515" s="484"/>
      <c r="AS515" s="100">
        <f t="shared" si="39"/>
        <v>0</v>
      </c>
      <c r="AT515" s="101">
        <f>Juni!$H$7</f>
        <v>0</v>
      </c>
      <c r="AU515" s="321" t="e">
        <f>AT515/AT498*100</f>
        <v>#DIV/0!</v>
      </c>
      <c r="AV515" s="594">
        <v>0</v>
      </c>
      <c r="AW515" s="595"/>
      <c r="AX515" s="506">
        <f>AV515/AU498*100</f>
        <v>0</v>
      </c>
      <c r="AY515" s="507"/>
      <c r="AZ515" s="75"/>
    </row>
    <row r="516" spans="1:52" s="62" customFormat="1" ht="13.5" thickBot="1">
      <c r="A516" s="559"/>
      <c r="B516" s="560"/>
      <c r="C516" s="560"/>
      <c r="D516" s="560"/>
      <c r="E516" s="560"/>
      <c r="F516" s="560"/>
      <c r="G516" s="560"/>
      <c r="H516" s="560"/>
      <c r="I516" s="560"/>
      <c r="J516" s="560"/>
      <c r="K516" s="560"/>
      <c r="L516" s="560"/>
      <c r="M516" s="560"/>
      <c r="N516" s="560"/>
      <c r="O516" s="560"/>
      <c r="P516" s="560"/>
      <c r="Q516" s="560"/>
      <c r="R516" s="560"/>
      <c r="S516" s="560"/>
      <c r="T516" s="560"/>
      <c r="U516" s="560"/>
      <c r="V516" s="560"/>
      <c r="W516" s="560"/>
      <c r="X516" s="560"/>
      <c r="Y516" s="560"/>
      <c r="Z516" s="560"/>
      <c r="AA516" s="560"/>
      <c r="AB516" s="560"/>
      <c r="AC516" s="560"/>
      <c r="AD516" s="560"/>
      <c r="AE516" s="560"/>
      <c r="AF516" s="560"/>
      <c r="AG516" s="560"/>
      <c r="AH516" s="561"/>
      <c r="AM516" s="610" t="s">
        <v>1519</v>
      </c>
      <c r="AN516" s="611"/>
      <c r="AO516" s="483">
        <v>0</v>
      </c>
      <c r="AP516" s="484"/>
      <c r="AQ516" s="483">
        <v>0</v>
      </c>
      <c r="AR516" s="484"/>
      <c r="AS516" s="100">
        <f t="shared" si="39"/>
        <v>0</v>
      </c>
      <c r="AT516" s="101">
        <v>0</v>
      </c>
      <c r="AU516" s="321" t="e">
        <f>AT516/AT498*100</f>
        <v>#DIV/0!</v>
      </c>
      <c r="AV516" s="594">
        <v>0</v>
      </c>
      <c r="AW516" s="595"/>
      <c r="AX516" s="506">
        <f>AV516/AU498*100</f>
        <v>0</v>
      </c>
      <c r="AY516" s="507"/>
      <c r="AZ516" s="75"/>
    </row>
    <row r="517" spans="1:52" s="62" customFormat="1" ht="27.75" customHeight="1" thickBot="1">
      <c r="A517" s="113" t="s">
        <v>79</v>
      </c>
      <c r="B517" s="553" t="s">
        <v>80</v>
      </c>
      <c r="C517" s="554"/>
      <c r="D517" s="554"/>
      <c r="E517" s="554"/>
      <c r="F517" s="554"/>
      <c r="G517" s="554"/>
      <c r="H517" s="554"/>
      <c r="I517" s="554"/>
      <c r="J517" s="554"/>
      <c r="K517" s="554"/>
      <c r="L517" s="554"/>
      <c r="M517" s="555"/>
      <c r="N517" s="553" t="s">
        <v>81</v>
      </c>
      <c r="O517" s="554"/>
      <c r="P517" s="554"/>
      <c r="Q517" s="554"/>
      <c r="R517" s="554"/>
      <c r="S517" s="554"/>
      <c r="T517" s="554"/>
      <c r="U517" s="554"/>
      <c r="V517" s="554"/>
      <c r="W517" s="554"/>
      <c r="X517" s="554"/>
      <c r="Y517" s="555"/>
      <c r="Z517" s="553" t="s">
        <v>82</v>
      </c>
      <c r="AA517" s="554"/>
      <c r="AB517" s="555"/>
      <c r="AC517" s="554" t="s">
        <v>83</v>
      </c>
      <c r="AD517" s="554"/>
      <c r="AE517" s="554"/>
      <c r="AF517" s="553" t="s">
        <v>84</v>
      </c>
      <c r="AG517" s="554"/>
      <c r="AH517" s="555"/>
      <c r="AI517" s="114"/>
      <c r="AM517" s="612" t="s">
        <v>522</v>
      </c>
      <c r="AN517" s="613"/>
      <c r="AO517" s="614">
        <v>0</v>
      </c>
      <c r="AP517" s="484"/>
      <c r="AQ517" s="483">
        <v>0</v>
      </c>
      <c r="AR517" s="484"/>
      <c r="AS517" s="100">
        <f t="shared" si="39"/>
        <v>0</v>
      </c>
      <c r="AT517" s="101">
        <v>0</v>
      </c>
      <c r="AU517" s="321" t="e">
        <f>AT517/AT498*100</f>
        <v>#DIV/0!</v>
      </c>
      <c r="AV517" s="594">
        <v>0</v>
      </c>
      <c r="AW517" s="595"/>
      <c r="AX517" s="506">
        <f>AV517/AU498*100</f>
        <v>0</v>
      </c>
      <c r="AY517" s="507"/>
      <c r="AZ517" s="327"/>
    </row>
    <row r="518" spans="1:52" s="117" customFormat="1" ht="18" customHeight="1" thickBot="1">
      <c r="A518" s="116"/>
      <c r="B518" s="522"/>
      <c r="C518" s="523"/>
      <c r="D518" s="523"/>
      <c r="E518" s="523"/>
      <c r="F518" s="523"/>
      <c r="G518" s="523"/>
      <c r="H518" s="523"/>
      <c r="I518" s="523"/>
      <c r="J518" s="523"/>
      <c r="K518" s="523"/>
      <c r="L518" s="523"/>
      <c r="M518" s="523"/>
      <c r="N518" s="524"/>
      <c r="O518" s="525"/>
      <c r="P518" s="525"/>
      <c r="Q518" s="525"/>
      <c r="R518" s="525"/>
      <c r="S518" s="525"/>
      <c r="T518" s="525"/>
      <c r="U518" s="525"/>
      <c r="V518" s="525"/>
      <c r="W518" s="525"/>
      <c r="X518" s="525"/>
      <c r="Y518" s="526"/>
      <c r="Z518" s="527"/>
      <c r="AA518" s="528"/>
      <c r="AB518" s="529"/>
      <c r="AC518" s="530"/>
      <c r="AD518" s="531"/>
      <c r="AE518" s="532"/>
      <c r="AF518" s="533"/>
      <c r="AG518" s="534"/>
      <c r="AH518" s="535"/>
      <c r="AI518" s="114"/>
      <c r="AJ518" s="62"/>
      <c r="AK518" s="62"/>
      <c r="AL518" s="62"/>
      <c r="AM518" s="612" t="s">
        <v>972</v>
      </c>
      <c r="AN518" s="613"/>
      <c r="AO518" s="614">
        <v>0</v>
      </c>
      <c r="AP518" s="484"/>
      <c r="AQ518" s="483">
        <v>0</v>
      </c>
      <c r="AR518" s="484"/>
      <c r="AS518" s="100">
        <f t="shared" si="39"/>
        <v>0</v>
      </c>
      <c r="AT518" s="101">
        <f>September!$H$7</f>
        <v>87620</v>
      </c>
      <c r="AU518" s="321" t="e">
        <f>AT518/AT498*100</f>
        <v>#DIV/0!</v>
      </c>
      <c r="AV518" s="594">
        <v>0</v>
      </c>
      <c r="AW518" s="595"/>
      <c r="AX518" s="506">
        <f>AV518/AU498*100</f>
        <v>0</v>
      </c>
      <c r="AY518" s="507"/>
      <c r="AZ518" s="327"/>
    </row>
    <row r="519" spans="1:52" s="117" customFormat="1" ht="18" customHeight="1" thickBot="1">
      <c r="A519" s="116"/>
      <c r="B519" s="542"/>
      <c r="C519" s="543"/>
      <c r="D519" s="543"/>
      <c r="E519" s="543"/>
      <c r="F519" s="543"/>
      <c r="G519" s="543"/>
      <c r="H519" s="543"/>
      <c r="I519" s="543"/>
      <c r="J519" s="543"/>
      <c r="K519" s="543"/>
      <c r="L519" s="543"/>
      <c r="M519" s="543"/>
      <c r="N519" s="542"/>
      <c r="O519" s="543"/>
      <c r="P519" s="543"/>
      <c r="Q519" s="543"/>
      <c r="R519" s="543"/>
      <c r="S519" s="543"/>
      <c r="T519" s="543"/>
      <c r="U519" s="543"/>
      <c r="V519" s="543"/>
      <c r="W519" s="543"/>
      <c r="X519" s="543"/>
      <c r="Y519" s="544"/>
      <c r="Z519" s="545"/>
      <c r="AA519" s="531"/>
      <c r="AB519" s="532"/>
      <c r="AC519" s="530"/>
      <c r="AD519" s="531"/>
      <c r="AE519" s="532"/>
      <c r="AF519" s="536"/>
      <c r="AG519" s="537"/>
      <c r="AH519" s="538"/>
      <c r="AI519" s="114"/>
      <c r="AJ519" s="62"/>
      <c r="AK519" s="62"/>
      <c r="AL519" s="62"/>
      <c r="AM519" s="612" t="s">
        <v>967</v>
      </c>
      <c r="AN519" s="613"/>
      <c r="AO519" s="614">
        <v>0</v>
      </c>
      <c r="AP519" s="484"/>
      <c r="AQ519" s="483">
        <v>0</v>
      </c>
      <c r="AR519" s="484"/>
      <c r="AS519" s="100">
        <f t="shared" si="39"/>
        <v>0</v>
      </c>
      <c r="AT519" s="101">
        <f>Oktober!$H$7</f>
        <v>0</v>
      </c>
      <c r="AU519" s="321" t="e">
        <f>AT519/AT498*100</f>
        <v>#DIV/0!</v>
      </c>
      <c r="AV519" s="594">
        <v>0</v>
      </c>
      <c r="AW519" s="595"/>
      <c r="AX519" s="506">
        <f>AV519/AU498*100</f>
        <v>0</v>
      </c>
      <c r="AY519" s="507"/>
      <c r="AZ519" s="327"/>
    </row>
    <row r="520" spans="1:52" s="62" customFormat="1" ht="18" customHeight="1" thickBot="1">
      <c r="A520" s="118"/>
      <c r="B520" s="542"/>
      <c r="C520" s="543"/>
      <c r="D520" s="543"/>
      <c r="E520" s="543"/>
      <c r="F520" s="543"/>
      <c r="G520" s="543"/>
      <c r="H520" s="543"/>
      <c r="I520" s="543"/>
      <c r="J520" s="543"/>
      <c r="K520" s="543"/>
      <c r="L520" s="543"/>
      <c r="M520" s="543"/>
      <c r="N520" s="546"/>
      <c r="O520" s="543"/>
      <c r="P520" s="543"/>
      <c r="Q520" s="543"/>
      <c r="R520" s="543"/>
      <c r="S520" s="543"/>
      <c r="T520" s="543"/>
      <c r="U520" s="543"/>
      <c r="V520" s="543"/>
      <c r="W520" s="543"/>
      <c r="X520" s="543"/>
      <c r="Y520" s="544"/>
      <c r="Z520" s="547"/>
      <c r="AA520" s="547"/>
      <c r="AB520" s="548"/>
      <c r="AC520" s="549"/>
      <c r="AD520" s="547"/>
      <c r="AE520" s="548"/>
      <c r="AF520" s="536"/>
      <c r="AG520" s="537"/>
      <c r="AH520" s="538"/>
      <c r="AI520" s="114"/>
      <c r="AK520" s="108"/>
      <c r="AL520" s="112"/>
      <c r="AM520" s="612" t="s">
        <v>596</v>
      </c>
      <c r="AN520" s="613"/>
      <c r="AO520" s="614">
        <v>0</v>
      </c>
      <c r="AP520" s="484"/>
      <c r="AQ520" s="483">
        <v>0</v>
      </c>
      <c r="AR520" s="484"/>
      <c r="AS520" s="100">
        <f t="shared" si="39"/>
        <v>0</v>
      </c>
      <c r="AT520" s="101">
        <f>November!$H$7</f>
        <v>0</v>
      </c>
      <c r="AU520" s="321" t="e">
        <f>AT520/AT498*100</f>
        <v>#DIV/0!</v>
      </c>
      <c r="AV520" s="594">
        <v>0</v>
      </c>
      <c r="AW520" s="595"/>
      <c r="AX520" s="506">
        <f>AV520/AU498*100</f>
        <v>0</v>
      </c>
      <c r="AY520" s="507"/>
      <c r="AZ520" s="327"/>
    </row>
    <row r="521" spans="1:52" s="62" customFormat="1" ht="18" customHeight="1" thickBot="1">
      <c r="A521" s="118"/>
      <c r="B521" s="542"/>
      <c r="C521" s="543"/>
      <c r="D521" s="543"/>
      <c r="E521" s="543"/>
      <c r="F521" s="543"/>
      <c r="G521" s="543"/>
      <c r="H521" s="543"/>
      <c r="I521" s="543"/>
      <c r="J521" s="543"/>
      <c r="K521" s="543"/>
      <c r="L521" s="543"/>
      <c r="M521" s="543"/>
      <c r="N521" s="546"/>
      <c r="O521" s="543"/>
      <c r="P521" s="543"/>
      <c r="Q521" s="543"/>
      <c r="R521" s="543"/>
      <c r="S521" s="543"/>
      <c r="T521" s="543"/>
      <c r="U521" s="543"/>
      <c r="V521" s="543"/>
      <c r="W521" s="543"/>
      <c r="X521" s="543"/>
      <c r="Y521" s="544"/>
      <c r="Z521" s="547"/>
      <c r="AA521" s="547"/>
      <c r="AB521" s="548"/>
      <c r="AC521" s="549"/>
      <c r="AD521" s="547"/>
      <c r="AE521" s="548"/>
      <c r="AF521" s="536"/>
      <c r="AG521" s="537"/>
      <c r="AH521" s="538"/>
      <c r="AI521" s="114"/>
      <c r="AK521" s="108"/>
      <c r="AL521" s="96"/>
      <c r="AM521" s="612"/>
      <c r="AN521" s="613"/>
      <c r="AO521" s="614">
        <f>Desember!$E$7</f>
        <v>2773458</v>
      </c>
      <c r="AP521" s="484"/>
      <c r="AQ521" s="483">
        <f>Desember!$F$7</f>
        <v>2616848</v>
      </c>
      <c r="AR521" s="484"/>
      <c r="AS521" s="100">
        <f t="shared" si="39"/>
        <v>156610</v>
      </c>
      <c r="AT521" s="101">
        <f>Desember!$H$7</f>
        <v>0</v>
      </c>
      <c r="AU521" s="321" t="e">
        <f>AT521/AT498*100</f>
        <v>#DIV/0!</v>
      </c>
      <c r="AV521" s="594">
        <f>Desember!$J$7</f>
        <v>0</v>
      </c>
      <c r="AW521" s="595"/>
      <c r="AX521" s="506">
        <f>AV521/AU498*100</f>
        <v>0</v>
      </c>
      <c r="AY521" s="507"/>
      <c r="AZ521" s="323"/>
    </row>
    <row r="522" spans="1:52" s="62" customFormat="1" ht="18" customHeight="1" thickBot="1">
      <c r="A522" s="120"/>
      <c r="B522" s="550"/>
      <c r="C522" s="551"/>
      <c r="D522" s="551"/>
      <c r="E522" s="551"/>
      <c r="F522" s="551"/>
      <c r="G522" s="551"/>
      <c r="H522" s="551"/>
      <c r="I522" s="551"/>
      <c r="J522" s="551"/>
      <c r="K522" s="551"/>
      <c r="L522" s="551"/>
      <c r="M522" s="551"/>
      <c r="N522" s="550"/>
      <c r="O522" s="551"/>
      <c r="P522" s="551"/>
      <c r="Q522" s="551"/>
      <c r="R522" s="551"/>
      <c r="S522" s="551"/>
      <c r="T522" s="551"/>
      <c r="U522" s="551"/>
      <c r="V522" s="551"/>
      <c r="W522" s="551"/>
      <c r="X522" s="551"/>
      <c r="Y522" s="552"/>
      <c r="Z522" s="551"/>
      <c r="AA522" s="551"/>
      <c r="AB522" s="552"/>
      <c r="AC522" s="550"/>
      <c r="AD522" s="551"/>
      <c r="AE522" s="552"/>
      <c r="AF522" s="539"/>
      <c r="AG522" s="540"/>
      <c r="AH522" s="541"/>
      <c r="AI522" s="114"/>
      <c r="AK522" s="108"/>
      <c r="AL522" s="96"/>
      <c r="AM522" s="325"/>
      <c r="AN522" s="324"/>
      <c r="AO522" s="325"/>
      <c r="AP522" s="324"/>
      <c r="AQ522" s="326"/>
      <c r="AR522" s="326"/>
      <c r="AS522" s="323"/>
      <c r="AT522" s="325"/>
      <c r="AU522" s="325"/>
      <c r="AV522" s="324"/>
      <c r="AW522" s="325"/>
      <c r="AX522" s="324"/>
      <c r="AY522" s="323"/>
    </row>
    <row r="524" spans="1:52" s="401" customFormat="1"/>
    <row r="525" spans="1:52" ht="13.5" thickBot="1"/>
    <row r="526" spans="1:52">
      <c r="A526" s="562"/>
      <c r="B526" s="563"/>
      <c r="C526" s="563"/>
      <c r="D526" s="565" t="s">
        <v>23</v>
      </c>
      <c r="E526" s="566"/>
      <c r="F526" s="566"/>
      <c r="G526" s="566"/>
      <c r="H526" s="566"/>
      <c r="I526" s="566"/>
      <c r="J526" s="566"/>
      <c r="K526" s="566"/>
      <c r="L526" s="566"/>
      <c r="M526" s="566"/>
      <c r="N526" s="566"/>
      <c r="O526" s="566"/>
      <c r="P526" s="566"/>
      <c r="Q526" s="566"/>
      <c r="R526" s="566"/>
      <c r="S526" s="566"/>
      <c r="T526" s="566"/>
      <c r="U526" s="566"/>
      <c r="V526" s="566"/>
      <c r="W526" s="566"/>
      <c r="X526" s="566"/>
      <c r="Y526" s="566"/>
      <c r="Z526" s="566"/>
      <c r="AA526" s="566"/>
      <c r="AB526" s="567"/>
      <c r="AC526" s="568" t="s">
        <v>24</v>
      </c>
      <c r="AD526" s="569"/>
      <c r="AE526" s="569"/>
      <c r="AF526" s="569" t="s">
        <v>25</v>
      </c>
      <c r="AG526" s="569"/>
      <c r="AH526" s="571"/>
    </row>
    <row r="527" spans="1:52" ht="13.5" thickBot="1">
      <c r="A527" s="564"/>
      <c r="B527" s="508"/>
      <c r="C527" s="508"/>
      <c r="D527" s="573" t="s">
        <v>26</v>
      </c>
      <c r="E527" s="574"/>
      <c r="F527" s="574"/>
      <c r="G527" s="574"/>
      <c r="H527" s="574"/>
      <c r="I527" s="574"/>
      <c r="J527" s="574"/>
      <c r="K527" s="574"/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5"/>
      <c r="AC527" s="570"/>
      <c r="AD527" s="570"/>
      <c r="AE527" s="570"/>
      <c r="AF527" s="570"/>
      <c r="AG527" s="570"/>
      <c r="AH527" s="572"/>
    </row>
    <row r="528" spans="1:52" ht="13.5" thickBot="1">
      <c r="A528" s="564"/>
      <c r="B528" s="508"/>
      <c r="C528" s="508"/>
      <c r="D528" s="573" t="s">
        <v>27</v>
      </c>
      <c r="E528" s="574"/>
      <c r="F528" s="574"/>
      <c r="G528" s="574"/>
      <c r="H528" s="574"/>
      <c r="I528" s="574"/>
      <c r="J528" s="574"/>
      <c r="K528" s="574"/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5"/>
      <c r="AC528" s="576" t="s">
        <v>28</v>
      </c>
      <c r="AD528" s="570"/>
      <c r="AE528" s="570"/>
      <c r="AF528" s="570"/>
      <c r="AG528" s="570"/>
      <c r="AH528" s="572"/>
      <c r="AK528" s="47"/>
      <c r="AL528" s="48" t="s">
        <v>29</v>
      </c>
      <c r="AM528" s="48" t="s">
        <v>30</v>
      </c>
      <c r="AN528" s="48" t="s">
        <v>31</v>
      </c>
      <c r="AO528" s="48" t="s">
        <v>32</v>
      </c>
      <c r="AP528" s="48" t="s">
        <v>33</v>
      </c>
      <c r="AQ528" s="48" t="s">
        <v>34</v>
      </c>
      <c r="AR528" s="48" t="s">
        <v>35</v>
      </c>
      <c r="AS528" s="48" t="s">
        <v>36</v>
      </c>
      <c r="AT528" s="48" t="s">
        <v>37</v>
      </c>
      <c r="AU528" s="48" t="s">
        <v>38</v>
      </c>
      <c r="AV528" s="48" t="s">
        <v>39</v>
      </c>
      <c r="AW528" s="48" t="s">
        <v>40</v>
      </c>
      <c r="AX528" s="49" t="s">
        <v>41</v>
      </c>
    </row>
    <row r="529" spans="1:52" ht="13.5" thickBot="1">
      <c r="A529" s="564"/>
      <c r="B529" s="508"/>
      <c r="C529" s="508"/>
      <c r="D529" s="577" t="s">
        <v>42</v>
      </c>
      <c r="E529" s="578"/>
      <c r="F529" s="578"/>
      <c r="G529" s="578"/>
      <c r="H529" s="578"/>
      <c r="I529" s="578"/>
      <c r="J529" s="578"/>
      <c r="K529" s="578"/>
      <c r="L529" s="578"/>
      <c r="M529" s="578"/>
      <c r="N529" s="578"/>
      <c r="O529" s="578"/>
      <c r="P529" s="578"/>
      <c r="Q529" s="578"/>
      <c r="R529" s="578"/>
      <c r="S529" s="578"/>
      <c r="T529" s="578"/>
      <c r="U529" s="578"/>
      <c r="V529" s="578"/>
      <c r="W529" s="578"/>
      <c r="X529" s="578"/>
      <c r="Y529" s="578"/>
      <c r="Z529" s="578"/>
      <c r="AA529" s="578"/>
      <c r="AB529" s="579"/>
      <c r="AC529" s="576" t="s">
        <v>43</v>
      </c>
      <c r="AD529" s="570"/>
      <c r="AE529" s="570"/>
      <c r="AF529" s="570"/>
      <c r="AG529" s="570"/>
      <c r="AH529" s="572"/>
      <c r="AK529" s="50" t="s">
        <v>44</v>
      </c>
      <c r="AL529" s="51">
        <v>90</v>
      </c>
      <c r="AM529" s="51">
        <v>90</v>
      </c>
      <c r="AN529" s="51">
        <v>90</v>
      </c>
      <c r="AO529" s="51">
        <v>90</v>
      </c>
      <c r="AP529" s="51">
        <v>90</v>
      </c>
      <c r="AQ529" s="51">
        <v>90</v>
      </c>
      <c r="AR529" s="51">
        <v>90</v>
      </c>
      <c r="AS529" s="51">
        <v>90</v>
      </c>
      <c r="AT529" s="51">
        <v>90</v>
      </c>
      <c r="AU529" s="51">
        <v>90</v>
      </c>
      <c r="AV529" s="51">
        <v>90</v>
      </c>
      <c r="AW529" s="51">
        <v>90</v>
      </c>
      <c r="AX529" s="51">
        <v>90</v>
      </c>
    </row>
    <row r="530" spans="1:52" ht="14.25" customHeight="1" thickBot="1">
      <c r="A530" s="580" t="s">
        <v>45</v>
      </c>
      <c r="B530" s="581"/>
      <c r="C530" s="581"/>
      <c r="D530" s="581"/>
      <c r="E530" s="581"/>
      <c r="F530" s="581"/>
      <c r="G530" s="581"/>
      <c r="H530" s="581"/>
      <c r="I530" s="581"/>
      <c r="J530" s="581"/>
      <c r="K530" s="581"/>
      <c r="L530" s="581"/>
      <c r="M530" s="581"/>
      <c r="N530" s="581"/>
      <c r="O530" s="581"/>
      <c r="P530" s="581"/>
      <c r="Q530" s="581"/>
      <c r="R530" s="581"/>
      <c r="S530" s="581"/>
      <c r="T530" s="581"/>
      <c r="U530" s="581"/>
      <c r="V530" s="581"/>
      <c r="W530" s="581"/>
      <c r="X530" s="581"/>
      <c r="Y530" s="582"/>
      <c r="Z530" s="586" t="s">
        <v>46</v>
      </c>
      <c r="AA530" s="587"/>
      <c r="AB530" s="587"/>
      <c r="AC530" s="586" t="s">
        <v>47</v>
      </c>
      <c r="AD530" s="587"/>
      <c r="AE530" s="588"/>
      <c r="AF530" s="587" t="s">
        <v>48</v>
      </c>
      <c r="AG530" s="587"/>
      <c r="AH530" s="588"/>
      <c r="AI530" s="52"/>
      <c r="AK530" s="53" t="s">
        <v>49</v>
      </c>
      <c r="AL530" s="54">
        <f>AV539</f>
        <v>92.875422740909372</v>
      </c>
      <c r="AM530" s="54">
        <f>AV540</f>
        <v>93.920613161765445</v>
      </c>
      <c r="AN530" s="54">
        <f>AV541</f>
        <v>90.321113451554552</v>
      </c>
      <c r="AO530" s="54">
        <f>AV542</f>
        <v>91.77167356629775</v>
      </c>
      <c r="AP530" s="54">
        <f>AV543</f>
        <v>81.428353474926723</v>
      </c>
      <c r="AQ530" s="54">
        <f>AV544</f>
        <v>94.460393643474433</v>
      </c>
      <c r="AR530" s="54">
        <f>AV545</f>
        <v>92.152226152188163</v>
      </c>
      <c r="AS530" s="54">
        <f>AV546</f>
        <v>93.176495546075699</v>
      </c>
      <c r="AT530" s="54">
        <f>AV547</f>
        <v>92.569554782909307</v>
      </c>
      <c r="AU530" s="54">
        <f>AV548</f>
        <v>88.542964708027185</v>
      </c>
      <c r="AV530" s="54">
        <f>AV549</f>
        <v>94.270019854401056</v>
      </c>
      <c r="AW530" s="54">
        <f>AV550</f>
        <v>94.353258639575571</v>
      </c>
      <c r="AX530" s="55">
        <f>AVERAGE(AL530:AS530)</f>
        <v>91.263286467149015</v>
      </c>
    </row>
    <row r="531" spans="1:52" ht="12" customHeight="1" thickBot="1">
      <c r="A531" s="583"/>
      <c r="B531" s="584"/>
      <c r="C531" s="584"/>
      <c r="D531" s="584"/>
      <c r="E531" s="584"/>
      <c r="F531" s="584"/>
      <c r="G531" s="584"/>
      <c r="H531" s="584"/>
      <c r="I531" s="584"/>
      <c r="J531" s="584"/>
      <c r="K531" s="584"/>
      <c r="L531" s="584"/>
      <c r="M531" s="584"/>
      <c r="N531" s="584"/>
      <c r="O531" s="584"/>
      <c r="P531" s="584"/>
      <c r="Q531" s="584"/>
      <c r="R531" s="584"/>
      <c r="S531" s="584"/>
      <c r="T531" s="584"/>
      <c r="U531" s="584"/>
      <c r="V531" s="584"/>
      <c r="W531" s="584"/>
      <c r="X531" s="584"/>
      <c r="Y531" s="585"/>
      <c r="Z531" s="562" t="s">
        <v>50</v>
      </c>
      <c r="AA531" s="563"/>
      <c r="AB531" s="589"/>
      <c r="AC531" s="562" t="s">
        <v>51</v>
      </c>
      <c r="AD531" s="563"/>
      <c r="AE531" s="589"/>
      <c r="AF531" s="593" t="s">
        <v>52</v>
      </c>
      <c r="AG531" s="563"/>
      <c r="AH531" s="589"/>
      <c r="AK531" s="56" t="s">
        <v>53</v>
      </c>
      <c r="AL531" s="57">
        <f t="shared" ref="AL531:AX531" si="40">AL530/AL529</f>
        <v>1.0319491415656596</v>
      </c>
      <c r="AM531" s="57">
        <f t="shared" si="40"/>
        <v>1.0435623684640605</v>
      </c>
      <c r="AN531" s="57">
        <f t="shared" si="40"/>
        <v>1.0035679272394951</v>
      </c>
      <c r="AO531" s="57">
        <f t="shared" si="40"/>
        <v>1.0196852618477528</v>
      </c>
      <c r="AP531" s="57">
        <f t="shared" si="40"/>
        <v>0.90475948305474141</v>
      </c>
      <c r="AQ531" s="57">
        <f t="shared" si="40"/>
        <v>1.0495599293719382</v>
      </c>
      <c r="AR531" s="57">
        <f t="shared" si="40"/>
        <v>1.0239136239132018</v>
      </c>
      <c r="AS531" s="57">
        <f t="shared" si="40"/>
        <v>1.0352943949563966</v>
      </c>
      <c r="AT531" s="57">
        <f t="shared" si="40"/>
        <v>1.0285506086989924</v>
      </c>
      <c r="AU531" s="57">
        <f t="shared" si="40"/>
        <v>0.98381071897807981</v>
      </c>
      <c r="AV531" s="57">
        <f t="shared" si="40"/>
        <v>1.0474446650489007</v>
      </c>
      <c r="AW531" s="57">
        <f t="shared" si="40"/>
        <v>1.0483695404397286</v>
      </c>
      <c r="AX531" s="58">
        <f t="shared" si="40"/>
        <v>1.0140365163016558</v>
      </c>
    </row>
    <row r="532" spans="1:52" ht="5.25" customHeight="1" thickBot="1">
      <c r="A532" s="59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564"/>
      <c r="AA532" s="508"/>
      <c r="AB532" s="590"/>
      <c r="AC532" s="564"/>
      <c r="AD532" s="508"/>
      <c r="AE532" s="590"/>
      <c r="AF532" s="564"/>
      <c r="AG532" s="508"/>
      <c r="AH532" s="590"/>
      <c r="AK532" s="61"/>
      <c r="AL532" s="62"/>
      <c r="AM532" s="62"/>
      <c r="AN532" s="63"/>
      <c r="AO532" s="63"/>
      <c r="AP532" s="63"/>
      <c r="AQ532" s="63"/>
      <c r="AR532" s="63"/>
      <c r="AS532" s="63"/>
      <c r="AT532" s="63"/>
      <c r="AU532" s="64"/>
      <c r="AV532" s="62"/>
      <c r="AW532" s="62"/>
      <c r="AX532" s="65"/>
    </row>
    <row r="533" spans="1:52" ht="15" customHeight="1" thickBot="1">
      <c r="A533" s="66"/>
      <c r="B533" s="128"/>
      <c r="C533" s="129"/>
      <c r="D533" s="128"/>
      <c r="E533" s="128"/>
      <c r="F533" s="128"/>
      <c r="G533" s="128"/>
      <c r="H533" s="128"/>
      <c r="I533" s="128"/>
      <c r="J533" s="67"/>
      <c r="K533" s="130" t="s">
        <v>18</v>
      </c>
      <c r="L533" s="128"/>
      <c r="M533" s="128"/>
      <c r="N533" s="128"/>
      <c r="O533" s="128"/>
      <c r="P533" s="128"/>
      <c r="Q533" s="128"/>
      <c r="R533" s="128"/>
      <c r="S533" s="131"/>
      <c r="T533" s="131"/>
      <c r="U533" s="131"/>
      <c r="V533" s="131"/>
      <c r="W533" s="131"/>
      <c r="X533" s="131"/>
      <c r="Y533" s="131"/>
      <c r="Z533" s="564"/>
      <c r="AA533" s="508"/>
      <c r="AB533" s="590"/>
      <c r="AC533" s="564"/>
      <c r="AD533" s="508"/>
      <c r="AE533" s="590"/>
      <c r="AF533" s="564"/>
      <c r="AG533" s="508"/>
      <c r="AH533" s="590"/>
      <c r="AI533" s="52"/>
      <c r="AJ533" s="68"/>
      <c r="AK533" s="61"/>
      <c r="AL533" s="62"/>
      <c r="AM533" s="62"/>
      <c r="AN533" s="69"/>
      <c r="AO533" s="69"/>
      <c r="AP533" s="69"/>
      <c r="AQ533" s="69"/>
      <c r="AR533" s="69"/>
      <c r="AS533" s="69"/>
      <c r="AT533" s="69"/>
      <c r="AU533" s="64"/>
      <c r="AV533" s="62"/>
      <c r="AW533" s="62"/>
      <c r="AX533" s="70"/>
    </row>
    <row r="534" spans="1:52" ht="15" customHeight="1" thickBot="1">
      <c r="A534" s="71"/>
      <c r="B534" s="128"/>
      <c r="C534" s="129"/>
      <c r="D534" s="128"/>
      <c r="E534" s="132"/>
      <c r="F534" s="132"/>
      <c r="G534" s="132"/>
      <c r="H534" s="132"/>
      <c r="I534" s="132"/>
      <c r="J534" s="72"/>
      <c r="K534" s="130" t="s">
        <v>54</v>
      </c>
      <c r="L534" s="128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564"/>
      <c r="AA534" s="508"/>
      <c r="AB534" s="590"/>
      <c r="AC534" s="564"/>
      <c r="AD534" s="508"/>
      <c r="AE534" s="590"/>
      <c r="AF534" s="564"/>
      <c r="AG534" s="508"/>
      <c r="AH534" s="590"/>
      <c r="AI534" s="73"/>
      <c r="AJ534" s="73"/>
      <c r="AK534" s="62"/>
      <c r="AL534" s="74"/>
      <c r="AM534" s="62"/>
      <c r="AN534" s="69"/>
      <c r="AO534" s="69"/>
      <c r="AP534" s="69"/>
      <c r="AQ534" s="69"/>
      <c r="AR534" s="69"/>
      <c r="AS534" s="75"/>
      <c r="AT534" s="75"/>
      <c r="AU534" s="62"/>
      <c r="AV534" s="62"/>
      <c r="AW534" s="62"/>
      <c r="AX534" s="62"/>
      <c r="AZ534" s="76"/>
    </row>
    <row r="535" spans="1:52" s="62" customFormat="1" ht="6.75" customHeight="1" thickBot="1">
      <c r="A535" s="77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591"/>
      <c r="AA535" s="509"/>
      <c r="AB535" s="592"/>
      <c r="AC535" s="591"/>
      <c r="AD535" s="509"/>
      <c r="AE535" s="592"/>
      <c r="AF535" s="591"/>
      <c r="AG535" s="509"/>
      <c r="AH535" s="592"/>
      <c r="AI535" s="79"/>
      <c r="AJ535" s="79"/>
      <c r="AM535" s="75"/>
      <c r="AN535" s="75"/>
      <c r="AO535" s="74"/>
      <c r="AP535" s="75"/>
      <c r="AQ535" s="75"/>
      <c r="AR535" s="74"/>
      <c r="AZ535" s="76"/>
    </row>
    <row r="536" spans="1:52" s="62" customFormat="1" ht="15.75" thickBot="1">
      <c r="A536" s="80"/>
      <c r="B536" s="81" t="s">
        <v>55</v>
      </c>
      <c r="C536" s="82"/>
      <c r="D536" s="82"/>
      <c r="E536" s="83"/>
      <c r="F536" s="82"/>
      <c r="G536" s="84" t="s">
        <v>56</v>
      </c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1"/>
      <c r="Z536" s="85"/>
      <c r="AA536" s="85"/>
      <c r="AB536" s="81"/>
      <c r="AC536" s="81"/>
      <c r="AD536" s="81" t="s">
        <v>906</v>
      </c>
      <c r="AE536" s="81"/>
      <c r="AF536" s="81" t="s">
        <v>1564</v>
      </c>
      <c r="AG536" s="82"/>
      <c r="AH536" s="86"/>
      <c r="AI536" s="79"/>
      <c r="AJ536" s="79"/>
      <c r="AK536" s="87"/>
      <c r="AL536" s="368"/>
      <c r="AM536" s="487" t="s">
        <v>1020</v>
      </c>
      <c r="AN536" s="488"/>
      <c r="AO536" s="488"/>
      <c r="AP536" s="488"/>
      <c r="AQ536" s="488"/>
      <c r="AR536" s="488"/>
      <c r="AS536" s="488"/>
      <c r="AT536" s="488"/>
      <c r="AU536" s="488"/>
      <c r="AV536" s="488"/>
      <c r="AW536" s="489"/>
      <c r="AZ536" s="76"/>
    </row>
    <row r="537" spans="1:52" s="62" customFormat="1" ht="14.1" customHeight="1" thickBot="1">
      <c r="A537" s="89"/>
      <c r="B537" s="90" t="s">
        <v>57</v>
      </c>
      <c r="C537" s="91"/>
      <c r="D537" s="91"/>
      <c r="E537" s="92"/>
      <c r="F537" s="91"/>
      <c r="G537" s="92" t="s">
        <v>58</v>
      </c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0"/>
      <c r="Z537" s="93"/>
      <c r="AA537" s="93"/>
      <c r="AB537" s="90"/>
      <c r="AC537" s="90"/>
      <c r="AD537" s="90" t="s">
        <v>907</v>
      </c>
      <c r="AE537" s="90"/>
      <c r="AF537" s="90" t="s">
        <v>1022</v>
      </c>
      <c r="AG537" s="91"/>
      <c r="AH537" s="94"/>
      <c r="AI537" s="73"/>
      <c r="AJ537" s="73"/>
      <c r="AL537" s="95"/>
      <c r="AM537" s="490" t="s">
        <v>59</v>
      </c>
      <c r="AN537" s="491"/>
      <c r="AO537" s="490" t="s">
        <v>60</v>
      </c>
      <c r="AP537" s="491"/>
      <c r="AQ537" s="490" t="s">
        <v>61</v>
      </c>
      <c r="AR537" s="491"/>
      <c r="AS537" s="494" t="s">
        <v>0</v>
      </c>
      <c r="AT537" s="495"/>
      <c r="AU537" s="496"/>
      <c r="AV537" s="490" t="s">
        <v>1</v>
      </c>
      <c r="AW537" s="491"/>
      <c r="AY537" s="76"/>
    </row>
    <row r="538" spans="1:52" s="62" customFormat="1" ht="14.1" customHeight="1" thickBot="1">
      <c r="A538" s="556" t="s">
        <v>62</v>
      </c>
      <c r="B538" s="557"/>
      <c r="C538" s="557"/>
      <c r="D538" s="557"/>
      <c r="E538" s="557"/>
      <c r="F538" s="557"/>
      <c r="G538" s="557"/>
      <c r="H538" s="557"/>
      <c r="I538" s="557"/>
      <c r="J538" s="557"/>
      <c r="K538" s="557"/>
      <c r="L538" s="557"/>
      <c r="M538" s="557"/>
      <c r="N538" s="557"/>
      <c r="O538" s="557"/>
      <c r="P538" s="557"/>
      <c r="Q538" s="557"/>
      <c r="R538" s="557"/>
      <c r="S538" s="557"/>
      <c r="T538" s="557"/>
      <c r="U538" s="557"/>
      <c r="V538" s="557"/>
      <c r="W538" s="557"/>
      <c r="X538" s="557"/>
      <c r="Y538" s="557"/>
      <c r="Z538" s="557"/>
      <c r="AA538" s="557"/>
      <c r="AB538" s="557"/>
      <c r="AC538" s="557"/>
      <c r="AD538" s="557"/>
      <c r="AE538" s="557"/>
      <c r="AF538" s="557"/>
      <c r="AG538" s="557"/>
      <c r="AH538" s="558"/>
      <c r="AI538" s="73"/>
      <c r="AJ538" s="73"/>
      <c r="AL538" s="96"/>
      <c r="AM538" s="492"/>
      <c r="AN538" s="493"/>
      <c r="AO538" s="492"/>
      <c r="AP538" s="493"/>
      <c r="AQ538" s="492"/>
      <c r="AR538" s="493"/>
      <c r="AS538" s="97" t="s">
        <v>63</v>
      </c>
      <c r="AT538" s="98" t="s">
        <v>64</v>
      </c>
      <c r="AU538" s="99" t="s">
        <v>65</v>
      </c>
      <c r="AV538" s="497" t="s">
        <v>66</v>
      </c>
      <c r="AW538" s="498"/>
    </row>
    <row r="539" spans="1:52" s="62" customFormat="1" ht="14.1" customHeight="1" thickBot="1">
      <c r="A539" s="517"/>
      <c r="B539" s="518"/>
      <c r="C539" s="518"/>
      <c r="D539" s="518"/>
      <c r="E539" s="518"/>
      <c r="F539" s="518"/>
      <c r="G539" s="518"/>
      <c r="H539" s="518"/>
      <c r="I539" s="518"/>
      <c r="J539" s="518"/>
      <c r="K539" s="518"/>
      <c r="L539" s="518"/>
      <c r="M539" s="518"/>
      <c r="N539" s="518"/>
      <c r="O539" s="518"/>
      <c r="P539" s="518"/>
      <c r="Q539" s="518"/>
      <c r="R539" s="518"/>
      <c r="S539" s="518"/>
      <c r="T539" s="518"/>
      <c r="U539" s="518"/>
      <c r="V539" s="518"/>
      <c r="W539" s="518"/>
      <c r="X539" s="518"/>
      <c r="Y539" s="518"/>
      <c r="Z539" s="518"/>
      <c r="AA539" s="518"/>
      <c r="AB539" s="518"/>
      <c r="AC539" s="518"/>
      <c r="AD539" s="518"/>
      <c r="AE539" s="518"/>
      <c r="AF539" s="518"/>
      <c r="AG539" s="518"/>
      <c r="AH539" s="519"/>
      <c r="AI539" s="73"/>
      <c r="AJ539" s="73"/>
      <c r="AL539" s="96"/>
      <c r="AM539" s="481" t="s">
        <v>67</v>
      </c>
      <c r="AN539" s="482"/>
      <c r="AO539" s="483">
        <f>Januari!$E$7</f>
        <v>2880606</v>
      </c>
      <c r="AP539" s="484"/>
      <c r="AQ539" s="483">
        <f>Januari!$F$7</f>
        <v>2675375</v>
      </c>
      <c r="AR539" s="484"/>
      <c r="AS539" s="100">
        <f t="shared" ref="AS539:AS550" si="41">AO539-AQ539</f>
        <v>205231</v>
      </c>
      <c r="AT539" s="101">
        <f>Januari!$H$7</f>
        <v>0</v>
      </c>
      <c r="AU539" s="369">
        <f>Januari!$J$7</f>
        <v>0</v>
      </c>
      <c r="AV539" s="485">
        <f>IFERROR(AQ539/AO539*100,0)</f>
        <v>92.875422740909372</v>
      </c>
      <c r="AW539" s="486"/>
    </row>
    <row r="540" spans="1:52" s="62" customFormat="1" ht="14.1" customHeight="1" thickBot="1">
      <c r="A540" s="517"/>
      <c r="B540" s="518"/>
      <c r="C540" s="518"/>
      <c r="D540" s="518"/>
      <c r="E540" s="518"/>
      <c r="F540" s="518"/>
      <c r="G540" s="518"/>
      <c r="H540" s="518"/>
      <c r="I540" s="518"/>
      <c r="J540" s="518"/>
      <c r="K540" s="518"/>
      <c r="L540" s="518"/>
      <c r="M540" s="518"/>
      <c r="N540" s="518"/>
      <c r="O540" s="518"/>
      <c r="P540" s="518"/>
      <c r="Q540" s="518"/>
      <c r="R540" s="518"/>
      <c r="S540" s="518"/>
      <c r="T540" s="518"/>
      <c r="U540" s="518"/>
      <c r="V540" s="518"/>
      <c r="W540" s="518"/>
      <c r="X540" s="518"/>
      <c r="Y540" s="518"/>
      <c r="Z540" s="518"/>
      <c r="AA540" s="518"/>
      <c r="AB540" s="518"/>
      <c r="AC540" s="518"/>
      <c r="AD540" s="518"/>
      <c r="AE540" s="518"/>
      <c r="AF540" s="518"/>
      <c r="AG540" s="518"/>
      <c r="AH540" s="519"/>
      <c r="AI540" s="73"/>
      <c r="AJ540" s="73"/>
      <c r="AK540" s="87" t="s">
        <v>62</v>
      </c>
      <c r="AL540" s="96"/>
      <c r="AM540" s="481" t="s">
        <v>68</v>
      </c>
      <c r="AN540" s="482"/>
      <c r="AO540" s="483">
        <f>Februari!$E$7</f>
        <v>2498525</v>
      </c>
      <c r="AP540" s="484"/>
      <c r="AQ540" s="483">
        <f>Februari!$F$7</f>
        <v>2346630</v>
      </c>
      <c r="AR540" s="484"/>
      <c r="AS540" s="100">
        <f t="shared" si="41"/>
        <v>151895</v>
      </c>
      <c r="AT540" s="101">
        <f>Februari!$H$7</f>
        <v>0</v>
      </c>
      <c r="AU540" s="369">
        <f>Februari!$J$7</f>
        <v>0</v>
      </c>
      <c r="AV540" s="485">
        <f t="shared" ref="AV540:AV550" si="42">IFERROR(AQ540/AO540*100,0)</f>
        <v>93.920613161765445</v>
      </c>
      <c r="AW540" s="486"/>
    </row>
    <row r="541" spans="1:52" s="62" customFormat="1" ht="14.1" customHeight="1" thickBot="1">
      <c r="A541" s="517"/>
      <c r="B541" s="518"/>
      <c r="C541" s="518"/>
      <c r="D541" s="518"/>
      <c r="E541" s="518"/>
      <c r="F541" s="518"/>
      <c r="G541" s="518"/>
      <c r="H541" s="518"/>
      <c r="I541" s="518"/>
      <c r="J541" s="518"/>
      <c r="K541" s="518"/>
      <c r="L541" s="518"/>
      <c r="M541" s="518"/>
      <c r="N541" s="518"/>
      <c r="O541" s="518"/>
      <c r="P541" s="518"/>
      <c r="Q541" s="518"/>
      <c r="R541" s="518"/>
      <c r="S541" s="518"/>
      <c r="T541" s="518"/>
      <c r="U541" s="518"/>
      <c r="V541" s="518"/>
      <c r="W541" s="518"/>
      <c r="X541" s="518"/>
      <c r="Y541" s="518"/>
      <c r="Z541" s="518"/>
      <c r="AA541" s="518"/>
      <c r="AB541" s="518"/>
      <c r="AC541" s="518"/>
      <c r="AD541" s="518"/>
      <c r="AE541" s="518"/>
      <c r="AF541" s="518"/>
      <c r="AG541" s="518"/>
      <c r="AH541" s="519"/>
      <c r="AI541" s="73"/>
      <c r="AJ541" s="73"/>
      <c r="AK541" s="87"/>
      <c r="AL541" s="96"/>
      <c r="AM541" s="481" t="s">
        <v>69</v>
      </c>
      <c r="AN541" s="482"/>
      <c r="AO541" s="483">
        <f>Maret!$E$7</f>
        <v>2891190</v>
      </c>
      <c r="AP541" s="484"/>
      <c r="AQ541" s="483">
        <f>Maret!$F$7</f>
        <v>2611355</v>
      </c>
      <c r="AR541" s="484"/>
      <c r="AS541" s="100">
        <f t="shared" si="41"/>
        <v>279835</v>
      </c>
      <c r="AT541" s="101">
        <f>Maret!$H$7</f>
        <v>0</v>
      </c>
      <c r="AU541" s="369">
        <f>Maret!$J$7</f>
        <v>0</v>
      </c>
      <c r="AV541" s="485">
        <f t="shared" si="42"/>
        <v>90.321113451554552</v>
      </c>
      <c r="AW541" s="486"/>
    </row>
    <row r="542" spans="1:52" s="62" customFormat="1" ht="14.1" customHeight="1" thickBot="1">
      <c r="A542" s="517"/>
      <c r="B542" s="518"/>
      <c r="C542" s="518"/>
      <c r="D542" s="518"/>
      <c r="E542" s="518"/>
      <c r="F542" s="518"/>
      <c r="G542" s="518"/>
      <c r="H542" s="518"/>
      <c r="I542" s="518"/>
      <c r="J542" s="518"/>
      <c r="K542" s="518"/>
      <c r="L542" s="518"/>
      <c r="M542" s="518"/>
      <c r="N542" s="518"/>
      <c r="O542" s="518"/>
      <c r="P542" s="518"/>
      <c r="Q542" s="518"/>
      <c r="R542" s="518"/>
      <c r="S542" s="518"/>
      <c r="T542" s="518"/>
      <c r="U542" s="518"/>
      <c r="V542" s="518"/>
      <c r="W542" s="518"/>
      <c r="X542" s="518"/>
      <c r="Y542" s="518"/>
      <c r="Z542" s="518"/>
      <c r="AA542" s="518"/>
      <c r="AB542" s="518"/>
      <c r="AC542" s="518"/>
      <c r="AD542" s="518"/>
      <c r="AE542" s="518"/>
      <c r="AF542" s="518"/>
      <c r="AG542" s="518"/>
      <c r="AH542" s="519"/>
      <c r="AI542" s="73"/>
      <c r="AJ542" s="73"/>
      <c r="AK542" s="87"/>
      <c r="AL542" s="96"/>
      <c r="AM542" s="481" t="s">
        <v>70</v>
      </c>
      <c r="AN542" s="482"/>
      <c r="AO542" s="483">
        <f>April!$E$7</f>
        <v>2953298</v>
      </c>
      <c r="AP542" s="484"/>
      <c r="AQ542" s="483">
        <f>April!$F$7</f>
        <v>2710291</v>
      </c>
      <c r="AR542" s="484"/>
      <c r="AS542" s="100">
        <f t="shared" si="41"/>
        <v>243007</v>
      </c>
      <c r="AT542" s="101">
        <f>April!$H$7</f>
        <v>0</v>
      </c>
      <c r="AU542" s="369">
        <f>April!$J$7</f>
        <v>0</v>
      </c>
      <c r="AV542" s="485">
        <f t="shared" si="42"/>
        <v>91.77167356629775</v>
      </c>
      <c r="AW542" s="486"/>
    </row>
    <row r="543" spans="1:52" s="62" customFormat="1" ht="14.1" customHeight="1" thickBot="1">
      <c r="A543" s="517"/>
      <c r="B543" s="518"/>
      <c r="C543" s="518"/>
      <c r="D543" s="518"/>
      <c r="E543" s="518"/>
      <c r="F543" s="518"/>
      <c r="G543" s="518"/>
      <c r="H543" s="518"/>
      <c r="I543" s="518"/>
      <c r="J543" s="518"/>
      <c r="K543" s="518"/>
      <c r="L543" s="518"/>
      <c r="M543" s="518"/>
      <c r="N543" s="518"/>
      <c r="O543" s="518"/>
      <c r="P543" s="518"/>
      <c r="Q543" s="518"/>
      <c r="R543" s="518"/>
      <c r="S543" s="518"/>
      <c r="T543" s="518"/>
      <c r="U543" s="518"/>
      <c r="V543" s="518"/>
      <c r="W543" s="518"/>
      <c r="X543" s="518"/>
      <c r="Y543" s="518"/>
      <c r="Z543" s="518"/>
      <c r="AA543" s="518"/>
      <c r="AB543" s="518"/>
      <c r="AC543" s="518"/>
      <c r="AD543" s="518"/>
      <c r="AE543" s="518"/>
      <c r="AF543" s="518"/>
      <c r="AG543" s="518"/>
      <c r="AH543" s="519"/>
      <c r="AL543" s="96"/>
      <c r="AM543" s="481" t="s">
        <v>71</v>
      </c>
      <c r="AN543" s="482"/>
      <c r="AO543" s="483">
        <f>Mei!$E$7</f>
        <v>2490700</v>
      </c>
      <c r="AP543" s="484"/>
      <c r="AQ543" s="483">
        <f>Mei!$F$7</f>
        <v>2028136</v>
      </c>
      <c r="AR543" s="484"/>
      <c r="AS543" s="100">
        <f t="shared" si="41"/>
        <v>462564</v>
      </c>
      <c r="AT543" s="101">
        <f>Mei!$H$7</f>
        <v>0</v>
      </c>
      <c r="AU543" s="369">
        <f>Mei!$J$7</f>
        <v>0</v>
      </c>
      <c r="AV543" s="485">
        <f t="shared" si="42"/>
        <v>81.428353474926723</v>
      </c>
      <c r="AW543" s="486"/>
    </row>
    <row r="544" spans="1:52" s="62" customFormat="1" ht="14.1" customHeight="1" thickBot="1">
      <c r="A544" s="517"/>
      <c r="B544" s="518"/>
      <c r="C544" s="518"/>
      <c r="D544" s="518"/>
      <c r="E544" s="518"/>
      <c r="F544" s="518"/>
      <c r="G544" s="518"/>
      <c r="H544" s="518"/>
      <c r="I544" s="518"/>
      <c r="J544" s="518"/>
      <c r="K544" s="518"/>
      <c r="L544" s="518"/>
      <c r="M544" s="518"/>
      <c r="N544" s="518"/>
      <c r="O544" s="518"/>
      <c r="P544" s="518"/>
      <c r="Q544" s="518"/>
      <c r="R544" s="518"/>
      <c r="S544" s="518"/>
      <c r="T544" s="518"/>
      <c r="U544" s="518"/>
      <c r="V544" s="518"/>
      <c r="W544" s="518"/>
      <c r="X544" s="518"/>
      <c r="Y544" s="518"/>
      <c r="Z544" s="518"/>
      <c r="AA544" s="518"/>
      <c r="AB544" s="518"/>
      <c r="AC544" s="518"/>
      <c r="AD544" s="518"/>
      <c r="AE544" s="518"/>
      <c r="AF544" s="518"/>
      <c r="AG544" s="518"/>
      <c r="AH544" s="519"/>
      <c r="AL544" s="96"/>
      <c r="AM544" s="481" t="s">
        <v>72</v>
      </c>
      <c r="AN544" s="482"/>
      <c r="AO544" s="483">
        <f>Juni!$E$7</f>
        <v>2706510</v>
      </c>
      <c r="AP544" s="484"/>
      <c r="AQ544" s="483">
        <f>Juni!$F$7</f>
        <v>2556580</v>
      </c>
      <c r="AR544" s="484"/>
      <c r="AS544" s="100">
        <f t="shared" si="41"/>
        <v>149930</v>
      </c>
      <c r="AT544" s="101">
        <f>Juni!$H$7</f>
        <v>0</v>
      </c>
      <c r="AU544" s="369">
        <f>Juni!$J$7</f>
        <v>0</v>
      </c>
      <c r="AV544" s="485">
        <f t="shared" si="42"/>
        <v>94.460393643474433</v>
      </c>
      <c r="AW544" s="486"/>
    </row>
    <row r="545" spans="1:52" s="62" customFormat="1" ht="14.1" customHeight="1" thickBot="1">
      <c r="A545" s="517"/>
      <c r="B545" s="518"/>
      <c r="C545" s="518"/>
      <c r="D545" s="518"/>
      <c r="E545" s="518"/>
      <c r="F545" s="518"/>
      <c r="G545" s="518"/>
      <c r="H545" s="518"/>
      <c r="I545" s="518"/>
      <c r="J545" s="518"/>
      <c r="K545" s="518"/>
      <c r="L545" s="518"/>
      <c r="M545" s="518"/>
      <c r="N545" s="518"/>
      <c r="O545" s="518"/>
      <c r="P545" s="518"/>
      <c r="Q545" s="518"/>
      <c r="R545" s="518"/>
      <c r="S545" s="518"/>
      <c r="T545" s="518"/>
      <c r="U545" s="518"/>
      <c r="V545" s="518"/>
      <c r="W545" s="518"/>
      <c r="X545" s="518"/>
      <c r="Y545" s="518"/>
      <c r="Z545" s="518"/>
      <c r="AA545" s="518"/>
      <c r="AB545" s="518"/>
      <c r="AC545" s="518"/>
      <c r="AD545" s="518"/>
      <c r="AE545" s="518"/>
      <c r="AF545" s="518"/>
      <c r="AG545" s="518"/>
      <c r="AH545" s="519"/>
      <c r="AL545" s="96"/>
      <c r="AM545" s="481" t="s">
        <v>73</v>
      </c>
      <c r="AN545" s="482"/>
      <c r="AO545" s="483">
        <f>Juli!$E$7</f>
        <v>2843112</v>
      </c>
      <c r="AP545" s="484"/>
      <c r="AQ545" s="483">
        <f>Juli!$F$7</f>
        <v>2619991</v>
      </c>
      <c r="AR545" s="484"/>
      <c r="AS545" s="100">
        <f t="shared" si="41"/>
        <v>223121</v>
      </c>
      <c r="AT545" s="101">
        <f>Juli!$H$7</f>
        <v>80971</v>
      </c>
      <c r="AU545" s="369">
        <f>Juli!$J$7</f>
        <v>142150</v>
      </c>
      <c r="AV545" s="485">
        <f t="shared" si="42"/>
        <v>92.152226152188163</v>
      </c>
      <c r="AW545" s="486"/>
      <c r="AY545" s="76"/>
      <c r="AZ545" s="76"/>
    </row>
    <row r="546" spans="1:52" s="62" customFormat="1" ht="14.1" customHeight="1" thickBot="1">
      <c r="A546" s="517"/>
      <c r="B546" s="518"/>
      <c r="C546" s="518"/>
      <c r="D546" s="518"/>
      <c r="E546" s="518"/>
      <c r="F546" s="518"/>
      <c r="G546" s="518"/>
      <c r="H546" s="518"/>
      <c r="I546" s="518"/>
      <c r="J546" s="518"/>
      <c r="K546" s="518"/>
      <c r="L546" s="518"/>
      <c r="M546" s="518"/>
      <c r="N546" s="518"/>
      <c r="O546" s="518"/>
      <c r="P546" s="518"/>
      <c r="Q546" s="518"/>
      <c r="R546" s="518"/>
      <c r="S546" s="518"/>
      <c r="T546" s="518"/>
      <c r="U546" s="518"/>
      <c r="V546" s="518"/>
      <c r="W546" s="518"/>
      <c r="X546" s="518"/>
      <c r="Y546" s="518"/>
      <c r="Z546" s="518"/>
      <c r="AA546" s="518"/>
      <c r="AB546" s="518"/>
      <c r="AC546" s="518"/>
      <c r="AD546" s="518"/>
      <c r="AE546" s="518"/>
      <c r="AF546" s="518"/>
      <c r="AG546" s="518"/>
      <c r="AH546" s="519"/>
      <c r="AL546" s="96"/>
      <c r="AM546" s="481" t="s">
        <v>74</v>
      </c>
      <c r="AN546" s="482"/>
      <c r="AO546" s="483">
        <f>Agustus!$E$7</f>
        <v>2856582</v>
      </c>
      <c r="AP546" s="484"/>
      <c r="AQ546" s="483">
        <f>Agustus!$F$7</f>
        <v>2661663</v>
      </c>
      <c r="AR546" s="484"/>
      <c r="AS546" s="100">
        <f t="shared" si="41"/>
        <v>194919</v>
      </c>
      <c r="AT546" s="101">
        <f>Agustus!$H$7</f>
        <v>0</v>
      </c>
      <c r="AU546" s="369">
        <f>Agustus!$J$7</f>
        <v>5100</v>
      </c>
      <c r="AV546" s="485">
        <f t="shared" si="42"/>
        <v>93.176495546075699</v>
      </c>
      <c r="AW546" s="486"/>
      <c r="AY546" s="103"/>
      <c r="AZ546" s="95"/>
    </row>
    <row r="547" spans="1:52" s="62" customFormat="1" ht="14.1" customHeight="1" thickBot="1">
      <c r="A547" s="517"/>
      <c r="B547" s="518"/>
      <c r="C547" s="518"/>
      <c r="D547" s="518"/>
      <c r="E547" s="518"/>
      <c r="F547" s="518"/>
      <c r="G547" s="518"/>
      <c r="H547" s="518"/>
      <c r="I547" s="518"/>
      <c r="J547" s="518"/>
      <c r="K547" s="518"/>
      <c r="L547" s="518"/>
      <c r="M547" s="518"/>
      <c r="N547" s="518"/>
      <c r="O547" s="518"/>
      <c r="P547" s="518"/>
      <c r="Q547" s="518"/>
      <c r="R547" s="518"/>
      <c r="S547" s="518"/>
      <c r="T547" s="518"/>
      <c r="U547" s="518"/>
      <c r="V547" s="518"/>
      <c r="W547" s="518"/>
      <c r="X547" s="518"/>
      <c r="Y547" s="518"/>
      <c r="Z547" s="518"/>
      <c r="AA547" s="518"/>
      <c r="AB547" s="518"/>
      <c r="AC547" s="518"/>
      <c r="AD547" s="518"/>
      <c r="AE547" s="518"/>
      <c r="AF547" s="518"/>
      <c r="AG547" s="518"/>
      <c r="AH547" s="519"/>
      <c r="AL547" s="96"/>
      <c r="AM547" s="481" t="s">
        <v>75</v>
      </c>
      <c r="AN547" s="482"/>
      <c r="AO547" s="483">
        <f>September!$E$7</f>
        <v>3008420</v>
      </c>
      <c r="AP547" s="484"/>
      <c r="AQ547" s="483">
        <f>September!$F$7</f>
        <v>2784881</v>
      </c>
      <c r="AR547" s="484"/>
      <c r="AS547" s="100">
        <f t="shared" si="41"/>
        <v>223539</v>
      </c>
      <c r="AT547" s="101">
        <f>September!$H$7</f>
        <v>87620</v>
      </c>
      <c r="AU547" s="369">
        <f>September!$J$7</f>
        <v>135919</v>
      </c>
      <c r="AV547" s="485">
        <f t="shared" si="42"/>
        <v>92.569554782909307</v>
      </c>
      <c r="AW547" s="486"/>
      <c r="AY547" s="368"/>
      <c r="AZ547" s="368"/>
    </row>
    <row r="548" spans="1:52" s="62" customFormat="1" ht="14.1" customHeight="1" thickBot="1">
      <c r="A548" s="517"/>
      <c r="B548" s="518"/>
      <c r="C548" s="518"/>
      <c r="D548" s="518"/>
      <c r="E548" s="518"/>
      <c r="F548" s="518"/>
      <c r="G548" s="518"/>
      <c r="H548" s="518"/>
      <c r="I548" s="518"/>
      <c r="J548" s="518"/>
      <c r="K548" s="518"/>
      <c r="L548" s="518"/>
      <c r="M548" s="518"/>
      <c r="N548" s="518"/>
      <c r="O548" s="518"/>
      <c r="P548" s="518"/>
      <c r="Q548" s="518"/>
      <c r="R548" s="518"/>
      <c r="S548" s="518"/>
      <c r="T548" s="518"/>
      <c r="U548" s="518"/>
      <c r="V548" s="518"/>
      <c r="W548" s="518"/>
      <c r="X548" s="518"/>
      <c r="Y548" s="518"/>
      <c r="Z548" s="518"/>
      <c r="AA548" s="518"/>
      <c r="AB548" s="518"/>
      <c r="AC548" s="518"/>
      <c r="AD548" s="518"/>
      <c r="AE548" s="518"/>
      <c r="AF548" s="518"/>
      <c r="AG548" s="518"/>
      <c r="AH548" s="519"/>
      <c r="AL548" s="96"/>
      <c r="AM548" s="481" t="s">
        <v>76</v>
      </c>
      <c r="AN548" s="482"/>
      <c r="AO548" s="483">
        <f>Oktober!$E$7</f>
        <v>3027799</v>
      </c>
      <c r="AP548" s="484"/>
      <c r="AQ548" s="483">
        <f>Oktober!$F$7</f>
        <v>2680903</v>
      </c>
      <c r="AR548" s="484"/>
      <c r="AS548" s="100">
        <f t="shared" si="41"/>
        <v>346896</v>
      </c>
      <c r="AT548" s="101">
        <f>Oktober!$H$7</f>
        <v>0</v>
      </c>
      <c r="AU548" s="369">
        <f>Oktober!$J$7</f>
        <v>0</v>
      </c>
      <c r="AV548" s="485">
        <f t="shared" si="42"/>
        <v>88.542964708027185</v>
      </c>
      <c r="AW548" s="486"/>
      <c r="AY548" s="368"/>
      <c r="AZ548" s="368"/>
    </row>
    <row r="549" spans="1:52" s="62" customFormat="1" ht="14.1" customHeight="1" thickBot="1">
      <c r="A549" s="517"/>
      <c r="B549" s="518"/>
      <c r="C549" s="518"/>
      <c r="D549" s="518"/>
      <c r="E549" s="518"/>
      <c r="F549" s="518"/>
      <c r="G549" s="518"/>
      <c r="H549" s="518"/>
      <c r="I549" s="518"/>
      <c r="J549" s="518"/>
      <c r="K549" s="518"/>
      <c r="L549" s="518"/>
      <c r="M549" s="518"/>
      <c r="N549" s="518"/>
      <c r="O549" s="518"/>
      <c r="P549" s="518"/>
      <c r="Q549" s="518"/>
      <c r="R549" s="518"/>
      <c r="S549" s="518"/>
      <c r="T549" s="518"/>
      <c r="U549" s="518"/>
      <c r="V549" s="518"/>
      <c r="W549" s="518"/>
      <c r="X549" s="518"/>
      <c r="Y549" s="518"/>
      <c r="Z549" s="518"/>
      <c r="AA549" s="518"/>
      <c r="AB549" s="518"/>
      <c r="AC549" s="518"/>
      <c r="AD549" s="518"/>
      <c r="AE549" s="518"/>
      <c r="AF549" s="518"/>
      <c r="AG549" s="518"/>
      <c r="AH549" s="519"/>
      <c r="AL549" s="96"/>
      <c r="AM549" s="481" t="s">
        <v>77</v>
      </c>
      <c r="AN549" s="482"/>
      <c r="AO549" s="483">
        <f>November!$E$7</f>
        <v>2719800</v>
      </c>
      <c r="AP549" s="484"/>
      <c r="AQ549" s="483">
        <f>November!$F$7</f>
        <v>2563956</v>
      </c>
      <c r="AR549" s="484"/>
      <c r="AS549" s="100">
        <f t="shared" si="41"/>
        <v>155844</v>
      </c>
      <c r="AT549" s="101">
        <f>November!$H$7</f>
        <v>0</v>
      </c>
      <c r="AU549" s="369">
        <f>November!$J$7</f>
        <v>0</v>
      </c>
      <c r="AV549" s="485">
        <f t="shared" si="42"/>
        <v>94.270019854401056</v>
      </c>
      <c r="AW549" s="486"/>
      <c r="AY549" s="368"/>
      <c r="AZ549" s="368"/>
    </row>
    <row r="550" spans="1:52" s="62" customFormat="1" ht="14.1" customHeight="1" thickBot="1">
      <c r="A550" s="517"/>
      <c r="B550" s="518"/>
      <c r="C550" s="518"/>
      <c r="D550" s="518"/>
      <c r="E550" s="518"/>
      <c r="F550" s="518"/>
      <c r="G550" s="518"/>
      <c r="H550" s="518"/>
      <c r="I550" s="518"/>
      <c r="J550" s="518"/>
      <c r="K550" s="518"/>
      <c r="L550" s="518"/>
      <c r="M550" s="518"/>
      <c r="N550" s="518"/>
      <c r="O550" s="518"/>
      <c r="P550" s="518"/>
      <c r="Q550" s="518"/>
      <c r="R550" s="518"/>
      <c r="S550" s="518"/>
      <c r="T550" s="518"/>
      <c r="U550" s="518"/>
      <c r="V550" s="518"/>
      <c r="W550" s="518"/>
      <c r="X550" s="518"/>
      <c r="Y550" s="518"/>
      <c r="Z550" s="518"/>
      <c r="AA550" s="518"/>
      <c r="AB550" s="518"/>
      <c r="AC550" s="518"/>
      <c r="AD550" s="518"/>
      <c r="AE550" s="518"/>
      <c r="AF550" s="518"/>
      <c r="AG550" s="518"/>
      <c r="AH550" s="519"/>
      <c r="AL550" s="76"/>
      <c r="AM550" s="481" t="s">
        <v>78</v>
      </c>
      <c r="AN550" s="482"/>
      <c r="AO550" s="483">
        <f>Desember!$E$7</f>
        <v>2773458</v>
      </c>
      <c r="AP550" s="484"/>
      <c r="AQ550" s="483">
        <f>Desember!$F$7</f>
        <v>2616848</v>
      </c>
      <c r="AR550" s="484"/>
      <c r="AS550" s="100">
        <f t="shared" si="41"/>
        <v>156610</v>
      </c>
      <c r="AT550" s="101">
        <f>Desember!$H$7</f>
        <v>0</v>
      </c>
      <c r="AU550" s="369">
        <f>Desember!$J$7</f>
        <v>0</v>
      </c>
      <c r="AV550" s="485">
        <f t="shared" si="42"/>
        <v>94.353258639575571</v>
      </c>
      <c r="AW550" s="486"/>
      <c r="AY550" s="368"/>
      <c r="AZ550" s="368"/>
    </row>
    <row r="551" spans="1:52" s="62" customFormat="1">
      <c r="A551" s="517"/>
      <c r="B551" s="518"/>
      <c r="C551" s="518"/>
      <c r="D551" s="518"/>
      <c r="E551" s="518"/>
      <c r="F551" s="518"/>
      <c r="G551" s="518"/>
      <c r="H551" s="518"/>
      <c r="I551" s="518"/>
      <c r="J551" s="518"/>
      <c r="K551" s="518"/>
      <c r="L551" s="518"/>
      <c r="M551" s="518"/>
      <c r="N551" s="518"/>
      <c r="O551" s="518"/>
      <c r="P551" s="518"/>
      <c r="Q551" s="518"/>
      <c r="R551" s="518"/>
      <c r="S551" s="518"/>
      <c r="T551" s="518"/>
      <c r="U551" s="518"/>
      <c r="V551" s="518"/>
      <c r="W551" s="518"/>
      <c r="X551" s="518"/>
      <c r="Y551" s="518"/>
      <c r="Z551" s="518"/>
      <c r="AA551" s="518"/>
      <c r="AB551" s="518"/>
      <c r="AC551" s="518"/>
      <c r="AD551" s="518"/>
      <c r="AE551" s="518"/>
      <c r="AF551" s="518"/>
      <c r="AG551" s="518"/>
      <c r="AH551" s="519"/>
      <c r="AM551" s="76"/>
      <c r="AN551" s="76"/>
      <c r="AO551" s="61"/>
      <c r="AP551" s="76"/>
      <c r="AQ551" s="61"/>
      <c r="AR551" s="61"/>
      <c r="AS551" s="76"/>
      <c r="AT551" s="96"/>
      <c r="AU551" s="61"/>
      <c r="AV551" s="76"/>
      <c r="AW551" s="61"/>
      <c r="AX551" s="61"/>
      <c r="AZ551" s="368"/>
    </row>
    <row r="552" spans="1:52" s="62" customFormat="1">
      <c r="A552" s="517"/>
      <c r="B552" s="518"/>
      <c r="C552" s="518"/>
      <c r="D552" s="518"/>
      <c r="E552" s="518"/>
      <c r="F552" s="518"/>
      <c r="G552" s="518"/>
      <c r="H552" s="518"/>
      <c r="I552" s="518"/>
      <c r="J552" s="518"/>
      <c r="K552" s="518"/>
      <c r="L552" s="518"/>
      <c r="M552" s="518"/>
      <c r="N552" s="518"/>
      <c r="O552" s="518"/>
      <c r="P552" s="518"/>
      <c r="Q552" s="518"/>
      <c r="R552" s="518"/>
      <c r="S552" s="518"/>
      <c r="T552" s="518"/>
      <c r="U552" s="518"/>
      <c r="V552" s="518"/>
      <c r="W552" s="518"/>
      <c r="X552" s="518"/>
      <c r="Y552" s="518"/>
      <c r="Z552" s="518"/>
      <c r="AA552" s="518"/>
      <c r="AB552" s="518"/>
      <c r="AC552" s="518"/>
      <c r="AD552" s="518"/>
      <c r="AE552" s="518"/>
      <c r="AF552" s="518"/>
      <c r="AG552" s="518"/>
      <c r="AH552" s="519"/>
      <c r="AL552" s="368"/>
      <c r="AP552" s="104"/>
      <c r="AQ552" s="61"/>
      <c r="AR552" s="76"/>
      <c r="AS552" s="76"/>
      <c r="AT552" s="96"/>
      <c r="AU552" s="61"/>
      <c r="AV552" s="76"/>
      <c r="AW552" s="61"/>
      <c r="AX552" s="61"/>
      <c r="AZ552" s="368"/>
    </row>
    <row r="553" spans="1:52" s="62" customFormat="1">
      <c r="A553" s="517"/>
      <c r="B553" s="518"/>
      <c r="C553" s="518"/>
      <c r="D553" s="518"/>
      <c r="E553" s="518"/>
      <c r="F553" s="518"/>
      <c r="G553" s="518"/>
      <c r="H553" s="518"/>
      <c r="I553" s="518"/>
      <c r="J553" s="518"/>
      <c r="K553" s="518"/>
      <c r="L553" s="518"/>
      <c r="M553" s="518"/>
      <c r="N553" s="518"/>
      <c r="O553" s="518"/>
      <c r="P553" s="518"/>
      <c r="Q553" s="518"/>
      <c r="R553" s="518"/>
      <c r="S553" s="518"/>
      <c r="T553" s="518"/>
      <c r="U553" s="518"/>
      <c r="V553" s="518"/>
      <c r="W553" s="518"/>
      <c r="X553" s="518"/>
      <c r="Y553" s="518"/>
      <c r="Z553" s="518"/>
      <c r="AA553" s="518"/>
      <c r="AB553" s="518"/>
      <c r="AC553" s="518"/>
      <c r="AD553" s="518"/>
      <c r="AE553" s="518"/>
      <c r="AF553" s="518"/>
      <c r="AG553" s="518"/>
      <c r="AH553" s="519"/>
      <c r="AL553" s="76"/>
      <c r="AO553" s="368"/>
      <c r="AP553" s="368"/>
      <c r="AQ553" s="368"/>
      <c r="AR553" s="76"/>
      <c r="AS553" s="76"/>
      <c r="AT553" s="96"/>
      <c r="AU553" s="61"/>
      <c r="AV553" s="76"/>
      <c r="AW553" s="61"/>
      <c r="AX553" s="61"/>
      <c r="AZ553" s="368"/>
    </row>
    <row r="554" spans="1:52" s="62" customFormat="1">
      <c r="A554" s="517"/>
      <c r="B554" s="518"/>
      <c r="C554" s="518"/>
      <c r="D554" s="518"/>
      <c r="E554" s="518"/>
      <c r="F554" s="518"/>
      <c r="G554" s="518"/>
      <c r="H554" s="518"/>
      <c r="I554" s="518"/>
      <c r="J554" s="518"/>
      <c r="K554" s="518"/>
      <c r="L554" s="518"/>
      <c r="M554" s="518"/>
      <c r="N554" s="518"/>
      <c r="O554" s="518"/>
      <c r="P554" s="518"/>
      <c r="Q554" s="518"/>
      <c r="R554" s="518"/>
      <c r="S554" s="518"/>
      <c r="T554" s="518"/>
      <c r="U554" s="518"/>
      <c r="V554" s="518"/>
      <c r="W554" s="518"/>
      <c r="X554" s="518"/>
      <c r="Y554" s="518"/>
      <c r="Z554" s="518"/>
      <c r="AA554" s="518"/>
      <c r="AB554" s="518"/>
      <c r="AC554" s="518"/>
      <c r="AD554" s="518"/>
      <c r="AE554" s="518"/>
      <c r="AF554" s="518"/>
      <c r="AG554" s="518"/>
      <c r="AH554" s="519"/>
      <c r="AL554" s="76"/>
      <c r="AM554" s="608" t="s">
        <v>1517</v>
      </c>
      <c r="AN554" s="608"/>
      <c r="AO554" s="608"/>
      <c r="AP554" s="608"/>
      <c r="AQ554" s="608"/>
      <c r="AR554" s="608"/>
      <c r="AS554" s="608"/>
      <c r="AT554" s="608"/>
      <c r="AU554" s="608"/>
      <c r="AV554" s="608"/>
      <c r="AW554" s="608"/>
      <c r="AX554" s="608"/>
      <c r="AY554" s="608"/>
      <c r="AZ554" s="368"/>
    </row>
    <row r="555" spans="1:52" s="62" customFormat="1" ht="13.5" thickBot="1">
      <c r="A555" s="517"/>
      <c r="B555" s="518"/>
      <c r="C555" s="518"/>
      <c r="D555" s="518"/>
      <c r="E555" s="518"/>
      <c r="F555" s="518"/>
      <c r="G555" s="518"/>
      <c r="H555" s="518"/>
      <c r="I555" s="518"/>
      <c r="J555" s="518"/>
      <c r="K555" s="518"/>
      <c r="L555" s="518"/>
      <c r="M555" s="518"/>
      <c r="N555" s="518"/>
      <c r="O555" s="518"/>
      <c r="P555" s="518"/>
      <c r="Q555" s="518"/>
      <c r="R555" s="518"/>
      <c r="S555" s="518"/>
      <c r="T555" s="518"/>
      <c r="U555" s="518"/>
      <c r="V555" s="518"/>
      <c r="W555" s="518"/>
      <c r="X555" s="518"/>
      <c r="Y555" s="518"/>
      <c r="Z555" s="518"/>
      <c r="AA555" s="518"/>
      <c r="AB555" s="518"/>
      <c r="AC555" s="518"/>
      <c r="AD555" s="518"/>
      <c r="AE555" s="518"/>
      <c r="AF555" s="518"/>
      <c r="AG555" s="518"/>
      <c r="AH555" s="519"/>
      <c r="AL555" s="76"/>
      <c r="AM555" s="609"/>
      <c r="AN555" s="609"/>
      <c r="AO555" s="609"/>
      <c r="AP555" s="609"/>
      <c r="AQ555" s="609"/>
      <c r="AR555" s="609"/>
      <c r="AS555" s="609"/>
      <c r="AT555" s="609"/>
      <c r="AU555" s="609"/>
      <c r="AV555" s="609"/>
      <c r="AW555" s="609"/>
      <c r="AX555" s="609"/>
      <c r="AY555" s="609"/>
      <c r="AZ555" s="368"/>
    </row>
    <row r="556" spans="1:52" s="62" customFormat="1" ht="13.5" thickBot="1">
      <c r="A556" s="517"/>
      <c r="B556" s="518"/>
      <c r="C556" s="518"/>
      <c r="D556" s="518"/>
      <c r="E556" s="518"/>
      <c r="F556" s="518"/>
      <c r="G556" s="518"/>
      <c r="H556" s="518"/>
      <c r="I556" s="518"/>
      <c r="J556" s="518"/>
      <c r="K556" s="518"/>
      <c r="L556" s="518"/>
      <c r="M556" s="518"/>
      <c r="N556" s="518"/>
      <c r="O556" s="518"/>
      <c r="P556" s="518"/>
      <c r="Q556" s="518"/>
      <c r="R556" s="518"/>
      <c r="S556" s="518"/>
      <c r="T556" s="518"/>
      <c r="U556" s="518"/>
      <c r="V556" s="518"/>
      <c r="W556" s="518"/>
      <c r="X556" s="518"/>
      <c r="Y556" s="518"/>
      <c r="Z556" s="518"/>
      <c r="AA556" s="518"/>
      <c r="AB556" s="518"/>
      <c r="AC556" s="518"/>
      <c r="AD556" s="518"/>
      <c r="AE556" s="518"/>
      <c r="AF556" s="518"/>
      <c r="AG556" s="518"/>
      <c r="AH556" s="519"/>
      <c r="AL556" s="76"/>
      <c r="AM556" s="603" t="s">
        <v>59</v>
      </c>
      <c r="AN556" s="604"/>
      <c r="AO556" s="603" t="s">
        <v>60</v>
      </c>
      <c r="AP556" s="604"/>
      <c r="AQ556" s="603" t="s">
        <v>61</v>
      </c>
      <c r="AR556" s="604"/>
      <c r="AS556" s="596" t="s">
        <v>0</v>
      </c>
      <c r="AT556" s="597"/>
      <c r="AU556" s="597"/>
      <c r="AV556" s="597"/>
      <c r="AW556" s="597"/>
      <c r="AX556" s="597"/>
      <c r="AY556" s="598"/>
      <c r="AZ556" s="368"/>
    </row>
    <row r="557" spans="1:52" s="62" customFormat="1" ht="12.75" customHeight="1" thickBot="1">
      <c r="A557" s="517"/>
      <c r="B557" s="518"/>
      <c r="C557" s="518"/>
      <c r="D557" s="518"/>
      <c r="E557" s="518"/>
      <c r="F557" s="518"/>
      <c r="G557" s="518"/>
      <c r="H557" s="518"/>
      <c r="I557" s="518"/>
      <c r="J557" s="518"/>
      <c r="K557" s="518"/>
      <c r="L557" s="518"/>
      <c r="M557" s="518"/>
      <c r="N557" s="518"/>
      <c r="O557" s="518"/>
      <c r="P557" s="518"/>
      <c r="Q557" s="518"/>
      <c r="R557" s="518"/>
      <c r="S557" s="518"/>
      <c r="T557" s="518"/>
      <c r="U557" s="518"/>
      <c r="V557" s="518"/>
      <c r="W557" s="518"/>
      <c r="X557" s="518"/>
      <c r="Y557" s="518"/>
      <c r="Z557" s="518"/>
      <c r="AA557" s="518"/>
      <c r="AB557" s="518"/>
      <c r="AC557" s="518"/>
      <c r="AD557" s="518"/>
      <c r="AE557" s="518"/>
      <c r="AF557" s="518"/>
      <c r="AG557" s="518"/>
      <c r="AH557" s="519"/>
      <c r="AK557" s="108"/>
      <c r="AL557" s="76"/>
      <c r="AM557" s="605"/>
      <c r="AN557" s="606"/>
      <c r="AO557" s="605"/>
      <c r="AP557" s="606"/>
      <c r="AQ557" s="605"/>
      <c r="AR557" s="606"/>
      <c r="AS557" s="319" t="s">
        <v>63</v>
      </c>
      <c r="AT557" s="320" t="s">
        <v>64</v>
      </c>
      <c r="AU557" s="319" t="s">
        <v>1533</v>
      </c>
      <c r="AV557" s="599" t="s">
        <v>14</v>
      </c>
      <c r="AW557" s="600"/>
      <c r="AX557" s="601" t="s">
        <v>1533</v>
      </c>
      <c r="AY557" s="602"/>
      <c r="AZ557" s="368"/>
    </row>
    <row r="558" spans="1:52" s="62" customFormat="1" ht="13.5" thickBot="1">
      <c r="A558" s="517"/>
      <c r="B558" s="518"/>
      <c r="C558" s="518"/>
      <c r="D558" s="518"/>
      <c r="E558" s="518"/>
      <c r="F558" s="518"/>
      <c r="G558" s="518"/>
      <c r="H558" s="518"/>
      <c r="I558" s="518"/>
      <c r="J558" s="518"/>
      <c r="K558" s="518"/>
      <c r="L558" s="518"/>
      <c r="M558" s="518"/>
      <c r="N558" s="518"/>
      <c r="O558" s="518"/>
      <c r="P558" s="518"/>
      <c r="Q558" s="518"/>
      <c r="R558" s="518"/>
      <c r="S558" s="518"/>
      <c r="T558" s="518"/>
      <c r="U558" s="518"/>
      <c r="V558" s="518"/>
      <c r="W558" s="518"/>
      <c r="X558" s="518"/>
      <c r="Y558" s="518"/>
      <c r="Z558" s="518"/>
      <c r="AA558" s="518"/>
      <c r="AB558" s="518"/>
      <c r="AC558" s="518"/>
      <c r="AD558" s="518"/>
      <c r="AE558" s="518"/>
      <c r="AF558" s="518"/>
      <c r="AG558" s="518"/>
      <c r="AH558" s="519"/>
      <c r="AL558" s="76"/>
      <c r="AM558" s="481" t="s">
        <v>164</v>
      </c>
      <c r="AN558" s="482"/>
      <c r="AO558" s="483">
        <v>0</v>
      </c>
      <c r="AP558" s="484"/>
      <c r="AQ558" s="483">
        <v>0</v>
      </c>
      <c r="AR558" s="484"/>
      <c r="AS558" s="100">
        <f t="shared" ref="AS558:AS569" si="43">AO558-AQ558</f>
        <v>0</v>
      </c>
      <c r="AT558" s="101">
        <v>0</v>
      </c>
      <c r="AU558" s="321" t="e">
        <f>AT558/AT546*100</f>
        <v>#DIV/0!</v>
      </c>
      <c r="AV558" s="594">
        <v>0</v>
      </c>
      <c r="AW558" s="595"/>
      <c r="AX558" s="506">
        <f>AV558/AU546*100</f>
        <v>0</v>
      </c>
      <c r="AY558" s="507"/>
      <c r="AZ558" s="368"/>
    </row>
    <row r="559" spans="1:52" s="62" customFormat="1" ht="12.75" customHeight="1" thickBot="1">
      <c r="A559" s="517"/>
      <c r="B559" s="518"/>
      <c r="C559" s="518"/>
      <c r="D559" s="518"/>
      <c r="E559" s="518"/>
      <c r="F559" s="518"/>
      <c r="G559" s="518"/>
      <c r="H559" s="518"/>
      <c r="I559" s="518"/>
      <c r="J559" s="518"/>
      <c r="K559" s="518"/>
      <c r="L559" s="518"/>
      <c r="M559" s="518"/>
      <c r="N559" s="518"/>
      <c r="O559" s="518"/>
      <c r="P559" s="518"/>
      <c r="Q559" s="518"/>
      <c r="R559" s="518"/>
      <c r="S559" s="518"/>
      <c r="T559" s="518"/>
      <c r="U559" s="518"/>
      <c r="V559" s="518"/>
      <c r="W559" s="518"/>
      <c r="X559" s="518"/>
      <c r="Y559" s="518"/>
      <c r="Z559" s="518"/>
      <c r="AA559" s="518"/>
      <c r="AB559" s="518"/>
      <c r="AC559" s="518"/>
      <c r="AD559" s="518"/>
      <c r="AE559" s="518"/>
      <c r="AF559" s="518"/>
      <c r="AG559" s="518"/>
      <c r="AH559" s="519"/>
      <c r="AL559" s="76"/>
      <c r="AM559" s="481" t="s">
        <v>262</v>
      </c>
      <c r="AN559" s="482"/>
      <c r="AO559" s="483">
        <v>0</v>
      </c>
      <c r="AP559" s="484"/>
      <c r="AQ559" s="483">
        <v>0</v>
      </c>
      <c r="AR559" s="484"/>
      <c r="AS559" s="100">
        <f t="shared" si="43"/>
        <v>0</v>
      </c>
      <c r="AT559" s="101">
        <v>0</v>
      </c>
      <c r="AU559" s="321" t="e">
        <f>AT559/AT546*100</f>
        <v>#DIV/0!</v>
      </c>
      <c r="AV559" s="594">
        <v>0</v>
      </c>
      <c r="AW559" s="595"/>
      <c r="AX559" s="506">
        <f>AV559/AU546*100</f>
        <v>0</v>
      </c>
      <c r="AY559" s="507"/>
      <c r="AZ559" s="368"/>
    </row>
    <row r="560" spans="1:52" s="62" customFormat="1" ht="13.5" thickBot="1">
      <c r="A560" s="517"/>
      <c r="B560" s="518"/>
      <c r="C560" s="518"/>
      <c r="D560" s="518"/>
      <c r="E560" s="518"/>
      <c r="F560" s="518"/>
      <c r="G560" s="518"/>
      <c r="H560" s="518"/>
      <c r="I560" s="518"/>
      <c r="J560" s="518"/>
      <c r="K560" s="518"/>
      <c r="L560" s="518"/>
      <c r="M560" s="518"/>
      <c r="N560" s="518"/>
      <c r="O560" s="518"/>
      <c r="P560" s="518"/>
      <c r="Q560" s="518"/>
      <c r="R560" s="518"/>
      <c r="S560" s="518"/>
      <c r="T560" s="518"/>
      <c r="U560" s="518"/>
      <c r="V560" s="518"/>
      <c r="W560" s="518"/>
      <c r="X560" s="518"/>
      <c r="Y560" s="518"/>
      <c r="Z560" s="518"/>
      <c r="AA560" s="518"/>
      <c r="AB560" s="518"/>
      <c r="AC560" s="518"/>
      <c r="AD560" s="518"/>
      <c r="AE560" s="518"/>
      <c r="AF560" s="518"/>
      <c r="AG560" s="518"/>
      <c r="AH560" s="519"/>
      <c r="AM560" s="481" t="s">
        <v>1333</v>
      </c>
      <c r="AN560" s="482"/>
      <c r="AO560" s="483">
        <v>0</v>
      </c>
      <c r="AP560" s="484"/>
      <c r="AQ560" s="483">
        <v>0</v>
      </c>
      <c r="AR560" s="484"/>
      <c r="AS560" s="100">
        <f t="shared" si="43"/>
        <v>0</v>
      </c>
      <c r="AT560" s="101">
        <v>0</v>
      </c>
      <c r="AU560" s="321" t="e">
        <f>AT560/AT546*100</f>
        <v>#DIV/0!</v>
      </c>
      <c r="AV560" s="594">
        <f>Maret!$J$7</f>
        <v>0</v>
      </c>
      <c r="AW560" s="595"/>
      <c r="AX560" s="506">
        <f>AV560/AU546*100</f>
        <v>0</v>
      </c>
      <c r="AY560" s="507"/>
      <c r="AZ560" s="110"/>
    </row>
    <row r="561" spans="1:52" s="62" customFormat="1" ht="13.5" thickBot="1">
      <c r="A561" s="517"/>
      <c r="B561" s="518"/>
      <c r="C561" s="518"/>
      <c r="D561" s="518"/>
      <c r="E561" s="518"/>
      <c r="F561" s="518"/>
      <c r="G561" s="518"/>
      <c r="H561" s="518"/>
      <c r="I561" s="518"/>
      <c r="J561" s="518"/>
      <c r="K561" s="518"/>
      <c r="L561" s="518"/>
      <c r="M561" s="518"/>
      <c r="N561" s="518"/>
      <c r="O561" s="518"/>
      <c r="P561" s="518"/>
      <c r="Q561" s="518"/>
      <c r="R561" s="518"/>
      <c r="S561" s="518"/>
      <c r="T561" s="518"/>
      <c r="U561" s="518"/>
      <c r="V561" s="518"/>
      <c r="W561" s="518"/>
      <c r="X561" s="518"/>
      <c r="Y561" s="518"/>
      <c r="Z561" s="518"/>
      <c r="AA561" s="518"/>
      <c r="AB561" s="518"/>
      <c r="AC561" s="518"/>
      <c r="AD561" s="518"/>
      <c r="AE561" s="518"/>
      <c r="AF561" s="518"/>
      <c r="AG561" s="518"/>
      <c r="AH561" s="519"/>
      <c r="AM561" s="481" t="s">
        <v>87</v>
      </c>
      <c r="AN561" s="482"/>
      <c r="AO561" s="483">
        <v>0</v>
      </c>
      <c r="AP561" s="484"/>
      <c r="AQ561" s="483">
        <v>0</v>
      </c>
      <c r="AR561" s="484"/>
      <c r="AS561" s="100">
        <f t="shared" si="43"/>
        <v>0</v>
      </c>
      <c r="AT561" s="101">
        <v>0</v>
      </c>
      <c r="AU561" s="321" t="e">
        <f>AT561/AT546*100</f>
        <v>#DIV/0!</v>
      </c>
      <c r="AV561" s="594">
        <v>0</v>
      </c>
      <c r="AW561" s="595"/>
      <c r="AX561" s="506">
        <f>AV561/AU546*100</f>
        <v>0</v>
      </c>
      <c r="AY561" s="507"/>
      <c r="AZ561" s="110"/>
    </row>
    <row r="562" spans="1:52" s="62" customFormat="1" ht="14.25" customHeight="1" thickBot="1">
      <c r="A562" s="517"/>
      <c r="B562" s="518"/>
      <c r="C562" s="518"/>
      <c r="D562" s="518"/>
      <c r="E562" s="518"/>
      <c r="F562" s="518"/>
      <c r="G562" s="518"/>
      <c r="H562" s="518"/>
      <c r="I562" s="518"/>
      <c r="J562" s="518"/>
      <c r="K562" s="518"/>
      <c r="L562" s="518"/>
      <c r="M562" s="518"/>
      <c r="N562" s="518"/>
      <c r="O562" s="518"/>
      <c r="P562" s="518"/>
      <c r="Q562" s="518"/>
      <c r="R562" s="518"/>
      <c r="S562" s="518"/>
      <c r="T562" s="518"/>
      <c r="U562" s="518"/>
      <c r="V562" s="518"/>
      <c r="W562" s="518"/>
      <c r="X562" s="518"/>
      <c r="Y562" s="518"/>
      <c r="Z562" s="518"/>
      <c r="AA562" s="518"/>
      <c r="AB562" s="518"/>
      <c r="AC562" s="518"/>
      <c r="AD562" s="518"/>
      <c r="AE562" s="518"/>
      <c r="AF562" s="518"/>
      <c r="AG562" s="518"/>
      <c r="AH562" s="519"/>
      <c r="AM562" s="481" t="s">
        <v>1063</v>
      </c>
      <c r="AN562" s="482"/>
      <c r="AO562" s="483">
        <v>0</v>
      </c>
      <c r="AP562" s="484"/>
      <c r="AQ562" s="483">
        <v>0</v>
      </c>
      <c r="AR562" s="484"/>
      <c r="AS562" s="100">
        <f t="shared" si="43"/>
        <v>0</v>
      </c>
      <c r="AT562" s="101">
        <f>Mei!$H$7</f>
        <v>0</v>
      </c>
      <c r="AU562" s="321" t="e">
        <f>AT562/AT546*100</f>
        <v>#DIV/0!</v>
      </c>
      <c r="AV562" s="594">
        <v>0</v>
      </c>
      <c r="AW562" s="595"/>
      <c r="AX562" s="506">
        <f>AV562/AU546*100</f>
        <v>0</v>
      </c>
      <c r="AY562" s="507"/>
      <c r="AZ562" s="75"/>
    </row>
    <row r="563" spans="1:52" s="62" customFormat="1" ht="13.5" thickBot="1">
      <c r="A563" s="517"/>
      <c r="B563" s="518"/>
      <c r="C563" s="518"/>
      <c r="D563" s="518"/>
      <c r="E563" s="518"/>
      <c r="F563" s="518"/>
      <c r="G563" s="518"/>
      <c r="H563" s="518"/>
      <c r="I563" s="518"/>
      <c r="J563" s="518"/>
      <c r="K563" s="518"/>
      <c r="L563" s="518"/>
      <c r="M563" s="518"/>
      <c r="N563" s="518"/>
      <c r="O563" s="518"/>
      <c r="P563" s="518"/>
      <c r="Q563" s="518"/>
      <c r="R563" s="518"/>
      <c r="S563" s="518"/>
      <c r="T563" s="518"/>
      <c r="U563" s="518"/>
      <c r="V563" s="518"/>
      <c r="W563" s="518"/>
      <c r="X563" s="518"/>
      <c r="Y563" s="518"/>
      <c r="Z563" s="518"/>
      <c r="AA563" s="518"/>
      <c r="AB563" s="518"/>
      <c r="AC563" s="518"/>
      <c r="AD563" s="518"/>
      <c r="AE563" s="518"/>
      <c r="AF563" s="518"/>
      <c r="AG563" s="518"/>
      <c r="AH563" s="519"/>
      <c r="AM563" s="481" t="s">
        <v>1009</v>
      </c>
      <c r="AN563" s="482"/>
      <c r="AO563" s="483">
        <v>0</v>
      </c>
      <c r="AP563" s="484"/>
      <c r="AQ563" s="483">
        <v>0</v>
      </c>
      <c r="AR563" s="484"/>
      <c r="AS563" s="100">
        <f t="shared" si="43"/>
        <v>0</v>
      </c>
      <c r="AT563" s="101">
        <f>Juni!$H$7</f>
        <v>0</v>
      </c>
      <c r="AU563" s="321" t="e">
        <f>AT563/AT546*100</f>
        <v>#DIV/0!</v>
      </c>
      <c r="AV563" s="594">
        <v>0</v>
      </c>
      <c r="AW563" s="595"/>
      <c r="AX563" s="506">
        <f>AV563/AU546*100</f>
        <v>0</v>
      </c>
      <c r="AY563" s="507"/>
      <c r="AZ563" s="75"/>
    </row>
    <row r="564" spans="1:52" s="62" customFormat="1" ht="13.5" thickBot="1">
      <c r="A564" s="559"/>
      <c r="B564" s="560"/>
      <c r="C564" s="560"/>
      <c r="D564" s="560"/>
      <c r="E564" s="560"/>
      <c r="F564" s="560"/>
      <c r="G564" s="560"/>
      <c r="H564" s="560"/>
      <c r="I564" s="560"/>
      <c r="J564" s="560"/>
      <c r="K564" s="560"/>
      <c r="L564" s="560"/>
      <c r="M564" s="560"/>
      <c r="N564" s="560"/>
      <c r="O564" s="560"/>
      <c r="P564" s="560"/>
      <c r="Q564" s="560"/>
      <c r="R564" s="560"/>
      <c r="S564" s="560"/>
      <c r="T564" s="560"/>
      <c r="U564" s="560"/>
      <c r="V564" s="560"/>
      <c r="W564" s="560"/>
      <c r="X564" s="560"/>
      <c r="Y564" s="560"/>
      <c r="Z564" s="560"/>
      <c r="AA564" s="560"/>
      <c r="AB564" s="560"/>
      <c r="AC564" s="560"/>
      <c r="AD564" s="560"/>
      <c r="AE564" s="560"/>
      <c r="AF564" s="560"/>
      <c r="AG564" s="560"/>
      <c r="AH564" s="561"/>
      <c r="AM564" s="610" t="s">
        <v>1519</v>
      </c>
      <c r="AN564" s="611"/>
      <c r="AO564" s="483">
        <v>0</v>
      </c>
      <c r="AP564" s="484"/>
      <c r="AQ564" s="483">
        <v>0</v>
      </c>
      <c r="AR564" s="484"/>
      <c r="AS564" s="100">
        <f t="shared" si="43"/>
        <v>0</v>
      </c>
      <c r="AT564" s="101">
        <v>0</v>
      </c>
      <c r="AU564" s="321" t="e">
        <f>AT564/AT546*100</f>
        <v>#DIV/0!</v>
      </c>
      <c r="AV564" s="594">
        <v>0</v>
      </c>
      <c r="AW564" s="595"/>
      <c r="AX564" s="506">
        <f>AV564/AU546*100</f>
        <v>0</v>
      </c>
      <c r="AY564" s="507"/>
      <c r="AZ564" s="75"/>
    </row>
    <row r="565" spans="1:52" s="62" customFormat="1" ht="27.75" customHeight="1" thickBot="1">
      <c r="A565" s="113" t="s">
        <v>79</v>
      </c>
      <c r="B565" s="553" t="s">
        <v>80</v>
      </c>
      <c r="C565" s="554"/>
      <c r="D565" s="554"/>
      <c r="E565" s="554"/>
      <c r="F565" s="554"/>
      <c r="G565" s="554"/>
      <c r="H565" s="554"/>
      <c r="I565" s="554"/>
      <c r="J565" s="554"/>
      <c r="K565" s="554"/>
      <c r="L565" s="554"/>
      <c r="M565" s="555"/>
      <c r="N565" s="553" t="s">
        <v>81</v>
      </c>
      <c r="O565" s="554"/>
      <c r="P565" s="554"/>
      <c r="Q565" s="554"/>
      <c r="R565" s="554"/>
      <c r="S565" s="554"/>
      <c r="T565" s="554"/>
      <c r="U565" s="554"/>
      <c r="V565" s="554"/>
      <c r="W565" s="554"/>
      <c r="X565" s="554"/>
      <c r="Y565" s="555"/>
      <c r="Z565" s="553" t="s">
        <v>82</v>
      </c>
      <c r="AA565" s="554"/>
      <c r="AB565" s="555"/>
      <c r="AC565" s="554" t="s">
        <v>83</v>
      </c>
      <c r="AD565" s="554"/>
      <c r="AE565" s="554"/>
      <c r="AF565" s="553" t="s">
        <v>84</v>
      </c>
      <c r="AG565" s="554"/>
      <c r="AH565" s="555"/>
      <c r="AI565" s="114"/>
      <c r="AM565" s="612" t="s">
        <v>522</v>
      </c>
      <c r="AN565" s="613"/>
      <c r="AO565" s="614">
        <v>0</v>
      </c>
      <c r="AP565" s="484"/>
      <c r="AQ565" s="483">
        <v>0</v>
      </c>
      <c r="AR565" s="484"/>
      <c r="AS565" s="100">
        <f t="shared" si="43"/>
        <v>0</v>
      </c>
      <c r="AT565" s="101">
        <v>0</v>
      </c>
      <c r="AU565" s="321" t="e">
        <f>AT565/AT546*100</f>
        <v>#DIV/0!</v>
      </c>
      <c r="AV565" s="594">
        <v>0</v>
      </c>
      <c r="AW565" s="595"/>
      <c r="AX565" s="506">
        <f>AV565/AU546*100</f>
        <v>0</v>
      </c>
      <c r="AY565" s="507"/>
      <c r="AZ565" s="327"/>
    </row>
    <row r="566" spans="1:52" s="117" customFormat="1" ht="18" customHeight="1" thickBot="1">
      <c r="A566" s="116"/>
      <c r="B566" s="522"/>
      <c r="C566" s="523"/>
      <c r="D566" s="523"/>
      <c r="E566" s="523"/>
      <c r="F566" s="523"/>
      <c r="G566" s="523"/>
      <c r="H566" s="523"/>
      <c r="I566" s="523"/>
      <c r="J566" s="523"/>
      <c r="K566" s="523"/>
      <c r="L566" s="523"/>
      <c r="M566" s="523"/>
      <c r="N566" s="524"/>
      <c r="O566" s="525"/>
      <c r="P566" s="525"/>
      <c r="Q566" s="525"/>
      <c r="R566" s="525"/>
      <c r="S566" s="525"/>
      <c r="T566" s="525"/>
      <c r="U566" s="525"/>
      <c r="V566" s="525"/>
      <c r="W566" s="525"/>
      <c r="X566" s="525"/>
      <c r="Y566" s="526"/>
      <c r="Z566" s="527"/>
      <c r="AA566" s="528"/>
      <c r="AB566" s="529"/>
      <c r="AC566" s="530"/>
      <c r="AD566" s="531"/>
      <c r="AE566" s="532"/>
      <c r="AF566" s="533"/>
      <c r="AG566" s="534"/>
      <c r="AH566" s="535"/>
      <c r="AI566" s="114"/>
      <c r="AJ566" s="62"/>
      <c r="AK566" s="62"/>
      <c r="AL566" s="62"/>
      <c r="AM566" s="612" t="s">
        <v>972</v>
      </c>
      <c r="AN566" s="613"/>
      <c r="AO566" s="614">
        <v>0</v>
      </c>
      <c r="AP566" s="484"/>
      <c r="AQ566" s="483">
        <v>0</v>
      </c>
      <c r="AR566" s="484"/>
      <c r="AS566" s="100">
        <f t="shared" si="43"/>
        <v>0</v>
      </c>
      <c r="AT566" s="101">
        <f>September!$H$7</f>
        <v>87620</v>
      </c>
      <c r="AU566" s="321" t="e">
        <f>AT566/AT546*100</f>
        <v>#DIV/0!</v>
      </c>
      <c r="AV566" s="594">
        <v>0</v>
      </c>
      <c r="AW566" s="595"/>
      <c r="AX566" s="506">
        <f>AV566/AU546*100</f>
        <v>0</v>
      </c>
      <c r="AY566" s="507"/>
      <c r="AZ566" s="327"/>
    </row>
    <row r="567" spans="1:52" s="117" customFormat="1" ht="18" customHeight="1" thickBot="1">
      <c r="A567" s="116"/>
      <c r="B567" s="542"/>
      <c r="C567" s="543"/>
      <c r="D567" s="543"/>
      <c r="E567" s="543"/>
      <c r="F567" s="543"/>
      <c r="G567" s="543"/>
      <c r="H567" s="543"/>
      <c r="I567" s="543"/>
      <c r="J567" s="543"/>
      <c r="K567" s="543"/>
      <c r="L567" s="543"/>
      <c r="M567" s="543"/>
      <c r="N567" s="542"/>
      <c r="O567" s="543"/>
      <c r="P567" s="543"/>
      <c r="Q567" s="543"/>
      <c r="R567" s="543"/>
      <c r="S567" s="543"/>
      <c r="T567" s="543"/>
      <c r="U567" s="543"/>
      <c r="V567" s="543"/>
      <c r="W567" s="543"/>
      <c r="X567" s="543"/>
      <c r="Y567" s="544"/>
      <c r="Z567" s="545"/>
      <c r="AA567" s="531"/>
      <c r="AB567" s="532"/>
      <c r="AC567" s="530"/>
      <c r="AD567" s="531"/>
      <c r="AE567" s="532"/>
      <c r="AF567" s="536"/>
      <c r="AG567" s="537"/>
      <c r="AH567" s="538"/>
      <c r="AI567" s="114"/>
      <c r="AJ567" s="62"/>
      <c r="AK567" s="62"/>
      <c r="AL567" s="62"/>
      <c r="AM567" s="612" t="s">
        <v>967</v>
      </c>
      <c r="AN567" s="613"/>
      <c r="AO567" s="614">
        <v>0</v>
      </c>
      <c r="AP567" s="484"/>
      <c r="AQ567" s="483">
        <v>0</v>
      </c>
      <c r="AR567" s="484"/>
      <c r="AS567" s="100">
        <f t="shared" si="43"/>
        <v>0</v>
      </c>
      <c r="AT567" s="101">
        <f>Oktober!$H$7</f>
        <v>0</v>
      </c>
      <c r="AU567" s="321" t="e">
        <f>AT567/AT546*100</f>
        <v>#DIV/0!</v>
      </c>
      <c r="AV567" s="594">
        <v>0</v>
      </c>
      <c r="AW567" s="595"/>
      <c r="AX567" s="506">
        <f>AV567/AU546*100</f>
        <v>0</v>
      </c>
      <c r="AY567" s="507"/>
      <c r="AZ567" s="327"/>
    </row>
    <row r="568" spans="1:52" s="62" customFormat="1" ht="18" customHeight="1" thickBot="1">
      <c r="A568" s="118"/>
      <c r="B568" s="542"/>
      <c r="C568" s="543"/>
      <c r="D568" s="543"/>
      <c r="E568" s="543"/>
      <c r="F568" s="543"/>
      <c r="G568" s="543"/>
      <c r="H568" s="543"/>
      <c r="I568" s="543"/>
      <c r="J568" s="543"/>
      <c r="K568" s="543"/>
      <c r="L568" s="543"/>
      <c r="M568" s="543"/>
      <c r="N568" s="546"/>
      <c r="O568" s="543"/>
      <c r="P568" s="543"/>
      <c r="Q568" s="543"/>
      <c r="R568" s="543"/>
      <c r="S568" s="543"/>
      <c r="T568" s="543"/>
      <c r="U568" s="543"/>
      <c r="V568" s="543"/>
      <c r="W568" s="543"/>
      <c r="X568" s="543"/>
      <c r="Y568" s="544"/>
      <c r="Z568" s="547"/>
      <c r="AA568" s="547"/>
      <c r="AB568" s="548"/>
      <c r="AC568" s="549"/>
      <c r="AD568" s="547"/>
      <c r="AE568" s="548"/>
      <c r="AF568" s="536"/>
      <c r="AG568" s="537"/>
      <c r="AH568" s="538"/>
      <c r="AI568" s="114"/>
      <c r="AK568" s="108"/>
      <c r="AL568" s="112"/>
      <c r="AM568" s="612" t="s">
        <v>596</v>
      </c>
      <c r="AN568" s="613"/>
      <c r="AO568" s="614">
        <v>0</v>
      </c>
      <c r="AP568" s="484"/>
      <c r="AQ568" s="483">
        <v>0</v>
      </c>
      <c r="AR568" s="484"/>
      <c r="AS568" s="100">
        <f t="shared" si="43"/>
        <v>0</v>
      </c>
      <c r="AT568" s="101">
        <f>November!$H$7</f>
        <v>0</v>
      </c>
      <c r="AU568" s="321" t="e">
        <f>AT568/AT546*100</f>
        <v>#DIV/0!</v>
      </c>
      <c r="AV568" s="594">
        <v>0</v>
      </c>
      <c r="AW568" s="595"/>
      <c r="AX568" s="506">
        <f>AV568/AU546*100</f>
        <v>0</v>
      </c>
      <c r="AY568" s="507"/>
      <c r="AZ568" s="327"/>
    </row>
    <row r="569" spans="1:52" s="62" customFormat="1" ht="18" customHeight="1" thickBot="1">
      <c r="A569" s="118"/>
      <c r="B569" s="542"/>
      <c r="C569" s="543"/>
      <c r="D569" s="543"/>
      <c r="E569" s="543"/>
      <c r="F569" s="543"/>
      <c r="G569" s="543"/>
      <c r="H569" s="543"/>
      <c r="I569" s="543"/>
      <c r="J569" s="543"/>
      <c r="K569" s="543"/>
      <c r="L569" s="543"/>
      <c r="M569" s="543"/>
      <c r="N569" s="546"/>
      <c r="O569" s="543"/>
      <c r="P569" s="543"/>
      <c r="Q569" s="543"/>
      <c r="R569" s="543"/>
      <c r="S569" s="543"/>
      <c r="T569" s="543"/>
      <c r="U569" s="543"/>
      <c r="V569" s="543"/>
      <c r="W569" s="543"/>
      <c r="X569" s="543"/>
      <c r="Y569" s="544"/>
      <c r="Z569" s="547"/>
      <c r="AA569" s="547"/>
      <c r="AB569" s="548"/>
      <c r="AC569" s="549"/>
      <c r="AD569" s="547"/>
      <c r="AE569" s="548"/>
      <c r="AF569" s="536"/>
      <c r="AG569" s="537"/>
      <c r="AH569" s="538"/>
      <c r="AI569" s="114"/>
      <c r="AK569" s="108"/>
      <c r="AL569" s="96"/>
      <c r="AM569" s="612"/>
      <c r="AN569" s="613"/>
      <c r="AO569" s="614">
        <f>Desember!$E$7</f>
        <v>2773458</v>
      </c>
      <c r="AP569" s="484"/>
      <c r="AQ569" s="483">
        <f>Desember!$F$7</f>
        <v>2616848</v>
      </c>
      <c r="AR569" s="484"/>
      <c r="AS569" s="100">
        <f t="shared" si="43"/>
        <v>156610</v>
      </c>
      <c r="AT569" s="101">
        <f>Desember!$H$7</f>
        <v>0</v>
      </c>
      <c r="AU569" s="321" t="e">
        <f>AT569/AT546*100</f>
        <v>#DIV/0!</v>
      </c>
      <c r="AV569" s="594">
        <f>Desember!$J$7</f>
        <v>0</v>
      </c>
      <c r="AW569" s="595"/>
      <c r="AX569" s="506">
        <f>AV569/AU546*100</f>
        <v>0</v>
      </c>
      <c r="AY569" s="507"/>
      <c r="AZ569" s="323"/>
    </row>
    <row r="570" spans="1:52" s="62" customFormat="1" ht="18" customHeight="1" thickBot="1">
      <c r="A570" s="120"/>
      <c r="B570" s="550"/>
      <c r="C570" s="551"/>
      <c r="D570" s="551"/>
      <c r="E570" s="551"/>
      <c r="F570" s="551"/>
      <c r="G570" s="551"/>
      <c r="H570" s="551"/>
      <c r="I570" s="551"/>
      <c r="J570" s="551"/>
      <c r="K570" s="551"/>
      <c r="L570" s="551"/>
      <c r="M570" s="551"/>
      <c r="N570" s="550"/>
      <c r="O570" s="551"/>
      <c r="P570" s="551"/>
      <c r="Q570" s="551"/>
      <c r="R570" s="551"/>
      <c r="S570" s="551"/>
      <c r="T570" s="551"/>
      <c r="U570" s="551"/>
      <c r="V570" s="551"/>
      <c r="W570" s="551"/>
      <c r="X570" s="551"/>
      <c r="Y570" s="552"/>
      <c r="Z570" s="551"/>
      <c r="AA570" s="551"/>
      <c r="AB570" s="552"/>
      <c r="AC570" s="550"/>
      <c r="AD570" s="551"/>
      <c r="AE570" s="552"/>
      <c r="AF570" s="539"/>
      <c r="AG570" s="540"/>
      <c r="AH570" s="541"/>
      <c r="AI570" s="114"/>
      <c r="AK570" s="108"/>
      <c r="AL570" s="96"/>
      <c r="AM570" s="325"/>
      <c r="AN570" s="324"/>
      <c r="AO570" s="325"/>
      <c r="AP570" s="324"/>
      <c r="AQ570" s="326"/>
      <c r="AR570" s="326"/>
      <c r="AS570" s="323"/>
      <c r="AT570" s="325"/>
      <c r="AU570" s="325"/>
      <c r="AV570" s="324"/>
      <c r="AW570" s="325"/>
      <c r="AX570" s="324"/>
      <c r="AY570" s="323"/>
    </row>
  </sheetData>
  <mergeCells count="1596">
    <mergeCell ref="AQ567:AR567"/>
    <mergeCell ref="AV567:AW567"/>
    <mergeCell ref="AX567:AY567"/>
    <mergeCell ref="B566:M566"/>
    <mergeCell ref="N566:Y566"/>
    <mergeCell ref="Z566:AB566"/>
    <mergeCell ref="AC566:AE566"/>
    <mergeCell ref="AF566:AH570"/>
    <mergeCell ref="AM566:AN566"/>
    <mergeCell ref="AO566:AP566"/>
    <mergeCell ref="AQ566:AR566"/>
    <mergeCell ref="AV566:AW566"/>
    <mergeCell ref="B568:M568"/>
    <mergeCell ref="N568:Y568"/>
    <mergeCell ref="Z568:AB568"/>
    <mergeCell ref="AC568:AE568"/>
    <mergeCell ref="AM568:AN568"/>
    <mergeCell ref="AO568:AP568"/>
    <mergeCell ref="AQ568:AR568"/>
    <mergeCell ref="AV568:AW568"/>
    <mergeCell ref="B570:M570"/>
    <mergeCell ref="N570:Y570"/>
    <mergeCell ref="Z570:AB570"/>
    <mergeCell ref="AC570:AE570"/>
    <mergeCell ref="AM564:AN564"/>
    <mergeCell ref="AO564:AP564"/>
    <mergeCell ref="AQ564:AR564"/>
    <mergeCell ref="AV564:AW564"/>
    <mergeCell ref="AX564:AY564"/>
    <mergeCell ref="B565:M565"/>
    <mergeCell ref="N565:Y565"/>
    <mergeCell ref="Z565:AB565"/>
    <mergeCell ref="AC565:AE565"/>
    <mergeCell ref="AF565:AH565"/>
    <mergeCell ref="AM565:AN565"/>
    <mergeCell ref="AO565:AP565"/>
    <mergeCell ref="AQ565:AR565"/>
    <mergeCell ref="AV565:AW565"/>
    <mergeCell ref="AX565:AY565"/>
    <mergeCell ref="AX568:AY568"/>
    <mergeCell ref="B569:M569"/>
    <mergeCell ref="N569:Y569"/>
    <mergeCell ref="Z569:AB569"/>
    <mergeCell ref="AC569:AE569"/>
    <mergeCell ref="AM569:AN569"/>
    <mergeCell ref="AO569:AP569"/>
    <mergeCell ref="AQ569:AR569"/>
    <mergeCell ref="AV569:AW569"/>
    <mergeCell ref="AX569:AY569"/>
    <mergeCell ref="AX566:AY566"/>
    <mergeCell ref="B567:M567"/>
    <mergeCell ref="N567:Y567"/>
    <mergeCell ref="Z567:AB567"/>
    <mergeCell ref="AC567:AE567"/>
    <mergeCell ref="AM567:AN567"/>
    <mergeCell ref="AO567:AP567"/>
    <mergeCell ref="AM562:AN562"/>
    <mergeCell ref="AO562:AP562"/>
    <mergeCell ref="AQ562:AR562"/>
    <mergeCell ref="AV562:AW562"/>
    <mergeCell ref="AX562:AY562"/>
    <mergeCell ref="AM563:AN563"/>
    <mergeCell ref="AO563:AP563"/>
    <mergeCell ref="AQ563:AR563"/>
    <mergeCell ref="AV563:AW563"/>
    <mergeCell ref="AX563:AY563"/>
    <mergeCell ref="AM560:AN560"/>
    <mergeCell ref="AO560:AP560"/>
    <mergeCell ref="AQ560:AR560"/>
    <mergeCell ref="AV560:AW560"/>
    <mergeCell ref="AX560:AY560"/>
    <mergeCell ref="AM561:AN561"/>
    <mergeCell ref="AO561:AP561"/>
    <mergeCell ref="AQ561:AR561"/>
    <mergeCell ref="AV561:AW561"/>
    <mergeCell ref="AX561:AY561"/>
    <mergeCell ref="AM558:AN558"/>
    <mergeCell ref="AO558:AP558"/>
    <mergeCell ref="AQ558:AR558"/>
    <mergeCell ref="AV558:AW558"/>
    <mergeCell ref="AX558:AY558"/>
    <mergeCell ref="AM559:AN559"/>
    <mergeCell ref="AO559:AP559"/>
    <mergeCell ref="AQ559:AR559"/>
    <mergeCell ref="AV559:AW559"/>
    <mergeCell ref="AX559:AY559"/>
    <mergeCell ref="AM550:AN550"/>
    <mergeCell ref="AO550:AP550"/>
    <mergeCell ref="AQ550:AR550"/>
    <mergeCell ref="AV550:AW550"/>
    <mergeCell ref="AM554:AY555"/>
    <mergeCell ref="AM556:AN557"/>
    <mergeCell ref="AO556:AP557"/>
    <mergeCell ref="AQ556:AR557"/>
    <mergeCell ref="AS556:AY556"/>
    <mergeCell ref="AV557:AW557"/>
    <mergeCell ref="AX557:AY557"/>
    <mergeCell ref="AV547:AW547"/>
    <mergeCell ref="AM548:AN548"/>
    <mergeCell ref="AO548:AP548"/>
    <mergeCell ref="AQ548:AR548"/>
    <mergeCell ref="AV548:AW548"/>
    <mergeCell ref="AM549:AN549"/>
    <mergeCell ref="AO549:AP549"/>
    <mergeCell ref="AQ549:AR549"/>
    <mergeCell ref="AV549:AW549"/>
    <mergeCell ref="AM544:AN544"/>
    <mergeCell ref="AO544:AP544"/>
    <mergeCell ref="AQ544:AR544"/>
    <mergeCell ref="AV544:AW544"/>
    <mergeCell ref="AM545:AN545"/>
    <mergeCell ref="AO545:AP545"/>
    <mergeCell ref="AQ545:AR545"/>
    <mergeCell ref="AV545:AW545"/>
    <mergeCell ref="AM546:AN546"/>
    <mergeCell ref="AO546:AP546"/>
    <mergeCell ref="AQ546:AR546"/>
    <mergeCell ref="AV546:AW546"/>
    <mergeCell ref="AM542:AN542"/>
    <mergeCell ref="AO542:AP542"/>
    <mergeCell ref="AQ542:AR542"/>
    <mergeCell ref="AV542:AW542"/>
    <mergeCell ref="AM543:AN543"/>
    <mergeCell ref="AO543:AP543"/>
    <mergeCell ref="AQ543:AR543"/>
    <mergeCell ref="AV543:AW543"/>
    <mergeCell ref="A530:Y531"/>
    <mergeCell ref="Z530:AB530"/>
    <mergeCell ref="AC530:AE530"/>
    <mergeCell ref="AF530:AH530"/>
    <mergeCell ref="Z531:AB535"/>
    <mergeCell ref="AC531:AE535"/>
    <mergeCell ref="AF531:AH535"/>
    <mergeCell ref="AM536:AW536"/>
    <mergeCell ref="AM537:AN538"/>
    <mergeCell ref="AO537:AP538"/>
    <mergeCell ref="AQ537:AR538"/>
    <mergeCell ref="AS537:AU537"/>
    <mergeCell ref="AV537:AW537"/>
    <mergeCell ref="A538:AH564"/>
    <mergeCell ref="AV538:AW538"/>
    <mergeCell ref="AM539:AN539"/>
    <mergeCell ref="AO539:AP539"/>
    <mergeCell ref="AQ539:AR539"/>
    <mergeCell ref="AV539:AW539"/>
    <mergeCell ref="AM540:AN540"/>
    <mergeCell ref="AO540:AP540"/>
    <mergeCell ref="AM547:AN547"/>
    <mergeCell ref="AO547:AP547"/>
    <mergeCell ref="AQ547:AR547"/>
    <mergeCell ref="AQ540:AR540"/>
    <mergeCell ref="AV540:AW540"/>
    <mergeCell ref="AM541:AN541"/>
    <mergeCell ref="A526:C529"/>
    <mergeCell ref="D526:AB526"/>
    <mergeCell ref="AC526:AE527"/>
    <mergeCell ref="AF526:AH527"/>
    <mergeCell ref="D527:AB527"/>
    <mergeCell ref="D528:AB528"/>
    <mergeCell ref="AC528:AH528"/>
    <mergeCell ref="D529:AB529"/>
    <mergeCell ref="AC529:AH529"/>
    <mergeCell ref="AX520:AY520"/>
    <mergeCell ref="B521:M521"/>
    <mergeCell ref="N521:Y521"/>
    <mergeCell ref="Z521:AB521"/>
    <mergeCell ref="AC521:AE521"/>
    <mergeCell ref="AM521:AN521"/>
    <mergeCell ref="AO521:AP521"/>
    <mergeCell ref="AQ521:AR521"/>
    <mergeCell ref="AV521:AW521"/>
    <mergeCell ref="AX521:AY521"/>
    <mergeCell ref="AO541:AP541"/>
    <mergeCell ref="AQ541:AR541"/>
    <mergeCell ref="AV541:AW541"/>
    <mergeCell ref="AX518:AY518"/>
    <mergeCell ref="B519:M519"/>
    <mergeCell ref="N519:Y519"/>
    <mergeCell ref="Z519:AB519"/>
    <mergeCell ref="AC519:AE519"/>
    <mergeCell ref="AM519:AN519"/>
    <mergeCell ref="AO519:AP519"/>
    <mergeCell ref="AQ519:AR519"/>
    <mergeCell ref="AV519:AW519"/>
    <mergeCell ref="AX519:AY519"/>
    <mergeCell ref="B518:M518"/>
    <mergeCell ref="N518:Y518"/>
    <mergeCell ref="Z518:AB518"/>
    <mergeCell ref="AC518:AE518"/>
    <mergeCell ref="AF518:AH522"/>
    <mergeCell ref="AM518:AN518"/>
    <mergeCell ref="AO518:AP518"/>
    <mergeCell ref="AQ518:AR518"/>
    <mergeCell ref="AV518:AW518"/>
    <mergeCell ref="B520:M520"/>
    <mergeCell ref="N520:Y520"/>
    <mergeCell ref="Z520:AB520"/>
    <mergeCell ref="AC520:AE520"/>
    <mergeCell ref="AM520:AN520"/>
    <mergeCell ref="AO520:AP520"/>
    <mergeCell ref="AQ520:AR520"/>
    <mergeCell ref="AV520:AW520"/>
    <mergeCell ref="B522:M522"/>
    <mergeCell ref="N522:Y522"/>
    <mergeCell ref="Z522:AB522"/>
    <mergeCell ref="AC522:AE522"/>
    <mergeCell ref="AM516:AN516"/>
    <mergeCell ref="AO516:AP516"/>
    <mergeCell ref="AQ516:AR516"/>
    <mergeCell ref="AV516:AW516"/>
    <mergeCell ref="AX516:AY516"/>
    <mergeCell ref="B517:M517"/>
    <mergeCell ref="N517:Y517"/>
    <mergeCell ref="Z517:AB517"/>
    <mergeCell ref="AC517:AE517"/>
    <mergeCell ref="AF517:AH517"/>
    <mergeCell ref="AM517:AN517"/>
    <mergeCell ref="AO517:AP517"/>
    <mergeCell ref="AQ517:AR517"/>
    <mergeCell ref="AV517:AW517"/>
    <mergeCell ref="AX517:AY517"/>
    <mergeCell ref="AM514:AN514"/>
    <mergeCell ref="AO514:AP514"/>
    <mergeCell ref="AQ514:AR514"/>
    <mergeCell ref="AV514:AW514"/>
    <mergeCell ref="AX514:AY514"/>
    <mergeCell ref="AM515:AN515"/>
    <mergeCell ref="AO515:AP515"/>
    <mergeCell ref="AQ515:AR515"/>
    <mergeCell ref="AV515:AW515"/>
    <mergeCell ref="AX515:AY515"/>
    <mergeCell ref="AM512:AN512"/>
    <mergeCell ref="AO512:AP512"/>
    <mergeCell ref="AQ512:AR512"/>
    <mergeCell ref="AV512:AW512"/>
    <mergeCell ref="AX512:AY512"/>
    <mergeCell ref="AM513:AN513"/>
    <mergeCell ref="AO513:AP513"/>
    <mergeCell ref="AQ513:AR513"/>
    <mergeCell ref="AV513:AW513"/>
    <mergeCell ref="AX513:AY513"/>
    <mergeCell ref="AM510:AN510"/>
    <mergeCell ref="AO510:AP510"/>
    <mergeCell ref="AQ510:AR510"/>
    <mergeCell ref="AV510:AW510"/>
    <mergeCell ref="AX510:AY510"/>
    <mergeCell ref="AM511:AN511"/>
    <mergeCell ref="AO511:AP511"/>
    <mergeCell ref="AQ511:AR511"/>
    <mergeCell ref="AV511:AW511"/>
    <mergeCell ref="AX511:AY511"/>
    <mergeCell ref="AM506:AY507"/>
    <mergeCell ref="AM508:AN509"/>
    <mergeCell ref="AO508:AP509"/>
    <mergeCell ref="AQ508:AR509"/>
    <mergeCell ref="AS508:AY508"/>
    <mergeCell ref="AV509:AW509"/>
    <mergeCell ref="AX509:AY509"/>
    <mergeCell ref="AM499:AN499"/>
    <mergeCell ref="AO499:AP499"/>
    <mergeCell ref="AQ499:AR499"/>
    <mergeCell ref="AV499:AW499"/>
    <mergeCell ref="AM500:AN500"/>
    <mergeCell ref="AO500:AP500"/>
    <mergeCell ref="AQ500:AR500"/>
    <mergeCell ref="AV500:AW500"/>
    <mergeCell ref="AM501:AN501"/>
    <mergeCell ref="AO501:AP501"/>
    <mergeCell ref="AQ501:AR501"/>
    <mergeCell ref="AV501:AW501"/>
    <mergeCell ref="AM498:AN498"/>
    <mergeCell ref="AO498:AP498"/>
    <mergeCell ref="AQ498:AR498"/>
    <mergeCell ref="AV498:AW498"/>
    <mergeCell ref="AO493:AP493"/>
    <mergeCell ref="AQ493:AR493"/>
    <mergeCell ref="AV493:AW493"/>
    <mergeCell ref="AM494:AN494"/>
    <mergeCell ref="AO494:AP494"/>
    <mergeCell ref="AQ494:AR494"/>
    <mergeCell ref="AV494:AW494"/>
    <mergeCell ref="AM495:AN495"/>
    <mergeCell ref="AO495:AP495"/>
    <mergeCell ref="AQ495:AR495"/>
    <mergeCell ref="AV495:AW495"/>
    <mergeCell ref="AM502:AN502"/>
    <mergeCell ref="AO502:AP502"/>
    <mergeCell ref="AQ502:AR502"/>
    <mergeCell ref="AV502:AW502"/>
    <mergeCell ref="A482:Y483"/>
    <mergeCell ref="Z482:AB482"/>
    <mergeCell ref="AC482:AE482"/>
    <mergeCell ref="AF482:AH482"/>
    <mergeCell ref="Z483:AB487"/>
    <mergeCell ref="AC483:AE487"/>
    <mergeCell ref="AF483:AH487"/>
    <mergeCell ref="AM488:AW488"/>
    <mergeCell ref="AM489:AN490"/>
    <mergeCell ref="AO489:AP490"/>
    <mergeCell ref="AQ489:AR490"/>
    <mergeCell ref="AS489:AU489"/>
    <mergeCell ref="AV489:AW489"/>
    <mergeCell ref="A490:AH516"/>
    <mergeCell ref="AV490:AW490"/>
    <mergeCell ref="AM491:AN491"/>
    <mergeCell ref="AO491:AP491"/>
    <mergeCell ref="AQ491:AR491"/>
    <mergeCell ref="AV491:AW491"/>
    <mergeCell ref="AM492:AN492"/>
    <mergeCell ref="AO492:AP492"/>
    <mergeCell ref="AQ492:AR492"/>
    <mergeCell ref="AV492:AW492"/>
    <mergeCell ref="AM493:AN493"/>
    <mergeCell ref="AM496:AN496"/>
    <mergeCell ref="AO496:AP496"/>
    <mergeCell ref="AQ496:AR496"/>
    <mergeCell ref="AV496:AW496"/>
    <mergeCell ref="AM497:AN497"/>
    <mergeCell ref="AO497:AP497"/>
    <mergeCell ref="AQ497:AR497"/>
    <mergeCell ref="AV497:AW497"/>
    <mergeCell ref="A478:C481"/>
    <mergeCell ref="D478:AB478"/>
    <mergeCell ref="AC478:AE479"/>
    <mergeCell ref="AF478:AH479"/>
    <mergeCell ref="D479:AB479"/>
    <mergeCell ref="D480:AB480"/>
    <mergeCell ref="AC480:AH480"/>
    <mergeCell ref="D481:AB481"/>
    <mergeCell ref="AC481:AH481"/>
    <mergeCell ref="AX472:AY472"/>
    <mergeCell ref="B473:M473"/>
    <mergeCell ref="N473:Y473"/>
    <mergeCell ref="Z473:AB473"/>
    <mergeCell ref="AC473:AE473"/>
    <mergeCell ref="AM473:AN473"/>
    <mergeCell ref="AO473:AP473"/>
    <mergeCell ref="AQ473:AR473"/>
    <mergeCell ref="AV473:AW473"/>
    <mergeCell ref="AX473:AY473"/>
    <mergeCell ref="AX470:AY470"/>
    <mergeCell ref="B471:M471"/>
    <mergeCell ref="N471:Y471"/>
    <mergeCell ref="Z471:AB471"/>
    <mergeCell ref="AC471:AE471"/>
    <mergeCell ref="AM471:AN471"/>
    <mergeCell ref="AO471:AP471"/>
    <mergeCell ref="AQ471:AR471"/>
    <mergeCell ref="AV471:AW471"/>
    <mergeCell ref="AX471:AY471"/>
    <mergeCell ref="B470:M470"/>
    <mergeCell ref="N470:Y470"/>
    <mergeCell ref="Z470:AB470"/>
    <mergeCell ref="AC470:AE470"/>
    <mergeCell ref="AF470:AH474"/>
    <mergeCell ref="AM470:AN470"/>
    <mergeCell ref="AO470:AP470"/>
    <mergeCell ref="AQ470:AR470"/>
    <mergeCell ref="AV470:AW470"/>
    <mergeCell ref="B472:M472"/>
    <mergeCell ref="N472:Y472"/>
    <mergeCell ref="Z472:AB472"/>
    <mergeCell ref="AC472:AE472"/>
    <mergeCell ref="AM472:AN472"/>
    <mergeCell ref="AO472:AP472"/>
    <mergeCell ref="AQ472:AR472"/>
    <mergeCell ref="AV472:AW472"/>
    <mergeCell ref="B474:M474"/>
    <mergeCell ref="N474:Y474"/>
    <mergeCell ref="Z474:AB474"/>
    <mergeCell ref="AC474:AE474"/>
    <mergeCell ref="AM468:AN468"/>
    <mergeCell ref="AO468:AP468"/>
    <mergeCell ref="AQ468:AR468"/>
    <mergeCell ref="AV468:AW468"/>
    <mergeCell ref="AX468:AY468"/>
    <mergeCell ref="B469:M469"/>
    <mergeCell ref="N469:Y469"/>
    <mergeCell ref="Z469:AB469"/>
    <mergeCell ref="AC469:AE469"/>
    <mergeCell ref="AF469:AH469"/>
    <mergeCell ref="AM469:AN469"/>
    <mergeCell ref="AO469:AP469"/>
    <mergeCell ref="AQ469:AR469"/>
    <mergeCell ref="AV469:AW469"/>
    <mergeCell ref="AX469:AY469"/>
    <mergeCell ref="AM466:AN466"/>
    <mergeCell ref="AO466:AP466"/>
    <mergeCell ref="AQ466:AR466"/>
    <mergeCell ref="AV466:AW466"/>
    <mergeCell ref="AX466:AY466"/>
    <mergeCell ref="AM467:AN467"/>
    <mergeCell ref="AO467:AP467"/>
    <mergeCell ref="AQ467:AR467"/>
    <mergeCell ref="AV467:AW467"/>
    <mergeCell ref="AX467:AY467"/>
    <mergeCell ref="AM464:AN464"/>
    <mergeCell ref="AO464:AP464"/>
    <mergeCell ref="AQ464:AR464"/>
    <mergeCell ref="AV464:AW464"/>
    <mergeCell ref="AX464:AY464"/>
    <mergeCell ref="AM465:AN465"/>
    <mergeCell ref="AO465:AP465"/>
    <mergeCell ref="AQ465:AR465"/>
    <mergeCell ref="AV465:AW465"/>
    <mergeCell ref="AX465:AY465"/>
    <mergeCell ref="AM462:AN462"/>
    <mergeCell ref="AO462:AP462"/>
    <mergeCell ref="AQ462:AR462"/>
    <mergeCell ref="AV462:AW462"/>
    <mergeCell ref="AX462:AY462"/>
    <mergeCell ref="AM463:AN463"/>
    <mergeCell ref="AO463:AP463"/>
    <mergeCell ref="AQ463:AR463"/>
    <mergeCell ref="AV463:AW463"/>
    <mergeCell ref="AX463:AY463"/>
    <mergeCell ref="AM458:AY459"/>
    <mergeCell ref="AM460:AN461"/>
    <mergeCell ref="AO460:AP461"/>
    <mergeCell ref="AQ460:AR461"/>
    <mergeCell ref="AS460:AY460"/>
    <mergeCell ref="AV461:AW461"/>
    <mergeCell ref="AX461:AY461"/>
    <mergeCell ref="AM451:AN451"/>
    <mergeCell ref="AO451:AP451"/>
    <mergeCell ref="AQ451:AR451"/>
    <mergeCell ref="AV451:AW451"/>
    <mergeCell ref="AM452:AN452"/>
    <mergeCell ref="AO452:AP452"/>
    <mergeCell ref="AQ452:AR452"/>
    <mergeCell ref="AV452:AW452"/>
    <mergeCell ref="AM453:AN453"/>
    <mergeCell ref="AO453:AP453"/>
    <mergeCell ref="AQ453:AR453"/>
    <mergeCell ref="AV453:AW453"/>
    <mergeCell ref="AM450:AN450"/>
    <mergeCell ref="AO450:AP450"/>
    <mergeCell ref="AQ450:AR450"/>
    <mergeCell ref="AV450:AW450"/>
    <mergeCell ref="AO445:AP445"/>
    <mergeCell ref="AQ445:AR445"/>
    <mergeCell ref="AV445:AW445"/>
    <mergeCell ref="AM446:AN446"/>
    <mergeCell ref="AO446:AP446"/>
    <mergeCell ref="AQ446:AR446"/>
    <mergeCell ref="AV446:AW446"/>
    <mergeCell ref="AM447:AN447"/>
    <mergeCell ref="AO447:AP447"/>
    <mergeCell ref="AQ447:AR447"/>
    <mergeCell ref="AV447:AW447"/>
    <mergeCell ref="AM454:AN454"/>
    <mergeCell ref="AO454:AP454"/>
    <mergeCell ref="AQ454:AR454"/>
    <mergeCell ref="AV454:AW454"/>
    <mergeCell ref="A434:Y435"/>
    <mergeCell ref="Z434:AB434"/>
    <mergeCell ref="AC434:AE434"/>
    <mergeCell ref="AF434:AH434"/>
    <mergeCell ref="Z435:AB439"/>
    <mergeCell ref="AC435:AE439"/>
    <mergeCell ref="AF435:AH439"/>
    <mergeCell ref="AM440:AW440"/>
    <mergeCell ref="AM441:AN442"/>
    <mergeCell ref="AO441:AP442"/>
    <mergeCell ref="AQ441:AR442"/>
    <mergeCell ref="AS441:AU441"/>
    <mergeCell ref="AV441:AW441"/>
    <mergeCell ref="A442:AH468"/>
    <mergeCell ref="AV442:AW442"/>
    <mergeCell ref="AM443:AN443"/>
    <mergeCell ref="AO443:AP443"/>
    <mergeCell ref="AQ443:AR443"/>
    <mergeCell ref="AV443:AW443"/>
    <mergeCell ref="AM444:AN444"/>
    <mergeCell ref="AO444:AP444"/>
    <mergeCell ref="AQ444:AR444"/>
    <mergeCell ref="AV444:AW444"/>
    <mergeCell ref="AM445:AN445"/>
    <mergeCell ref="AM448:AN448"/>
    <mergeCell ref="AO448:AP448"/>
    <mergeCell ref="AQ448:AR448"/>
    <mergeCell ref="AV448:AW448"/>
    <mergeCell ref="AM449:AN449"/>
    <mergeCell ref="AO449:AP449"/>
    <mergeCell ref="AQ449:AR449"/>
    <mergeCell ref="AV449:AW449"/>
    <mergeCell ref="A430:C433"/>
    <mergeCell ref="D430:AB430"/>
    <mergeCell ref="AC430:AE431"/>
    <mergeCell ref="AF430:AH431"/>
    <mergeCell ref="D431:AB431"/>
    <mergeCell ref="D432:AB432"/>
    <mergeCell ref="AC432:AH432"/>
    <mergeCell ref="D433:AB433"/>
    <mergeCell ref="AC433:AH433"/>
    <mergeCell ref="AX423:AY423"/>
    <mergeCell ref="B424:M424"/>
    <mergeCell ref="N424:Y424"/>
    <mergeCell ref="Z424:AB424"/>
    <mergeCell ref="AC424:AE424"/>
    <mergeCell ref="AM424:AN424"/>
    <mergeCell ref="AO424:AP424"/>
    <mergeCell ref="AQ424:AR424"/>
    <mergeCell ref="AV424:AW424"/>
    <mergeCell ref="AX424:AY424"/>
    <mergeCell ref="AX421:AY421"/>
    <mergeCell ref="B422:M422"/>
    <mergeCell ref="N422:Y422"/>
    <mergeCell ref="Z422:AB422"/>
    <mergeCell ref="AC422:AE422"/>
    <mergeCell ref="AM422:AN422"/>
    <mergeCell ref="AO422:AP422"/>
    <mergeCell ref="AQ422:AR422"/>
    <mergeCell ref="AV422:AW422"/>
    <mergeCell ref="AX422:AY422"/>
    <mergeCell ref="B421:M421"/>
    <mergeCell ref="N421:Y421"/>
    <mergeCell ref="Z421:AB421"/>
    <mergeCell ref="AC421:AE421"/>
    <mergeCell ref="AF421:AH425"/>
    <mergeCell ref="AM421:AN421"/>
    <mergeCell ref="AO421:AP421"/>
    <mergeCell ref="AQ421:AR421"/>
    <mergeCell ref="AV421:AW421"/>
    <mergeCell ref="B423:M423"/>
    <mergeCell ref="N423:Y423"/>
    <mergeCell ref="Z423:AB423"/>
    <mergeCell ref="AC423:AE423"/>
    <mergeCell ref="AM423:AN423"/>
    <mergeCell ref="AO423:AP423"/>
    <mergeCell ref="AQ423:AR423"/>
    <mergeCell ref="AV423:AW423"/>
    <mergeCell ref="B425:M425"/>
    <mergeCell ref="N425:Y425"/>
    <mergeCell ref="Z425:AB425"/>
    <mergeCell ref="AC425:AE425"/>
    <mergeCell ref="AM419:AN419"/>
    <mergeCell ref="AO419:AP419"/>
    <mergeCell ref="AQ419:AR419"/>
    <mergeCell ref="AV419:AW419"/>
    <mergeCell ref="AX419:AY419"/>
    <mergeCell ref="B420:M420"/>
    <mergeCell ref="N420:Y420"/>
    <mergeCell ref="Z420:AB420"/>
    <mergeCell ref="AC420:AE420"/>
    <mergeCell ref="AF420:AH420"/>
    <mergeCell ref="AM420:AN420"/>
    <mergeCell ref="AO420:AP420"/>
    <mergeCell ref="AQ420:AR420"/>
    <mergeCell ref="AV420:AW420"/>
    <mergeCell ref="AX420:AY420"/>
    <mergeCell ref="AM417:AN417"/>
    <mergeCell ref="AO417:AP417"/>
    <mergeCell ref="AQ417:AR417"/>
    <mergeCell ref="AV417:AW417"/>
    <mergeCell ref="AX417:AY417"/>
    <mergeCell ref="AM418:AN418"/>
    <mergeCell ref="AO418:AP418"/>
    <mergeCell ref="AQ418:AR418"/>
    <mergeCell ref="AV418:AW418"/>
    <mergeCell ref="AX418:AY418"/>
    <mergeCell ref="AM415:AN415"/>
    <mergeCell ref="AO415:AP415"/>
    <mergeCell ref="AQ415:AR415"/>
    <mergeCell ref="AV415:AW415"/>
    <mergeCell ref="AX415:AY415"/>
    <mergeCell ref="AM416:AN416"/>
    <mergeCell ref="AO416:AP416"/>
    <mergeCell ref="AQ416:AR416"/>
    <mergeCell ref="AV416:AW416"/>
    <mergeCell ref="AX416:AY416"/>
    <mergeCell ref="AM413:AN413"/>
    <mergeCell ref="AO413:AP413"/>
    <mergeCell ref="AQ413:AR413"/>
    <mergeCell ref="AV413:AW413"/>
    <mergeCell ref="AX413:AY413"/>
    <mergeCell ref="AM414:AN414"/>
    <mergeCell ref="AO414:AP414"/>
    <mergeCell ref="AQ414:AR414"/>
    <mergeCell ref="AV414:AW414"/>
    <mergeCell ref="AX414:AY414"/>
    <mergeCell ref="AO397:AP397"/>
    <mergeCell ref="AQ397:AR397"/>
    <mergeCell ref="AV397:AW397"/>
    <mergeCell ref="AM398:AN398"/>
    <mergeCell ref="AO398:AP398"/>
    <mergeCell ref="AQ398:AR398"/>
    <mergeCell ref="AV398:AW398"/>
    <mergeCell ref="AM405:AN405"/>
    <mergeCell ref="AO405:AP405"/>
    <mergeCell ref="AQ405:AR405"/>
    <mergeCell ref="AV405:AW405"/>
    <mergeCell ref="AM409:AY410"/>
    <mergeCell ref="AM411:AN412"/>
    <mergeCell ref="AO411:AP412"/>
    <mergeCell ref="AQ411:AR412"/>
    <mergeCell ref="AS411:AY411"/>
    <mergeCell ref="AV412:AW412"/>
    <mergeCell ref="AX412:AY412"/>
    <mergeCell ref="AM402:AN402"/>
    <mergeCell ref="AO402:AP402"/>
    <mergeCell ref="AQ402:AR402"/>
    <mergeCell ref="AV402:AW402"/>
    <mergeCell ref="AM403:AN403"/>
    <mergeCell ref="AO403:AP403"/>
    <mergeCell ref="AQ403:AR403"/>
    <mergeCell ref="AV403:AW403"/>
    <mergeCell ref="AM404:AN404"/>
    <mergeCell ref="AO404:AP404"/>
    <mergeCell ref="AQ404:AR404"/>
    <mergeCell ref="AV404:AW404"/>
    <mergeCell ref="AM392:AN393"/>
    <mergeCell ref="AO392:AP393"/>
    <mergeCell ref="AQ392:AR393"/>
    <mergeCell ref="AS392:AU392"/>
    <mergeCell ref="AV392:AW392"/>
    <mergeCell ref="A393:AH419"/>
    <mergeCell ref="AV393:AW393"/>
    <mergeCell ref="AM394:AN394"/>
    <mergeCell ref="AO394:AP394"/>
    <mergeCell ref="AQ394:AR394"/>
    <mergeCell ref="AV394:AW394"/>
    <mergeCell ref="AM395:AN395"/>
    <mergeCell ref="AO395:AP395"/>
    <mergeCell ref="AQ395:AR395"/>
    <mergeCell ref="AV395:AW395"/>
    <mergeCell ref="AM396:AN396"/>
    <mergeCell ref="AM399:AN399"/>
    <mergeCell ref="AO399:AP399"/>
    <mergeCell ref="AQ399:AR399"/>
    <mergeCell ref="AV399:AW399"/>
    <mergeCell ref="AM400:AN400"/>
    <mergeCell ref="AO400:AP400"/>
    <mergeCell ref="AQ400:AR400"/>
    <mergeCell ref="AV400:AW400"/>
    <mergeCell ref="AM401:AN401"/>
    <mergeCell ref="AO401:AP401"/>
    <mergeCell ref="AQ401:AR401"/>
    <mergeCell ref="AV401:AW401"/>
    <mergeCell ref="AO396:AP396"/>
    <mergeCell ref="AQ396:AR396"/>
    <mergeCell ref="AV396:AW396"/>
    <mergeCell ref="AM397:AN397"/>
    <mergeCell ref="A381:C384"/>
    <mergeCell ref="D381:AB381"/>
    <mergeCell ref="AC381:AE382"/>
    <mergeCell ref="AF381:AH382"/>
    <mergeCell ref="D382:AB382"/>
    <mergeCell ref="D383:AB383"/>
    <mergeCell ref="AC383:AH383"/>
    <mergeCell ref="D384:AB384"/>
    <mergeCell ref="AC384:AH384"/>
    <mergeCell ref="A385:Y386"/>
    <mergeCell ref="Z385:AB385"/>
    <mergeCell ref="AC385:AE385"/>
    <mergeCell ref="AF385:AH385"/>
    <mergeCell ref="Z386:AB390"/>
    <mergeCell ref="AC386:AE390"/>
    <mergeCell ref="AF386:AH390"/>
    <mergeCell ref="AM391:AW391"/>
    <mergeCell ref="AQ373:AR373"/>
    <mergeCell ref="AV373:AW373"/>
    <mergeCell ref="B375:M375"/>
    <mergeCell ref="N375:Y375"/>
    <mergeCell ref="Z375:AB375"/>
    <mergeCell ref="AC375:AE375"/>
    <mergeCell ref="AM375:AN375"/>
    <mergeCell ref="AX375:AY375"/>
    <mergeCell ref="B376:M376"/>
    <mergeCell ref="N376:Y376"/>
    <mergeCell ref="Z376:AB376"/>
    <mergeCell ref="AC376:AE376"/>
    <mergeCell ref="B377:M377"/>
    <mergeCell ref="N377:Y377"/>
    <mergeCell ref="Z377:AB377"/>
    <mergeCell ref="AC377:AE377"/>
    <mergeCell ref="AM376:AN376"/>
    <mergeCell ref="AO376:AP376"/>
    <mergeCell ref="AQ376:AR376"/>
    <mergeCell ref="AV376:AW376"/>
    <mergeCell ref="AX376:AY376"/>
    <mergeCell ref="AO375:AP375"/>
    <mergeCell ref="AQ375:AR375"/>
    <mergeCell ref="AV375:AW375"/>
    <mergeCell ref="AM371:AN371"/>
    <mergeCell ref="AO371:AP371"/>
    <mergeCell ref="AQ371:AR371"/>
    <mergeCell ref="AV371:AW371"/>
    <mergeCell ref="AX371:AY371"/>
    <mergeCell ref="B372:M372"/>
    <mergeCell ref="N372:Y372"/>
    <mergeCell ref="Z372:AB372"/>
    <mergeCell ref="AC372:AE372"/>
    <mergeCell ref="AF372:AH372"/>
    <mergeCell ref="AM372:AN372"/>
    <mergeCell ref="AO372:AP372"/>
    <mergeCell ref="AQ372:AR372"/>
    <mergeCell ref="AV372:AW372"/>
    <mergeCell ref="AX372:AY372"/>
    <mergeCell ref="AX373:AY373"/>
    <mergeCell ref="B374:M374"/>
    <mergeCell ref="N374:Y374"/>
    <mergeCell ref="Z374:AB374"/>
    <mergeCell ref="AC374:AE374"/>
    <mergeCell ref="AM374:AN374"/>
    <mergeCell ref="AO374:AP374"/>
    <mergeCell ref="AQ374:AR374"/>
    <mergeCell ref="AV374:AW374"/>
    <mergeCell ref="AX374:AY374"/>
    <mergeCell ref="B373:M373"/>
    <mergeCell ref="N373:Y373"/>
    <mergeCell ref="Z373:AB373"/>
    <mergeCell ref="AC373:AE373"/>
    <mergeCell ref="AF373:AH377"/>
    <mergeCell ref="AM373:AN373"/>
    <mergeCell ref="AO373:AP373"/>
    <mergeCell ref="AM369:AN369"/>
    <mergeCell ref="AO369:AP369"/>
    <mergeCell ref="AQ369:AR369"/>
    <mergeCell ref="AV369:AW369"/>
    <mergeCell ref="AX369:AY369"/>
    <mergeCell ref="AM370:AN370"/>
    <mergeCell ref="AO370:AP370"/>
    <mergeCell ref="AQ370:AR370"/>
    <mergeCell ref="AV370:AW370"/>
    <mergeCell ref="AX370:AY370"/>
    <mergeCell ref="AM367:AN367"/>
    <mergeCell ref="AO367:AP367"/>
    <mergeCell ref="AQ367:AR367"/>
    <mergeCell ref="AV367:AW367"/>
    <mergeCell ref="AX367:AY367"/>
    <mergeCell ref="AM368:AN368"/>
    <mergeCell ref="AO368:AP368"/>
    <mergeCell ref="AQ368:AR368"/>
    <mergeCell ref="AV368:AW368"/>
    <mergeCell ref="AX368:AY368"/>
    <mergeCell ref="AM365:AN365"/>
    <mergeCell ref="AO365:AP365"/>
    <mergeCell ref="AQ365:AR365"/>
    <mergeCell ref="AV365:AW365"/>
    <mergeCell ref="AX365:AY365"/>
    <mergeCell ref="AM366:AN366"/>
    <mergeCell ref="AO366:AP366"/>
    <mergeCell ref="AQ366:AR366"/>
    <mergeCell ref="AV366:AW366"/>
    <mergeCell ref="AX366:AY366"/>
    <mergeCell ref="AM357:AN357"/>
    <mergeCell ref="AO357:AP357"/>
    <mergeCell ref="AQ357:AR357"/>
    <mergeCell ref="AV357:AW357"/>
    <mergeCell ref="AM361:AY362"/>
    <mergeCell ref="AM363:AN364"/>
    <mergeCell ref="AO363:AP364"/>
    <mergeCell ref="AQ363:AR364"/>
    <mergeCell ref="AS363:AY363"/>
    <mergeCell ref="AV364:AW364"/>
    <mergeCell ref="AX364:AY364"/>
    <mergeCell ref="AV354:AW354"/>
    <mergeCell ref="AM355:AN355"/>
    <mergeCell ref="AO355:AP355"/>
    <mergeCell ref="AQ355:AR355"/>
    <mergeCell ref="AV355:AW355"/>
    <mergeCell ref="AM356:AN356"/>
    <mergeCell ref="AO356:AP356"/>
    <mergeCell ref="AQ356:AR356"/>
    <mergeCell ref="AV356:AW356"/>
    <mergeCell ref="AM351:AN351"/>
    <mergeCell ref="AO351:AP351"/>
    <mergeCell ref="AQ351:AR351"/>
    <mergeCell ref="AV351:AW351"/>
    <mergeCell ref="AM352:AN352"/>
    <mergeCell ref="AO352:AP352"/>
    <mergeCell ref="AQ352:AR352"/>
    <mergeCell ref="AV352:AW352"/>
    <mergeCell ref="AM353:AN353"/>
    <mergeCell ref="AO353:AP353"/>
    <mergeCell ref="AQ353:AR353"/>
    <mergeCell ref="AV353:AW353"/>
    <mergeCell ref="AM349:AN349"/>
    <mergeCell ref="AO349:AP349"/>
    <mergeCell ref="AQ349:AR349"/>
    <mergeCell ref="AV349:AW349"/>
    <mergeCell ref="AM350:AN350"/>
    <mergeCell ref="AO350:AP350"/>
    <mergeCell ref="AQ350:AR350"/>
    <mergeCell ref="AV350:AW350"/>
    <mergeCell ref="A337:Y338"/>
    <mergeCell ref="Z337:AB337"/>
    <mergeCell ref="AC337:AE337"/>
    <mergeCell ref="AF337:AH337"/>
    <mergeCell ref="Z338:AB342"/>
    <mergeCell ref="AC338:AE342"/>
    <mergeCell ref="AF338:AH342"/>
    <mergeCell ref="AM343:AW343"/>
    <mergeCell ref="AM344:AN345"/>
    <mergeCell ref="AO344:AP345"/>
    <mergeCell ref="AQ344:AR345"/>
    <mergeCell ref="AS344:AU344"/>
    <mergeCell ref="AV344:AW344"/>
    <mergeCell ref="A345:AH371"/>
    <mergeCell ref="AV345:AW345"/>
    <mergeCell ref="AM346:AN346"/>
    <mergeCell ref="AO346:AP346"/>
    <mergeCell ref="AQ346:AR346"/>
    <mergeCell ref="AV346:AW346"/>
    <mergeCell ref="AM347:AN347"/>
    <mergeCell ref="AO347:AP347"/>
    <mergeCell ref="AM354:AN354"/>
    <mergeCell ref="AO354:AP354"/>
    <mergeCell ref="AQ354:AR354"/>
    <mergeCell ref="AM348:AN348"/>
    <mergeCell ref="AM326:AN326"/>
    <mergeCell ref="AO326:AP326"/>
    <mergeCell ref="AQ326:AR326"/>
    <mergeCell ref="AV326:AW326"/>
    <mergeCell ref="AX326:AY326"/>
    <mergeCell ref="A333:C336"/>
    <mergeCell ref="D333:AB333"/>
    <mergeCell ref="AC333:AE334"/>
    <mergeCell ref="AF333:AH334"/>
    <mergeCell ref="D334:AB334"/>
    <mergeCell ref="D335:AB335"/>
    <mergeCell ref="AC335:AH335"/>
    <mergeCell ref="D336:AB336"/>
    <mergeCell ref="AC336:AH336"/>
    <mergeCell ref="AM327:AN327"/>
    <mergeCell ref="AO327:AP327"/>
    <mergeCell ref="AQ327:AR327"/>
    <mergeCell ref="AV327:AW327"/>
    <mergeCell ref="AX327:AY327"/>
    <mergeCell ref="AM328:AN328"/>
    <mergeCell ref="AO328:AP328"/>
    <mergeCell ref="AQ328:AR328"/>
    <mergeCell ref="AV328:AW328"/>
    <mergeCell ref="AX328:AY328"/>
    <mergeCell ref="AO348:AP348"/>
    <mergeCell ref="AQ348:AR348"/>
    <mergeCell ref="AV348:AW348"/>
    <mergeCell ref="AM325:AN325"/>
    <mergeCell ref="AO325:AP325"/>
    <mergeCell ref="AQ325:AR325"/>
    <mergeCell ref="AV325:AW325"/>
    <mergeCell ref="AX325:AY325"/>
    <mergeCell ref="AM321:AN321"/>
    <mergeCell ref="AO321:AP321"/>
    <mergeCell ref="AQ321:AR321"/>
    <mergeCell ref="AV321:AW321"/>
    <mergeCell ref="AX321:AY321"/>
    <mergeCell ref="AX322:AY322"/>
    <mergeCell ref="AM323:AN323"/>
    <mergeCell ref="AO323:AP323"/>
    <mergeCell ref="AQ323:AR323"/>
    <mergeCell ref="AV323:AW323"/>
    <mergeCell ref="AX323:AY323"/>
    <mergeCell ref="AQ347:AR347"/>
    <mergeCell ref="AV347:AW347"/>
    <mergeCell ref="A1:C4"/>
    <mergeCell ref="D1:AB1"/>
    <mergeCell ref="AC1:AE2"/>
    <mergeCell ref="AF1:AH2"/>
    <mergeCell ref="D2:AB2"/>
    <mergeCell ref="D3:AB3"/>
    <mergeCell ref="AC3:AH3"/>
    <mergeCell ref="D4:AB4"/>
    <mergeCell ref="AC4:AH4"/>
    <mergeCell ref="AV15:AW15"/>
    <mergeCell ref="AM11:AW11"/>
    <mergeCell ref="AM12:AN13"/>
    <mergeCell ref="AO12:AP13"/>
    <mergeCell ref="AQ12:AR13"/>
    <mergeCell ref="AS12:AU12"/>
    <mergeCell ref="AV12:AW12"/>
    <mergeCell ref="A5:Y6"/>
    <mergeCell ref="Z5:AB5"/>
    <mergeCell ref="AC5:AE5"/>
    <mergeCell ref="AF5:AH5"/>
    <mergeCell ref="Z6:AB10"/>
    <mergeCell ref="AC6:AE10"/>
    <mergeCell ref="AF6:AH10"/>
    <mergeCell ref="AX317:AY317"/>
    <mergeCell ref="AX319:AY319"/>
    <mergeCell ref="AM320:AN320"/>
    <mergeCell ref="AO320:AP320"/>
    <mergeCell ref="AQ320:AR320"/>
    <mergeCell ref="AV320:AW320"/>
    <mergeCell ref="AX320:AY320"/>
    <mergeCell ref="AX318:AY318"/>
    <mergeCell ref="AM319:AN319"/>
    <mergeCell ref="AO319:AP319"/>
    <mergeCell ref="AM313:AY314"/>
    <mergeCell ref="AM315:AN316"/>
    <mergeCell ref="AO315:AP316"/>
    <mergeCell ref="AM21:AN21"/>
    <mergeCell ref="AO21:AP21"/>
    <mergeCell ref="AQ21:AR21"/>
    <mergeCell ref="AV21:AW21"/>
    <mergeCell ref="AP29:AP30"/>
    <mergeCell ref="AU35:AW35"/>
    <mergeCell ref="AT43:AX43"/>
    <mergeCell ref="AQ67:AR67"/>
    <mergeCell ref="AV67:AW67"/>
    <mergeCell ref="AO62:AP62"/>
    <mergeCell ref="AQ62:AR62"/>
    <mergeCell ref="AV62:AW62"/>
    <mergeCell ref="AQ63:AR63"/>
    <mergeCell ref="AQ72:AR72"/>
    <mergeCell ref="AV72:AW72"/>
    <mergeCell ref="AP76:AP77"/>
    <mergeCell ref="AU82:AW82"/>
    <mergeCell ref="AT90:AX90"/>
    <mergeCell ref="AM295:AW295"/>
    <mergeCell ref="AO16:AP16"/>
    <mergeCell ref="AQ16:AR16"/>
    <mergeCell ref="AV16:AW16"/>
    <mergeCell ref="AM17:AN17"/>
    <mergeCell ref="AO17:AP17"/>
    <mergeCell ref="AQ17:AR17"/>
    <mergeCell ref="AV17:AW17"/>
    <mergeCell ref="AO20:AP20"/>
    <mergeCell ref="AQ20:AR20"/>
    <mergeCell ref="AV20:AW20"/>
    <mergeCell ref="AO22:AP22"/>
    <mergeCell ref="AQ22:AR22"/>
    <mergeCell ref="AV22:AW22"/>
    <mergeCell ref="AM23:AN23"/>
    <mergeCell ref="AO23:AP23"/>
    <mergeCell ref="AQ23:AR23"/>
    <mergeCell ref="AV23:AW23"/>
    <mergeCell ref="AM20:AN20"/>
    <mergeCell ref="B40:M40"/>
    <mergeCell ref="N40:Y40"/>
    <mergeCell ref="Z40:AB40"/>
    <mergeCell ref="AC40:AE40"/>
    <mergeCell ref="AF40:AH40"/>
    <mergeCell ref="AM24:AN24"/>
    <mergeCell ref="AO24:AP24"/>
    <mergeCell ref="AQ24:AR24"/>
    <mergeCell ref="AV24:AW24"/>
    <mergeCell ref="AM25:AN25"/>
    <mergeCell ref="AO25:AP25"/>
    <mergeCell ref="AQ25:AR25"/>
    <mergeCell ref="AV25:AW25"/>
    <mergeCell ref="A13:AH39"/>
    <mergeCell ref="AV13:AW13"/>
    <mergeCell ref="AM14:AN14"/>
    <mergeCell ref="AO14:AP14"/>
    <mergeCell ref="AQ14:AR14"/>
    <mergeCell ref="AV14:AW14"/>
    <mergeCell ref="AM15:AN15"/>
    <mergeCell ref="AO15:AP15"/>
    <mergeCell ref="AQ15:AR15"/>
    <mergeCell ref="AM22:AN22"/>
    <mergeCell ref="AM18:AN18"/>
    <mergeCell ref="AO18:AP18"/>
    <mergeCell ref="AQ18:AR18"/>
    <mergeCell ref="AV18:AW18"/>
    <mergeCell ref="AM19:AN19"/>
    <mergeCell ref="AO19:AP19"/>
    <mergeCell ref="AQ19:AR19"/>
    <mergeCell ref="AV19:AW19"/>
    <mergeCell ref="AM16:AN16"/>
    <mergeCell ref="B41:M41"/>
    <mergeCell ref="N41:Y41"/>
    <mergeCell ref="Z41:AB41"/>
    <mergeCell ref="AC41:AE41"/>
    <mergeCell ref="AF41:AH45"/>
    <mergeCell ref="B42:M42"/>
    <mergeCell ref="N42:Y42"/>
    <mergeCell ref="Z42:AB42"/>
    <mergeCell ref="AC42:AE42"/>
    <mergeCell ref="B43:M43"/>
    <mergeCell ref="N43:Y43"/>
    <mergeCell ref="Z43:AB43"/>
    <mergeCell ref="AC43:AE43"/>
    <mergeCell ref="B45:M45"/>
    <mergeCell ref="N45:Y45"/>
    <mergeCell ref="Z45:AB45"/>
    <mergeCell ref="AC45:AE45"/>
    <mergeCell ref="B44:M44"/>
    <mergeCell ref="N44:Y44"/>
    <mergeCell ref="Z44:AB44"/>
    <mergeCell ref="AC44:AE44"/>
    <mergeCell ref="A52:Y53"/>
    <mergeCell ref="Z52:AB52"/>
    <mergeCell ref="AC52:AE52"/>
    <mergeCell ref="AF52:AH52"/>
    <mergeCell ref="Z53:AB57"/>
    <mergeCell ref="AC53:AE57"/>
    <mergeCell ref="AM63:AN63"/>
    <mergeCell ref="AO63:AP63"/>
    <mergeCell ref="AM66:AN66"/>
    <mergeCell ref="AO66:AP66"/>
    <mergeCell ref="AQ66:AR66"/>
    <mergeCell ref="AV66:AW66"/>
    <mergeCell ref="AM67:AN67"/>
    <mergeCell ref="AO67:AP67"/>
    <mergeCell ref="A48:C51"/>
    <mergeCell ref="D48:AB48"/>
    <mergeCell ref="AC48:AE49"/>
    <mergeCell ref="AF48:AH49"/>
    <mergeCell ref="D49:AB49"/>
    <mergeCell ref="D50:AB50"/>
    <mergeCell ref="AC50:AH50"/>
    <mergeCell ref="D51:AB51"/>
    <mergeCell ref="AC51:AH51"/>
    <mergeCell ref="AV63:AW63"/>
    <mergeCell ref="AM64:AN64"/>
    <mergeCell ref="AO64:AP64"/>
    <mergeCell ref="AQ64:AR64"/>
    <mergeCell ref="AV64:AW64"/>
    <mergeCell ref="AM65:AN65"/>
    <mergeCell ref="AO65:AP65"/>
    <mergeCell ref="AQ65:AR65"/>
    <mergeCell ref="AV65:AW65"/>
    <mergeCell ref="AF53:AH57"/>
    <mergeCell ref="AM58:AW58"/>
    <mergeCell ref="AM59:AN60"/>
    <mergeCell ref="AO59:AP60"/>
    <mergeCell ref="AQ59:AR60"/>
    <mergeCell ref="AS59:AU59"/>
    <mergeCell ref="AV59:AW59"/>
    <mergeCell ref="A60:AH86"/>
    <mergeCell ref="AV60:AW60"/>
    <mergeCell ref="AM61:AN61"/>
    <mergeCell ref="AO61:AP61"/>
    <mergeCell ref="AQ61:AR61"/>
    <mergeCell ref="AV61:AW61"/>
    <mergeCell ref="AM62:AN62"/>
    <mergeCell ref="AM68:AN68"/>
    <mergeCell ref="AO68:AP68"/>
    <mergeCell ref="AQ68:AR68"/>
    <mergeCell ref="AV68:AW68"/>
    <mergeCell ref="AM69:AN69"/>
    <mergeCell ref="AO69:AP69"/>
    <mergeCell ref="AQ69:AR69"/>
    <mergeCell ref="AV69:AW69"/>
    <mergeCell ref="AM70:AN70"/>
    <mergeCell ref="AO70:AP70"/>
    <mergeCell ref="AQ70:AR70"/>
    <mergeCell ref="AV70:AW70"/>
    <mergeCell ref="AM71:AN71"/>
    <mergeCell ref="AO71:AP71"/>
    <mergeCell ref="AQ71:AR71"/>
    <mergeCell ref="AV71:AW71"/>
    <mergeCell ref="AM72:AN72"/>
    <mergeCell ref="AO72:AP72"/>
    <mergeCell ref="B87:M87"/>
    <mergeCell ref="N87:Y87"/>
    <mergeCell ref="Z87:AB87"/>
    <mergeCell ref="AC87:AE87"/>
    <mergeCell ref="AF87:AH87"/>
    <mergeCell ref="B88:M88"/>
    <mergeCell ref="N88:Y88"/>
    <mergeCell ref="Z88:AB88"/>
    <mergeCell ref="AC88:AE88"/>
    <mergeCell ref="AF88:AH92"/>
    <mergeCell ref="B89:M89"/>
    <mergeCell ref="N89:Y89"/>
    <mergeCell ref="Z89:AB89"/>
    <mergeCell ref="AC89:AE89"/>
    <mergeCell ref="B90:M90"/>
    <mergeCell ref="N90:Y90"/>
    <mergeCell ref="Z90:AB90"/>
    <mergeCell ref="AC90:AE90"/>
    <mergeCell ref="B91:M91"/>
    <mergeCell ref="N91:Y91"/>
    <mergeCell ref="Z91:AB91"/>
    <mergeCell ref="AC91:AE91"/>
    <mergeCell ref="B92:M92"/>
    <mergeCell ref="N92:Y92"/>
    <mergeCell ref="Z92:AB92"/>
    <mergeCell ref="AC92:AE92"/>
    <mergeCell ref="A285:C288"/>
    <mergeCell ref="D285:AB285"/>
    <mergeCell ref="AC285:AE286"/>
    <mergeCell ref="AF285:AH286"/>
    <mergeCell ref="D286:AB286"/>
    <mergeCell ref="D287:AB287"/>
    <mergeCell ref="AC287:AH287"/>
    <mergeCell ref="D288:AB288"/>
    <mergeCell ref="AC288:AH288"/>
    <mergeCell ref="A289:Y290"/>
    <mergeCell ref="Z289:AB289"/>
    <mergeCell ref="AC289:AE289"/>
    <mergeCell ref="AF289:AH289"/>
    <mergeCell ref="Z290:AB294"/>
    <mergeCell ref="AC290:AE294"/>
    <mergeCell ref="AF290:AH294"/>
    <mergeCell ref="A95:C98"/>
    <mergeCell ref="D95:AB95"/>
    <mergeCell ref="AC95:AE96"/>
    <mergeCell ref="AF95:AH96"/>
    <mergeCell ref="D96:AB96"/>
    <mergeCell ref="D97:AB97"/>
    <mergeCell ref="AC97:AH97"/>
    <mergeCell ref="D98:AB98"/>
    <mergeCell ref="AC98:AH98"/>
    <mergeCell ref="A99:Y100"/>
    <mergeCell ref="Z99:AB99"/>
    <mergeCell ref="AC99:AE99"/>
    <mergeCell ref="AF99:AH99"/>
    <mergeCell ref="Z100:AB104"/>
    <mergeCell ref="AC100:AE104"/>
    <mergeCell ref="AF100:AH104"/>
    <mergeCell ref="AM296:AN297"/>
    <mergeCell ref="AO296:AP297"/>
    <mergeCell ref="AQ296:AR297"/>
    <mergeCell ref="AS296:AU296"/>
    <mergeCell ref="AV296:AW296"/>
    <mergeCell ref="A297:AH323"/>
    <mergeCell ref="AV297:AW297"/>
    <mergeCell ref="AM298:AN298"/>
    <mergeCell ref="AO298:AP298"/>
    <mergeCell ref="AQ298:AR298"/>
    <mergeCell ref="AV298:AW298"/>
    <mergeCell ref="AM299:AN299"/>
    <mergeCell ref="AO299:AP299"/>
    <mergeCell ref="AQ299:AR299"/>
    <mergeCell ref="AV299:AW299"/>
    <mergeCell ref="AM300:AN300"/>
    <mergeCell ref="AO300:AP300"/>
    <mergeCell ref="AQ300:AR300"/>
    <mergeCell ref="AV300:AW300"/>
    <mergeCell ref="AM301:AN301"/>
    <mergeCell ref="AO301:AP301"/>
    <mergeCell ref="AQ301:AR301"/>
    <mergeCell ref="AV301:AW301"/>
    <mergeCell ref="AM302:AN302"/>
    <mergeCell ref="AO302:AP302"/>
    <mergeCell ref="AQ302:AR302"/>
    <mergeCell ref="AV302:AW302"/>
    <mergeCell ref="AM303:AN303"/>
    <mergeCell ref="AO303:AP303"/>
    <mergeCell ref="AQ303:AR303"/>
    <mergeCell ref="AV303:AW303"/>
    <mergeCell ref="AM304:AN304"/>
    <mergeCell ref="AO304:AP304"/>
    <mergeCell ref="AQ304:AR304"/>
    <mergeCell ref="AV304:AW304"/>
    <mergeCell ref="AM305:AN305"/>
    <mergeCell ref="AO305:AP305"/>
    <mergeCell ref="AQ305:AR305"/>
    <mergeCell ref="AV305:AW305"/>
    <mergeCell ref="AM306:AN306"/>
    <mergeCell ref="AO306:AP306"/>
    <mergeCell ref="AQ306:AR306"/>
    <mergeCell ref="AV306:AW306"/>
    <mergeCell ref="AM307:AN307"/>
    <mergeCell ref="AO307:AP307"/>
    <mergeCell ref="AQ307:AR307"/>
    <mergeCell ref="AV307:AW307"/>
    <mergeCell ref="AM308:AN308"/>
    <mergeCell ref="AO308:AP308"/>
    <mergeCell ref="AQ308:AR308"/>
    <mergeCell ref="AV308:AW308"/>
    <mergeCell ref="AM309:AN309"/>
    <mergeCell ref="AO309:AP309"/>
    <mergeCell ref="AQ309:AR309"/>
    <mergeCell ref="AV309:AW309"/>
    <mergeCell ref="B324:M324"/>
    <mergeCell ref="N324:Y324"/>
    <mergeCell ref="Z324:AB324"/>
    <mergeCell ref="AC324:AE324"/>
    <mergeCell ref="AF324:AH324"/>
    <mergeCell ref="AQ319:AR319"/>
    <mergeCell ref="AV319:AW319"/>
    <mergeCell ref="AM322:AN322"/>
    <mergeCell ref="AO322:AP322"/>
    <mergeCell ref="AQ322:AR322"/>
    <mergeCell ref="AV322:AW322"/>
    <mergeCell ref="AM318:AN318"/>
    <mergeCell ref="AO318:AP318"/>
    <mergeCell ref="AQ318:AR318"/>
    <mergeCell ref="AV318:AW318"/>
    <mergeCell ref="AS315:AY315"/>
    <mergeCell ref="AV316:AW316"/>
    <mergeCell ref="AX316:AY316"/>
    <mergeCell ref="AM317:AN317"/>
    <mergeCell ref="AO317:AP317"/>
    <mergeCell ref="AQ315:AR316"/>
    <mergeCell ref="AM324:AN324"/>
    <mergeCell ref="AO324:AP324"/>
    <mergeCell ref="AQ324:AR324"/>
    <mergeCell ref="AV324:AW324"/>
    <mergeCell ref="AX324:AY324"/>
    <mergeCell ref="AQ317:AR317"/>
    <mergeCell ref="AV317:AW317"/>
    <mergeCell ref="B325:M325"/>
    <mergeCell ref="N325:Y325"/>
    <mergeCell ref="Z325:AB325"/>
    <mergeCell ref="AC325:AE325"/>
    <mergeCell ref="AF325:AH329"/>
    <mergeCell ref="B326:M326"/>
    <mergeCell ref="N326:Y326"/>
    <mergeCell ref="Z326:AB326"/>
    <mergeCell ref="AC326:AE326"/>
    <mergeCell ref="B327:M327"/>
    <mergeCell ref="N327:Y327"/>
    <mergeCell ref="Z327:AB327"/>
    <mergeCell ref="AC327:AE327"/>
    <mergeCell ref="B328:M328"/>
    <mergeCell ref="N328:Y328"/>
    <mergeCell ref="Z328:AB328"/>
    <mergeCell ref="AC328:AE328"/>
    <mergeCell ref="B329:M329"/>
    <mergeCell ref="N329:Y329"/>
    <mergeCell ref="Z329:AB329"/>
    <mergeCell ref="AC329:AE329"/>
    <mergeCell ref="AM105:AW105"/>
    <mergeCell ref="AM106:AN107"/>
    <mergeCell ref="AO106:AP107"/>
    <mergeCell ref="AQ106:AR107"/>
    <mergeCell ref="AS106:AU106"/>
    <mergeCell ref="AV106:AW106"/>
    <mergeCell ref="A107:AH133"/>
    <mergeCell ref="AV107:AW107"/>
    <mergeCell ref="AM108:AN108"/>
    <mergeCell ref="AO108:AP108"/>
    <mergeCell ref="AQ108:AR108"/>
    <mergeCell ref="AV108:AW108"/>
    <mergeCell ref="AM109:AN109"/>
    <mergeCell ref="AO109:AP109"/>
    <mergeCell ref="AQ109:AR109"/>
    <mergeCell ref="AV109:AW109"/>
    <mergeCell ref="AM110:AN110"/>
    <mergeCell ref="AO110:AP110"/>
    <mergeCell ref="AQ110:AR110"/>
    <mergeCell ref="AV110:AW110"/>
    <mergeCell ref="AM111:AN111"/>
    <mergeCell ref="AO111:AP111"/>
    <mergeCell ref="AQ111:AR111"/>
    <mergeCell ref="AV111:AW111"/>
    <mergeCell ref="AM112:AN112"/>
    <mergeCell ref="AO112:AP112"/>
    <mergeCell ref="AQ112:AR112"/>
    <mergeCell ref="AV112:AW112"/>
    <mergeCell ref="AM113:AN113"/>
    <mergeCell ref="AO113:AP113"/>
    <mergeCell ref="AQ113:AR113"/>
    <mergeCell ref="AV113:AW113"/>
    <mergeCell ref="AM114:AN114"/>
    <mergeCell ref="AO114:AP114"/>
    <mergeCell ref="AQ114:AR114"/>
    <mergeCell ref="AV114:AW114"/>
    <mergeCell ref="AM115:AN115"/>
    <mergeCell ref="AO115:AP115"/>
    <mergeCell ref="AQ115:AR115"/>
    <mergeCell ref="AV115:AW115"/>
    <mergeCell ref="AM116:AN116"/>
    <mergeCell ref="AO116:AP116"/>
    <mergeCell ref="AQ116:AR116"/>
    <mergeCell ref="AV116:AW116"/>
    <mergeCell ref="AM117:AN117"/>
    <mergeCell ref="AO117:AP117"/>
    <mergeCell ref="AQ117:AR117"/>
    <mergeCell ref="AV117:AW117"/>
    <mergeCell ref="AM118:AN118"/>
    <mergeCell ref="AO118:AP118"/>
    <mergeCell ref="AQ118:AR118"/>
    <mergeCell ref="AV118:AW118"/>
    <mergeCell ref="AM119:AN119"/>
    <mergeCell ref="AO119:AP119"/>
    <mergeCell ref="AQ119:AR119"/>
    <mergeCell ref="AV119:AW119"/>
    <mergeCell ref="AP123:AP124"/>
    <mergeCell ref="AU129:AW129"/>
    <mergeCell ref="B134:M134"/>
    <mergeCell ref="N134:Y134"/>
    <mergeCell ref="Z134:AB134"/>
    <mergeCell ref="AC134:AE134"/>
    <mergeCell ref="AF134:AH134"/>
    <mergeCell ref="B135:M135"/>
    <mergeCell ref="N135:Y135"/>
    <mergeCell ref="Z135:AB135"/>
    <mergeCell ref="AC135:AE135"/>
    <mergeCell ref="AF135:AH139"/>
    <mergeCell ref="B136:M136"/>
    <mergeCell ref="N136:Y136"/>
    <mergeCell ref="Z136:AB136"/>
    <mergeCell ref="AC136:AE136"/>
    <mergeCell ref="B137:M137"/>
    <mergeCell ref="N137:Y137"/>
    <mergeCell ref="Z137:AB137"/>
    <mergeCell ref="AC137:AE137"/>
    <mergeCell ref="AT137:AX137"/>
    <mergeCell ref="B138:M138"/>
    <mergeCell ref="N138:Y138"/>
    <mergeCell ref="Z138:AB138"/>
    <mergeCell ref="AC138:AE138"/>
    <mergeCell ref="B139:M139"/>
    <mergeCell ref="N139:Y139"/>
    <mergeCell ref="Z139:AB139"/>
    <mergeCell ref="AC139:AE139"/>
    <mergeCell ref="A142:C145"/>
    <mergeCell ref="D142:AB142"/>
    <mergeCell ref="AC142:AE143"/>
    <mergeCell ref="AF142:AH143"/>
    <mergeCell ref="D143:AB143"/>
    <mergeCell ref="D144:AB144"/>
    <mergeCell ref="AC144:AH144"/>
    <mergeCell ref="D145:AB145"/>
    <mergeCell ref="AC145:AH145"/>
    <mergeCell ref="A146:Y147"/>
    <mergeCell ref="Z146:AB146"/>
    <mergeCell ref="AC146:AE146"/>
    <mergeCell ref="AF146:AH146"/>
    <mergeCell ref="Z147:AB151"/>
    <mergeCell ref="AC147:AE151"/>
    <mergeCell ref="AF147:AH151"/>
    <mergeCell ref="AM152:AW152"/>
    <mergeCell ref="AM153:AN154"/>
    <mergeCell ref="AO153:AP154"/>
    <mergeCell ref="AQ153:AR154"/>
    <mergeCell ref="AS153:AU153"/>
    <mergeCell ref="AV153:AW153"/>
    <mergeCell ref="A154:AH180"/>
    <mergeCell ref="AV154:AW154"/>
    <mergeCell ref="AM155:AN155"/>
    <mergeCell ref="AO155:AP155"/>
    <mergeCell ref="AQ155:AR155"/>
    <mergeCell ref="AV155:AW155"/>
    <mergeCell ref="AM156:AN156"/>
    <mergeCell ref="AO156:AP156"/>
    <mergeCell ref="AQ156:AR156"/>
    <mergeCell ref="AV156:AW156"/>
    <mergeCell ref="AM157:AN157"/>
    <mergeCell ref="AO157:AP157"/>
    <mergeCell ref="AQ157:AR157"/>
    <mergeCell ref="AV157:AW157"/>
    <mergeCell ref="AM158:AN158"/>
    <mergeCell ref="AO158:AP158"/>
    <mergeCell ref="AQ158:AR158"/>
    <mergeCell ref="AV158:AW158"/>
    <mergeCell ref="AM159:AN159"/>
    <mergeCell ref="AO159:AP159"/>
    <mergeCell ref="AQ159:AR159"/>
    <mergeCell ref="AV159:AW159"/>
    <mergeCell ref="AM160:AN160"/>
    <mergeCell ref="AO160:AP160"/>
    <mergeCell ref="AQ160:AR160"/>
    <mergeCell ref="AV160:AW160"/>
    <mergeCell ref="AM161:AN161"/>
    <mergeCell ref="AO161:AP161"/>
    <mergeCell ref="AQ161:AR161"/>
    <mergeCell ref="AV161:AW161"/>
    <mergeCell ref="AM162:AN162"/>
    <mergeCell ref="AO162:AP162"/>
    <mergeCell ref="AQ162:AR162"/>
    <mergeCell ref="AV162:AW162"/>
    <mergeCell ref="AM163:AN163"/>
    <mergeCell ref="AO163:AP163"/>
    <mergeCell ref="AQ163:AR163"/>
    <mergeCell ref="AV163:AW163"/>
    <mergeCell ref="AM164:AN164"/>
    <mergeCell ref="AO164:AP164"/>
    <mergeCell ref="AQ164:AR164"/>
    <mergeCell ref="AV164:AW164"/>
    <mergeCell ref="AM165:AN165"/>
    <mergeCell ref="AO165:AP165"/>
    <mergeCell ref="AQ165:AR165"/>
    <mergeCell ref="AV165:AW165"/>
    <mergeCell ref="AM166:AN166"/>
    <mergeCell ref="AO166:AP166"/>
    <mergeCell ref="AQ166:AR166"/>
    <mergeCell ref="AV166:AW166"/>
    <mergeCell ref="AP170:AP171"/>
    <mergeCell ref="AU176:AW176"/>
    <mergeCell ref="B181:M181"/>
    <mergeCell ref="N181:Y181"/>
    <mergeCell ref="Z181:AB181"/>
    <mergeCell ref="AC181:AE181"/>
    <mergeCell ref="AF181:AH181"/>
    <mergeCell ref="B182:M182"/>
    <mergeCell ref="N182:Y182"/>
    <mergeCell ref="Z182:AB182"/>
    <mergeCell ref="AC182:AE182"/>
    <mergeCell ref="AF182:AH186"/>
    <mergeCell ref="B183:M183"/>
    <mergeCell ref="N183:Y183"/>
    <mergeCell ref="Z183:AB183"/>
    <mergeCell ref="AC183:AE183"/>
    <mergeCell ref="B184:M184"/>
    <mergeCell ref="N184:Y184"/>
    <mergeCell ref="Z184:AB184"/>
    <mergeCell ref="AC184:AE184"/>
    <mergeCell ref="AT184:AX184"/>
    <mergeCell ref="B185:M185"/>
    <mergeCell ref="N185:Y185"/>
    <mergeCell ref="Z185:AB185"/>
    <mergeCell ref="AC185:AE185"/>
    <mergeCell ref="B186:M186"/>
    <mergeCell ref="N186:Y186"/>
    <mergeCell ref="Z186:AB186"/>
    <mergeCell ref="AC186:AE186"/>
    <mergeCell ref="A189:C192"/>
    <mergeCell ref="D189:AB189"/>
    <mergeCell ref="AC189:AE190"/>
    <mergeCell ref="AF189:AH190"/>
    <mergeCell ref="D190:AB190"/>
    <mergeCell ref="D191:AB191"/>
    <mergeCell ref="AC191:AH191"/>
    <mergeCell ref="D192:AB192"/>
    <mergeCell ref="AC192:AH192"/>
    <mergeCell ref="A193:Y194"/>
    <mergeCell ref="Z193:AB193"/>
    <mergeCell ref="AC193:AE193"/>
    <mergeCell ref="AF193:AH193"/>
    <mergeCell ref="Z194:AB198"/>
    <mergeCell ref="AC194:AE198"/>
    <mergeCell ref="AF194:AH198"/>
    <mergeCell ref="AM199:AW199"/>
    <mergeCell ref="AM200:AN201"/>
    <mergeCell ref="AO200:AP201"/>
    <mergeCell ref="AQ200:AR201"/>
    <mergeCell ref="AS200:AU200"/>
    <mergeCell ref="AV200:AW200"/>
    <mergeCell ref="A201:AH227"/>
    <mergeCell ref="AV201:AW201"/>
    <mergeCell ref="AM202:AN202"/>
    <mergeCell ref="AO202:AP202"/>
    <mergeCell ref="AQ202:AR202"/>
    <mergeCell ref="AV202:AW202"/>
    <mergeCell ref="AM203:AN203"/>
    <mergeCell ref="AO203:AP203"/>
    <mergeCell ref="AQ203:AR203"/>
    <mergeCell ref="AV203:AW203"/>
    <mergeCell ref="AM204:AN204"/>
    <mergeCell ref="AO204:AP204"/>
    <mergeCell ref="AQ204:AR204"/>
    <mergeCell ref="AV204:AW204"/>
    <mergeCell ref="AM205:AN205"/>
    <mergeCell ref="AO205:AP205"/>
    <mergeCell ref="AQ205:AR205"/>
    <mergeCell ref="AV205:AW205"/>
    <mergeCell ref="AM206:AN206"/>
    <mergeCell ref="AO206:AP206"/>
    <mergeCell ref="AQ206:AR206"/>
    <mergeCell ref="AV206:AW206"/>
    <mergeCell ref="AM207:AN207"/>
    <mergeCell ref="AO207:AP207"/>
    <mergeCell ref="AQ207:AR207"/>
    <mergeCell ref="AV207:AW207"/>
    <mergeCell ref="AM208:AN208"/>
    <mergeCell ref="AO208:AP208"/>
    <mergeCell ref="AQ208:AR208"/>
    <mergeCell ref="AV208:AW208"/>
    <mergeCell ref="AM209:AN209"/>
    <mergeCell ref="AO209:AP209"/>
    <mergeCell ref="AQ209:AR209"/>
    <mergeCell ref="AV209:AW209"/>
    <mergeCell ref="AM210:AN210"/>
    <mergeCell ref="AO210:AP210"/>
    <mergeCell ref="AQ210:AR210"/>
    <mergeCell ref="AV210:AW210"/>
    <mergeCell ref="AM211:AN211"/>
    <mergeCell ref="AO211:AP211"/>
    <mergeCell ref="AQ211:AR211"/>
    <mergeCell ref="AV211:AW211"/>
    <mergeCell ref="AM212:AN212"/>
    <mergeCell ref="AO212:AP212"/>
    <mergeCell ref="AQ212:AR212"/>
    <mergeCell ref="AV212:AW212"/>
    <mergeCell ref="AM213:AN213"/>
    <mergeCell ref="AO213:AP213"/>
    <mergeCell ref="AQ213:AR213"/>
    <mergeCell ref="AV213:AW213"/>
    <mergeCell ref="AP217:AP218"/>
    <mergeCell ref="AU223:AW223"/>
    <mergeCell ref="B228:M228"/>
    <mergeCell ref="N228:Y228"/>
    <mergeCell ref="Z228:AB228"/>
    <mergeCell ref="AC228:AE228"/>
    <mergeCell ref="AF228:AH228"/>
    <mergeCell ref="B229:M229"/>
    <mergeCell ref="N229:Y229"/>
    <mergeCell ref="Z229:AB229"/>
    <mergeCell ref="AC229:AE229"/>
    <mergeCell ref="AF229:AH233"/>
    <mergeCell ref="B230:M230"/>
    <mergeCell ref="N230:Y230"/>
    <mergeCell ref="Z230:AB230"/>
    <mergeCell ref="AC230:AE230"/>
    <mergeCell ref="B231:M231"/>
    <mergeCell ref="N231:Y231"/>
    <mergeCell ref="Z231:AB231"/>
    <mergeCell ref="AC231:AE231"/>
    <mergeCell ref="AT231:AX231"/>
    <mergeCell ref="B232:M232"/>
    <mergeCell ref="N232:Y232"/>
    <mergeCell ref="Z232:AB232"/>
    <mergeCell ref="AC232:AE232"/>
    <mergeCell ref="B233:M233"/>
    <mergeCell ref="N233:Y233"/>
    <mergeCell ref="Z233:AB233"/>
    <mergeCell ref="AO254:AP254"/>
    <mergeCell ref="AQ254:AR254"/>
    <mergeCell ref="AV254:AW254"/>
    <mergeCell ref="AM255:AN255"/>
    <mergeCell ref="AO255:AP255"/>
    <mergeCell ref="AQ255:AR255"/>
    <mergeCell ref="AV255:AW255"/>
    <mergeCell ref="AC233:AE233"/>
    <mergeCell ref="A237:C240"/>
    <mergeCell ref="D237:AB237"/>
    <mergeCell ref="AC237:AE238"/>
    <mergeCell ref="AF237:AH238"/>
    <mergeCell ref="D238:AB238"/>
    <mergeCell ref="D239:AB239"/>
    <mergeCell ref="AC239:AH239"/>
    <mergeCell ref="D240:AB240"/>
    <mergeCell ref="AC240:AH240"/>
    <mergeCell ref="A241:Y242"/>
    <mergeCell ref="Z241:AB241"/>
    <mergeCell ref="AC241:AE241"/>
    <mergeCell ref="AF241:AH241"/>
    <mergeCell ref="Z242:AB246"/>
    <mergeCell ref="AC242:AE246"/>
    <mergeCell ref="AF242:AH246"/>
    <mergeCell ref="AM261:AN261"/>
    <mergeCell ref="AO261:AP261"/>
    <mergeCell ref="AQ261:AR261"/>
    <mergeCell ref="AV261:AW261"/>
    <mergeCell ref="AP265:AP266"/>
    <mergeCell ref="AU271:AW271"/>
    <mergeCell ref="AT279:AX279"/>
    <mergeCell ref="AM247:AW247"/>
    <mergeCell ref="AM248:AN249"/>
    <mergeCell ref="AO248:AP249"/>
    <mergeCell ref="AQ248:AR249"/>
    <mergeCell ref="AS248:AU248"/>
    <mergeCell ref="AV248:AW248"/>
    <mergeCell ref="A249:AH275"/>
    <mergeCell ref="AV249:AW249"/>
    <mergeCell ref="AM250:AN250"/>
    <mergeCell ref="AO250:AP250"/>
    <mergeCell ref="AQ250:AR250"/>
    <mergeCell ref="AV250:AW250"/>
    <mergeCell ref="AM251:AN251"/>
    <mergeCell ref="AO251:AP251"/>
    <mergeCell ref="AQ251:AR251"/>
    <mergeCell ref="AV251:AW251"/>
    <mergeCell ref="AM252:AN252"/>
    <mergeCell ref="AO252:AP252"/>
    <mergeCell ref="AQ252:AR252"/>
    <mergeCell ref="AV252:AW252"/>
    <mergeCell ref="AM253:AN253"/>
    <mergeCell ref="AO253:AP253"/>
    <mergeCell ref="AQ253:AR253"/>
    <mergeCell ref="AV253:AW253"/>
    <mergeCell ref="AM254:AN254"/>
    <mergeCell ref="AM256:AN256"/>
    <mergeCell ref="AO256:AP256"/>
    <mergeCell ref="AQ256:AR256"/>
    <mergeCell ref="AV256:AW256"/>
    <mergeCell ref="AM257:AN257"/>
    <mergeCell ref="AO257:AP257"/>
    <mergeCell ref="AQ257:AR257"/>
    <mergeCell ref="AV257:AW257"/>
    <mergeCell ref="AM258:AN258"/>
    <mergeCell ref="AO258:AP258"/>
    <mergeCell ref="AQ258:AR258"/>
    <mergeCell ref="AV258:AW258"/>
    <mergeCell ref="AM259:AN259"/>
    <mergeCell ref="AO259:AP259"/>
    <mergeCell ref="AQ259:AR259"/>
    <mergeCell ref="AV259:AW259"/>
    <mergeCell ref="AM260:AN260"/>
    <mergeCell ref="AO260:AP260"/>
    <mergeCell ref="AQ260:AR260"/>
    <mergeCell ref="AV260:AW260"/>
    <mergeCell ref="B276:M276"/>
    <mergeCell ref="N276:Y276"/>
    <mergeCell ref="Z276:AB276"/>
    <mergeCell ref="AC276:AE276"/>
    <mergeCell ref="AF276:AH276"/>
    <mergeCell ref="B277:M277"/>
    <mergeCell ref="N277:Y277"/>
    <mergeCell ref="Z277:AB277"/>
    <mergeCell ref="AC277:AE277"/>
    <mergeCell ref="AF277:AH281"/>
    <mergeCell ref="B278:M278"/>
    <mergeCell ref="N278:Y278"/>
    <mergeCell ref="Z278:AB278"/>
    <mergeCell ref="AC278:AE278"/>
    <mergeCell ref="B279:M279"/>
    <mergeCell ref="N279:Y279"/>
    <mergeCell ref="Z279:AB279"/>
    <mergeCell ref="AC279:AE279"/>
    <mergeCell ref="B280:M280"/>
    <mergeCell ref="N280:Y280"/>
    <mergeCell ref="Z280:AB280"/>
    <mergeCell ref="AC280:AE280"/>
    <mergeCell ref="B281:M281"/>
    <mergeCell ref="N281:Y281"/>
    <mergeCell ref="Z281:AB281"/>
    <mergeCell ref="AC281:AE281"/>
  </mergeCells>
  <pageMargins left="0" right="0" top="0" bottom="0" header="0.31496062992125984" footer="0.31496062992125984"/>
  <pageSetup paperSize="256" scale="80" orientation="landscape" horizontalDpi="4294967294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010"/>
  <sheetViews>
    <sheetView showGridLines="0" zoomScale="60" zoomScaleNormal="60" workbookViewId="0">
      <pane xSplit="2" ySplit="10" topLeftCell="C323" activePane="bottomRight" state="frozen"/>
      <selection activeCell="A11" sqref="A11"/>
      <selection pane="topRight" activeCell="A11" sqref="A11"/>
      <selection pane="bottomLeft" activeCell="A11" sqref="A11"/>
      <selection pane="bottomRight" activeCell="I334" sqref="I334"/>
    </sheetView>
  </sheetViews>
  <sheetFormatPr defaultRowHeight="15.75"/>
  <cols>
    <col min="1" max="1" width="35.85546875" style="37" customWidth="1"/>
    <col min="2" max="2" width="71.28515625" style="38" customWidth="1"/>
    <col min="3" max="3" width="19.7109375" style="38" customWidth="1"/>
    <col min="4" max="4" width="17.85546875" style="38" customWidth="1"/>
    <col min="5" max="5" width="18.7109375" style="38" customWidth="1"/>
    <col min="6" max="6" width="20" style="38" customWidth="1"/>
    <col min="7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2" width="9.140625" style="1"/>
    <col min="13" max="13" width="9.140625" style="187"/>
    <col min="14" max="16384" width="9.140625" style="1"/>
  </cols>
  <sheetData>
    <row r="1" spans="1:13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  <c r="M1" s="185"/>
    </row>
    <row r="2" spans="1:13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  <c r="M2" s="185"/>
    </row>
    <row r="3" spans="1:13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  <c r="M3" s="185"/>
    </row>
    <row r="4" spans="1:13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  <c r="M4" s="185"/>
    </row>
    <row r="5" spans="1:13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  <c r="M5" s="186"/>
    </row>
    <row r="6" spans="1:13" s="41" customFormat="1" ht="18.75">
      <c r="A6" s="459" t="s">
        <v>21</v>
      </c>
      <c r="B6" s="460"/>
      <c r="C6" s="460"/>
      <c r="D6" s="460"/>
      <c r="E6" s="183">
        <v>1</v>
      </c>
      <c r="F6" s="180"/>
      <c r="G6" s="180"/>
      <c r="H6" s="180"/>
      <c r="I6" s="180"/>
      <c r="J6" s="180"/>
      <c r="K6" s="181"/>
      <c r="M6" s="186"/>
    </row>
    <row r="7" spans="1:13" s="38" customFormat="1" ht="18">
      <c r="A7" s="42"/>
      <c r="B7" s="43" t="s">
        <v>86</v>
      </c>
      <c r="C7" s="144">
        <f>SUM(C11:C1010)</f>
        <v>2737152</v>
      </c>
      <c r="D7" s="144">
        <f t="shared" ref="D7:F7" si="0">SUM(D11:D1010)</f>
        <v>143454</v>
      </c>
      <c r="E7" s="144">
        <f t="shared" si="0"/>
        <v>2880606</v>
      </c>
      <c r="F7" s="144">
        <f t="shared" si="0"/>
        <v>2675375</v>
      </c>
      <c r="G7" s="145">
        <f>SUM(G11:G1010)</f>
        <v>205231</v>
      </c>
      <c r="H7" s="142">
        <f>SUM(H11:H1010)</f>
        <v>0</v>
      </c>
      <c r="I7" s="44"/>
      <c r="J7" s="127">
        <f>SUM(J11:J1010)</f>
        <v>0</v>
      </c>
      <c r="K7" s="45"/>
      <c r="M7" s="185"/>
    </row>
    <row r="8" spans="1:13" s="38" customFormat="1" ht="18.75" thickBot="1">
      <c r="A8" s="42"/>
      <c r="B8" s="43" t="s">
        <v>85</v>
      </c>
      <c r="C8" s="146">
        <f t="shared" ref="C8:H8" si="1">SUBTOTAL(9,C11:C1010)</f>
        <v>2737152</v>
      </c>
      <c r="D8" s="146">
        <f t="shared" si="1"/>
        <v>143454</v>
      </c>
      <c r="E8" s="146">
        <f t="shared" si="1"/>
        <v>2880606</v>
      </c>
      <c r="F8" s="146">
        <f t="shared" si="1"/>
        <v>2675375</v>
      </c>
      <c r="G8" s="147">
        <f t="shared" si="1"/>
        <v>205231</v>
      </c>
      <c r="H8" s="143">
        <f t="shared" si="1"/>
        <v>0</v>
      </c>
      <c r="I8" s="44"/>
      <c r="J8" s="127">
        <f>SUBTOTAL(9,J11:J1010)</f>
        <v>0</v>
      </c>
      <c r="K8" s="45"/>
      <c r="M8" s="185"/>
    </row>
    <row r="9" spans="1:13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3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  <c r="M10" s="184" t="s">
        <v>908</v>
      </c>
    </row>
    <row r="11" spans="1:13">
      <c r="A11" s="189" t="s">
        <v>87</v>
      </c>
      <c r="B11" s="203" t="s">
        <v>88</v>
      </c>
      <c r="C11" s="206">
        <v>20000</v>
      </c>
      <c r="D11" s="206">
        <v>29000</v>
      </c>
      <c r="E11" s="15">
        <f>IFERROR(C11+D11,0)</f>
        <v>49000</v>
      </c>
      <c r="F11" s="206">
        <v>37224</v>
      </c>
      <c r="G11" s="124">
        <f>IFERROR((E11-F11),0)</f>
        <v>11776</v>
      </c>
      <c r="H11" s="191" t="s">
        <v>909</v>
      </c>
      <c r="I11" s="192" t="s">
        <v>909</v>
      </c>
      <c r="J11" s="193" t="s">
        <v>909</v>
      </c>
      <c r="K11" s="194" t="s">
        <v>909</v>
      </c>
      <c r="M11" s="187" t="str">
        <f t="array" ref="M11">INDEX($A$11:$A$1010,MATCH(0,COUNTIF($M$10:M10,$A$11:$A$1010),0))</f>
        <v>TOA</v>
      </c>
    </row>
    <row r="12" spans="1:13">
      <c r="A12" s="189" t="s">
        <v>87</v>
      </c>
      <c r="B12" s="200" t="s">
        <v>89</v>
      </c>
      <c r="C12" s="206">
        <v>14500</v>
      </c>
      <c r="D12" s="206"/>
      <c r="E12" s="19">
        <f>IFERROR(C12+D12,0)</f>
        <v>14500</v>
      </c>
      <c r="F12" s="206">
        <v>14500</v>
      </c>
      <c r="G12" s="125">
        <f>IFERROR((E12-F12),0)</f>
        <v>0</v>
      </c>
      <c r="H12" s="195" t="s">
        <v>909</v>
      </c>
      <c r="I12" s="196" t="s">
        <v>909</v>
      </c>
      <c r="J12" s="197" t="s">
        <v>909</v>
      </c>
      <c r="K12" s="198" t="s">
        <v>909</v>
      </c>
      <c r="M12" s="187" t="str">
        <f t="array" ref="M12">INDEX($A$11:$A$1010,MATCH(0,COUNTIF($M$10:M11,$A$11:$A$1010),0))</f>
        <v>MTM</v>
      </c>
    </row>
    <row r="13" spans="1:13">
      <c r="A13" s="189" t="s">
        <v>87</v>
      </c>
      <c r="B13" s="202" t="s">
        <v>90</v>
      </c>
      <c r="C13" s="206">
        <v>100</v>
      </c>
      <c r="D13" s="206"/>
      <c r="E13" s="19">
        <f t="shared" ref="E13:E76" si="2">IFERROR(C13+D13,0)</f>
        <v>100</v>
      </c>
      <c r="F13" s="206">
        <v>100</v>
      </c>
      <c r="G13" s="125">
        <f t="shared" ref="G13:G76" si="3"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  <c r="M13" s="187" t="str">
        <f t="array" ref="M13">INDEX($A$11:$A$1010,MATCH(0,COUNTIF($M$10:M12,$A$11:$A$1010),0))</f>
        <v>GEMA GRAHA</v>
      </c>
    </row>
    <row r="14" spans="1:13">
      <c r="A14" s="189" t="s">
        <v>87</v>
      </c>
      <c r="B14" s="200" t="s">
        <v>91</v>
      </c>
      <c r="C14" s="206"/>
      <c r="D14" s="206"/>
      <c r="E14" s="19">
        <f t="shared" si="2"/>
        <v>0</v>
      </c>
      <c r="F14" s="206"/>
      <c r="G14" s="125">
        <f t="shared" si="3"/>
        <v>0</v>
      </c>
      <c r="H14" s="150" t="s">
        <v>909</v>
      </c>
      <c r="I14" s="151" t="s">
        <v>909</v>
      </c>
      <c r="J14" s="165" t="s">
        <v>909</v>
      </c>
      <c r="K14" s="164" t="s">
        <v>909</v>
      </c>
      <c r="M14" s="187" t="str">
        <f t="array" ref="M14">INDEX($A$11:$A$1010,MATCH(0,COUNTIF($M$10:M13,$A$11:$A$1010),0))</f>
        <v>HINO</v>
      </c>
    </row>
    <row r="15" spans="1:13">
      <c r="A15" s="189" t="s">
        <v>87</v>
      </c>
      <c r="B15" s="200" t="s">
        <v>92</v>
      </c>
      <c r="C15" s="206"/>
      <c r="D15" s="206"/>
      <c r="E15" s="19">
        <f t="shared" si="2"/>
        <v>0</v>
      </c>
      <c r="F15" s="206"/>
      <c r="G15" s="125">
        <f t="shared" si="3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  <c r="M15" s="187" t="str">
        <f t="array" ref="M15">INDEX($A$11:$A$1010,MATCH(0,COUNTIF($M$10:M14,$A$11:$A$1010),0))</f>
        <v>CHUHATSU</v>
      </c>
    </row>
    <row r="16" spans="1:13">
      <c r="A16" s="189" t="s">
        <v>87</v>
      </c>
      <c r="B16" s="204" t="s">
        <v>93</v>
      </c>
      <c r="C16" s="206"/>
      <c r="D16" s="206"/>
      <c r="E16" s="19">
        <f t="shared" si="2"/>
        <v>0</v>
      </c>
      <c r="F16" s="206"/>
      <c r="G16" s="125">
        <f t="shared" si="3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  <c r="M16" s="187" t="str">
        <f t="array" ref="M16">INDEX($A$11:$A$1010,MATCH(0,COUNTIF($M$10:M15,$A$11:$A$1010),0))</f>
        <v>KAYABA</v>
      </c>
    </row>
    <row r="17" spans="1:13">
      <c r="A17" s="189" t="s">
        <v>87</v>
      </c>
      <c r="B17" s="200" t="s">
        <v>94</v>
      </c>
      <c r="C17" s="206"/>
      <c r="D17" s="206"/>
      <c r="E17" s="19">
        <f t="shared" si="2"/>
        <v>0</v>
      </c>
      <c r="F17" s="206"/>
      <c r="G17" s="125">
        <f t="shared" si="3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  <c r="M17" s="187" t="str">
        <f t="array" ref="M17">INDEX($A$11:$A$1010,MATCH(0,COUNTIF($M$10:M16,$A$11:$A$1010),0))</f>
        <v>SINAR ALUM</v>
      </c>
    </row>
    <row r="18" spans="1:13">
      <c r="A18" s="189" t="s">
        <v>87</v>
      </c>
      <c r="B18" s="200" t="s">
        <v>95</v>
      </c>
      <c r="C18" s="206">
        <v>10000</v>
      </c>
      <c r="D18" s="206"/>
      <c r="E18" s="19">
        <f t="shared" si="2"/>
        <v>10000</v>
      </c>
      <c r="F18" s="206">
        <v>10000</v>
      </c>
      <c r="G18" s="125">
        <f t="shared" si="3"/>
        <v>0</v>
      </c>
      <c r="H18" s="150" t="s">
        <v>909</v>
      </c>
      <c r="I18" s="151" t="s">
        <v>909</v>
      </c>
      <c r="J18" s="163" t="s">
        <v>909</v>
      </c>
      <c r="K18" s="164" t="s">
        <v>909</v>
      </c>
      <c r="M18" s="187" t="str">
        <f t="array" ref="M18">INDEX($A$11:$A$1010,MATCH(0,COUNTIF($M$10:M17,$A$11:$A$1010),0))</f>
        <v>ANEKA KOMKAR</v>
      </c>
    </row>
    <row r="19" spans="1:13">
      <c r="A19" s="189" t="s">
        <v>87</v>
      </c>
      <c r="B19" s="200" t="s">
        <v>101</v>
      </c>
      <c r="C19" s="206">
        <v>11000</v>
      </c>
      <c r="D19" s="206">
        <v>23000</v>
      </c>
      <c r="E19" s="19">
        <f t="shared" si="2"/>
        <v>34000</v>
      </c>
      <c r="F19" s="206">
        <v>26400</v>
      </c>
      <c r="G19" s="125">
        <f t="shared" si="3"/>
        <v>7600</v>
      </c>
      <c r="H19" s="150" t="s">
        <v>909</v>
      </c>
      <c r="I19" s="151" t="s">
        <v>909</v>
      </c>
      <c r="J19" s="163" t="s">
        <v>909</v>
      </c>
      <c r="K19" s="164" t="s">
        <v>909</v>
      </c>
      <c r="M19" s="187" t="str">
        <f t="array" ref="M19">INDEX($A$11:$A$1010,MATCH(0,COUNTIF($M$10:M18,$A$11:$A$1010),0))</f>
        <v>ASTRA OTOPARTS</v>
      </c>
    </row>
    <row r="20" spans="1:13">
      <c r="A20" s="189" t="s">
        <v>87</v>
      </c>
      <c r="B20" s="200" t="s">
        <v>102</v>
      </c>
      <c r="C20" s="206">
        <v>37000</v>
      </c>
      <c r="D20" s="206">
        <v>20000</v>
      </c>
      <c r="E20" s="19">
        <f t="shared" si="2"/>
        <v>57000</v>
      </c>
      <c r="F20" s="206">
        <v>24270</v>
      </c>
      <c r="G20" s="125">
        <f t="shared" si="3"/>
        <v>32730</v>
      </c>
      <c r="H20" s="150" t="s">
        <v>909</v>
      </c>
      <c r="I20" s="151" t="s">
        <v>909</v>
      </c>
      <c r="J20" s="163" t="s">
        <v>909</v>
      </c>
      <c r="K20" s="164" t="s">
        <v>909</v>
      </c>
      <c r="M20" s="187" t="str">
        <f t="array" ref="M20">INDEX($A$11:$A$1010,MATCH(0,COUNTIF($M$10:M19,$A$11:$A$1010),0))</f>
        <v>NUSAMETAL</v>
      </c>
    </row>
    <row r="21" spans="1:13">
      <c r="A21" s="189" t="s">
        <v>87</v>
      </c>
      <c r="B21" s="200" t="s">
        <v>103</v>
      </c>
      <c r="C21" s="206">
        <v>1600</v>
      </c>
      <c r="D21" s="206"/>
      <c r="E21" s="19">
        <f t="shared" si="2"/>
        <v>1600</v>
      </c>
      <c r="F21" s="206">
        <v>1600</v>
      </c>
      <c r="G21" s="125">
        <f t="shared" si="3"/>
        <v>0</v>
      </c>
      <c r="H21" s="150" t="s">
        <v>909</v>
      </c>
      <c r="I21" s="151" t="s">
        <v>909</v>
      </c>
      <c r="J21" s="163" t="s">
        <v>909</v>
      </c>
      <c r="K21" s="164" t="s">
        <v>909</v>
      </c>
      <c r="M21" s="187" t="str">
        <f t="array" ref="M21">INDEX($A$11:$A$1010,MATCH(0,COUNTIF($M$10:M20,$A$11:$A$1010),0))</f>
        <v>METAL FASTINDO</v>
      </c>
    </row>
    <row r="22" spans="1:13">
      <c r="A22" s="189" t="s">
        <v>87</v>
      </c>
      <c r="B22" s="200" t="s">
        <v>104</v>
      </c>
      <c r="C22" s="206">
        <v>700</v>
      </c>
      <c r="D22" s="206"/>
      <c r="E22" s="19">
        <f t="shared" si="2"/>
        <v>700</v>
      </c>
      <c r="F22" s="206">
        <v>700</v>
      </c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  <c r="M22" s="187" t="str">
        <f t="array" ref="M22">INDEX($A$11:$A$1010,MATCH(0,COUNTIF($M$10:M21,$A$11:$A$1010),0))</f>
        <v>HILEX INDONESIA</v>
      </c>
    </row>
    <row r="23" spans="1:13">
      <c r="A23" s="189" t="s">
        <v>87</v>
      </c>
      <c r="B23" s="205" t="s">
        <v>105</v>
      </c>
      <c r="C23" s="206">
        <v>2000</v>
      </c>
      <c r="D23" s="206">
        <v>2500</v>
      </c>
      <c r="E23" s="19">
        <f t="shared" si="2"/>
        <v>4500</v>
      </c>
      <c r="F23" s="206">
        <v>4500</v>
      </c>
      <c r="G23" s="125">
        <f t="shared" si="3"/>
        <v>0</v>
      </c>
      <c r="H23" s="150" t="s">
        <v>909</v>
      </c>
      <c r="I23" s="151" t="s">
        <v>909</v>
      </c>
      <c r="J23" s="163" t="s">
        <v>909</v>
      </c>
      <c r="K23" s="164" t="s">
        <v>909</v>
      </c>
      <c r="M23" s="187" t="str">
        <f t="array" ref="M23">INDEX($A$11:$A$1010,MATCH(0,COUNTIF($M$10:M22,$A$11:$A$1010),0))</f>
        <v>MUARATEWEH</v>
      </c>
    </row>
    <row r="24" spans="1:13">
      <c r="A24" s="189" t="s">
        <v>87</v>
      </c>
      <c r="B24" s="200" t="s">
        <v>108</v>
      </c>
      <c r="C24" s="206"/>
      <c r="D24" s="206"/>
      <c r="E24" s="19">
        <f t="shared" si="2"/>
        <v>0</v>
      </c>
      <c r="F24" s="206"/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  <c r="M24" s="187" t="str">
        <f t="array" ref="M24">INDEX($A$11:$A$1010,MATCH(0,COUNTIF($M$10:M23,$A$11:$A$1010),0))</f>
        <v>ISUZU ASTRA</v>
      </c>
    </row>
    <row r="25" spans="1:13">
      <c r="A25" s="189" t="s">
        <v>87</v>
      </c>
      <c r="B25" s="200" t="s">
        <v>109</v>
      </c>
      <c r="C25" s="206">
        <v>1500</v>
      </c>
      <c r="D25" s="206"/>
      <c r="E25" s="19">
        <f t="shared" si="2"/>
        <v>1500</v>
      </c>
      <c r="F25" s="206">
        <v>1500</v>
      </c>
      <c r="G25" s="125">
        <f t="shared" si="3"/>
        <v>0</v>
      </c>
      <c r="H25" s="150" t="s">
        <v>909</v>
      </c>
      <c r="I25" s="151" t="s">
        <v>909</v>
      </c>
      <c r="J25" s="163" t="s">
        <v>909</v>
      </c>
      <c r="K25" s="164" t="s">
        <v>909</v>
      </c>
      <c r="M25" s="187" t="str">
        <f t="array" ref="M25">INDEX($A$11:$A$1010,MATCH(0,COUNTIF($M$10:M24,$A$11:$A$1010),0))</f>
        <v xml:space="preserve">MARUTAKE </v>
      </c>
    </row>
    <row r="26" spans="1:13">
      <c r="A26" s="189" t="s">
        <v>87</v>
      </c>
      <c r="B26" s="200" t="s">
        <v>110</v>
      </c>
      <c r="C26" s="206">
        <v>2600</v>
      </c>
      <c r="D26" s="206"/>
      <c r="E26" s="19">
        <f t="shared" si="2"/>
        <v>2600</v>
      </c>
      <c r="F26" s="206">
        <v>2600</v>
      </c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  <c r="M26" s="187" t="str">
        <f t="array" ref="M26">INDEX($A$11:$A$1010,MATCH(0,COUNTIF($M$10:M25,$A$11:$A$1010),0))</f>
        <v>PLATINUM BERKAT</v>
      </c>
    </row>
    <row r="27" spans="1:13">
      <c r="A27" s="189" t="s">
        <v>87</v>
      </c>
      <c r="B27" s="200" t="s">
        <v>111</v>
      </c>
      <c r="C27" s="206">
        <v>1600</v>
      </c>
      <c r="D27" s="206"/>
      <c r="E27" s="19">
        <f t="shared" si="2"/>
        <v>1600</v>
      </c>
      <c r="F27" s="206">
        <v>1600</v>
      </c>
      <c r="G27" s="125">
        <f t="shared" si="3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  <c r="M27" s="187" t="str">
        <f t="array" ref="M27">INDEX($A$11:$A$1010,MATCH(0,COUNTIF($M$10:M26,$A$11:$A$1010),0))</f>
        <v>DNP</v>
      </c>
    </row>
    <row r="28" spans="1:13">
      <c r="A28" s="189" t="s">
        <v>87</v>
      </c>
      <c r="B28" s="200" t="s">
        <v>910</v>
      </c>
      <c r="C28" s="206">
        <v>12500</v>
      </c>
      <c r="D28" s="206">
        <v>12000</v>
      </c>
      <c r="E28" s="19">
        <f t="shared" si="2"/>
        <v>24500</v>
      </c>
      <c r="F28" s="206">
        <v>14996</v>
      </c>
      <c r="G28" s="125">
        <f t="shared" si="3"/>
        <v>9504</v>
      </c>
      <c r="H28" s="150" t="s">
        <v>909</v>
      </c>
      <c r="I28" s="151" t="s">
        <v>909</v>
      </c>
      <c r="J28" s="163" t="s">
        <v>909</v>
      </c>
      <c r="K28" s="164" t="s">
        <v>909</v>
      </c>
      <c r="M28" s="187" t="str">
        <f t="array" ref="M28">INDEX($A$11:$A$1010,MATCH(0,COUNTIF($M$10:M27,$A$11:$A$1010),0))</f>
        <v>CITRA LANGGENG</v>
      </c>
    </row>
    <row r="29" spans="1:13">
      <c r="A29" s="189" t="s">
        <v>87</v>
      </c>
      <c r="B29" s="200" t="s">
        <v>911</v>
      </c>
      <c r="C29" s="206">
        <v>15300</v>
      </c>
      <c r="D29" s="206"/>
      <c r="E29" s="19">
        <f t="shared" si="2"/>
        <v>15300</v>
      </c>
      <c r="F29" s="206">
        <v>15300</v>
      </c>
      <c r="G29" s="125">
        <f t="shared" si="3"/>
        <v>0</v>
      </c>
      <c r="H29" s="150" t="s">
        <v>909</v>
      </c>
      <c r="I29" s="151" t="s">
        <v>909</v>
      </c>
      <c r="J29" s="163" t="s">
        <v>909</v>
      </c>
      <c r="K29" s="164" t="s">
        <v>909</v>
      </c>
      <c r="M29" s="187" t="str">
        <f t="array" ref="M29">INDEX($A$11:$A$1010,MATCH(0,COUNTIF($M$10:M28,$A$11:$A$1010),0))</f>
        <v>PBR</v>
      </c>
    </row>
    <row r="30" spans="1:13">
      <c r="A30" s="189" t="s">
        <v>87</v>
      </c>
      <c r="B30" s="200" t="s">
        <v>912</v>
      </c>
      <c r="C30" s="206">
        <v>23000</v>
      </c>
      <c r="D30" s="206"/>
      <c r="E30" s="19">
        <f t="shared" si="2"/>
        <v>23000</v>
      </c>
      <c r="F30" s="206">
        <v>16881</v>
      </c>
      <c r="G30" s="125">
        <f t="shared" si="3"/>
        <v>6119</v>
      </c>
      <c r="H30" s="150" t="s">
        <v>909</v>
      </c>
      <c r="I30" s="151" t="s">
        <v>909</v>
      </c>
      <c r="J30" s="163" t="s">
        <v>909</v>
      </c>
      <c r="K30" s="164" t="s">
        <v>909</v>
      </c>
      <c r="M30" s="187" t="str">
        <f t="array" ref="M30">INDEX($A$11:$A$1010,MATCH(0,COUNTIF($M$10:M29,$A$11:$A$1010),0))</f>
        <v>TIGA KARUNIA</v>
      </c>
    </row>
    <row r="31" spans="1:13">
      <c r="A31" s="189" t="s">
        <v>87</v>
      </c>
      <c r="B31" s="200" t="s">
        <v>115</v>
      </c>
      <c r="C31" s="206">
        <v>300</v>
      </c>
      <c r="D31" s="206"/>
      <c r="E31" s="19">
        <f t="shared" si="2"/>
        <v>300</v>
      </c>
      <c r="F31" s="206">
        <v>300</v>
      </c>
      <c r="G31" s="125">
        <f t="shared" si="3"/>
        <v>0</v>
      </c>
      <c r="H31" s="150" t="s">
        <v>909</v>
      </c>
      <c r="I31" s="151" t="s">
        <v>909</v>
      </c>
      <c r="J31" s="163" t="s">
        <v>909</v>
      </c>
      <c r="K31" s="164" t="s">
        <v>909</v>
      </c>
      <c r="M31" s="187" t="str">
        <f t="array" ref="M31">INDEX($A$11:$A$1010,MATCH(0,COUNTIF($M$10:M30,$A$11:$A$1010),0))</f>
        <v>CHEMCO</v>
      </c>
    </row>
    <row r="32" spans="1:13">
      <c r="A32" s="189" t="s">
        <v>87</v>
      </c>
      <c r="B32" s="200" t="s">
        <v>116</v>
      </c>
      <c r="C32" s="206">
        <v>200</v>
      </c>
      <c r="D32" s="206"/>
      <c r="E32" s="19">
        <f t="shared" si="2"/>
        <v>200</v>
      </c>
      <c r="F32" s="206">
        <v>200</v>
      </c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  <c r="M32" s="187" t="str">
        <f t="array" ref="M32">INDEX($A$11:$A$1010,MATCH(0,COUNTIF($M$10:M31,$A$11:$A$1010),0))</f>
        <v>SGS</v>
      </c>
    </row>
    <row r="33" spans="1:13">
      <c r="A33" s="189" t="s">
        <v>87</v>
      </c>
      <c r="B33" s="200" t="s">
        <v>117</v>
      </c>
      <c r="C33" s="206">
        <v>200</v>
      </c>
      <c r="D33" s="206"/>
      <c r="E33" s="19">
        <f t="shared" si="2"/>
        <v>200</v>
      </c>
      <c r="F33" s="206">
        <v>200</v>
      </c>
      <c r="G33" s="125">
        <f t="shared" si="3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  <c r="M33" s="187" t="str">
        <f t="array" ref="M33">INDEX($A$11:$A$1010,MATCH(0,COUNTIF($M$10:M32,$A$11:$A$1010),0))</f>
        <v>REKA GRAHA</v>
      </c>
    </row>
    <row r="34" spans="1:13">
      <c r="A34" s="189" t="s">
        <v>87</v>
      </c>
      <c r="B34" s="202" t="s">
        <v>913</v>
      </c>
      <c r="C34" s="206">
        <v>200</v>
      </c>
      <c r="D34" s="206"/>
      <c r="E34" s="19">
        <f t="shared" si="2"/>
        <v>200</v>
      </c>
      <c r="F34" s="206">
        <v>200</v>
      </c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  <c r="M34" s="187" t="str">
        <f t="array" ref="M34">INDEX($A$11:$A$1010,MATCH(0,COUNTIF($M$10:M33,$A$11:$A$1010),0))</f>
        <v>STAR MUSTIKA</v>
      </c>
    </row>
    <row r="35" spans="1:13">
      <c r="A35" s="189" t="s">
        <v>87</v>
      </c>
      <c r="B35" s="202" t="s">
        <v>914</v>
      </c>
      <c r="C35" s="206">
        <v>7968</v>
      </c>
      <c r="D35" s="206">
        <v>5000</v>
      </c>
      <c r="E35" s="19">
        <f t="shared" si="2"/>
        <v>12968</v>
      </c>
      <c r="F35" s="206">
        <v>11168</v>
      </c>
      <c r="G35" s="125">
        <f t="shared" si="3"/>
        <v>1800</v>
      </c>
      <c r="H35" s="150" t="s">
        <v>909</v>
      </c>
      <c r="I35" s="151" t="s">
        <v>909</v>
      </c>
      <c r="J35" s="163" t="s">
        <v>909</v>
      </c>
      <c r="K35" s="164" t="s">
        <v>909</v>
      </c>
      <c r="M35" s="187" t="str">
        <f t="array" ref="M35">INDEX($A$11:$A$1010,MATCH(0,COUNTIF($M$10:M34,$A$11:$A$1010),0))</f>
        <v>ERAN PLASTINDO</v>
      </c>
    </row>
    <row r="36" spans="1:13">
      <c r="A36" s="189" t="s">
        <v>87</v>
      </c>
      <c r="B36" s="200" t="s">
        <v>120</v>
      </c>
      <c r="C36" s="206">
        <v>1200</v>
      </c>
      <c r="D36" s="206"/>
      <c r="E36" s="19">
        <f t="shared" si="2"/>
        <v>1200</v>
      </c>
      <c r="F36" s="206">
        <v>1200</v>
      </c>
      <c r="G36" s="125">
        <f t="shared" si="3"/>
        <v>0</v>
      </c>
      <c r="H36" s="150" t="s">
        <v>909</v>
      </c>
      <c r="I36" s="151" t="s">
        <v>909</v>
      </c>
      <c r="J36" s="163" t="s">
        <v>909</v>
      </c>
      <c r="K36" s="164" t="s">
        <v>909</v>
      </c>
      <c r="M36" s="187" t="str">
        <f t="array" ref="M36">INDEX($A$11:$A$1010,MATCH(0,COUNTIF($M$10:M35,$A$11:$A$1010),0))</f>
        <v>GMU</v>
      </c>
    </row>
    <row r="37" spans="1:13">
      <c r="A37" s="189" t="s">
        <v>87</v>
      </c>
      <c r="B37" s="200" t="s">
        <v>121</v>
      </c>
      <c r="C37" s="206">
        <v>600</v>
      </c>
      <c r="D37" s="206"/>
      <c r="E37" s="19">
        <f t="shared" si="2"/>
        <v>600</v>
      </c>
      <c r="F37" s="206">
        <v>600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  <c r="M37" s="187" t="str">
        <f t="array" ref="M37">INDEX($A$11:$A$1010,MATCH(0,COUNTIF($M$10:M36,$A$11:$A$1010),0))</f>
        <v>PLP</v>
      </c>
    </row>
    <row r="38" spans="1:13">
      <c r="A38" s="189" t="s">
        <v>87</v>
      </c>
      <c r="B38" s="200" t="s">
        <v>122</v>
      </c>
      <c r="C38" s="206">
        <v>700</v>
      </c>
      <c r="D38" s="206"/>
      <c r="E38" s="19">
        <f t="shared" si="2"/>
        <v>700</v>
      </c>
      <c r="F38" s="206"/>
      <c r="G38" s="125">
        <f t="shared" si="3"/>
        <v>700</v>
      </c>
      <c r="H38" s="150" t="s">
        <v>909</v>
      </c>
      <c r="I38" s="151" t="s">
        <v>909</v>
      </c>
      <c r="J38" s="163" t="s">
        <v>909</v>
      </c>
      <c r="K38" s="164" t="s">
        <v>909</v>
      </c>
      <c r="M38" s="187" t="str">
        <f t="array" ref="M38">INDEX($A$11:$A$1010,MATCH(0,COUNTIF($M$10:M37,$A$11:$A$1010),0))</f>
        <v>METALINDO MULTI</v>
      </c>
    </row>
    <row r="39" spans="1:13">
      <c r="A39" s="189" t="s">
        <v>87</v>
      </c>
      <c r="B39" s="200" t="s">
        <v>123</v>
      </c>
      <c r="C39" s="206"/>
      <c r="D39" s="206"/>
      <c r="E39" s="19">
        <f t="shared" si="2"/>
        <v>0</v>
      </c>
      <c r="F39" s="206"/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  <c r="M39" s="187" t="str">
        <f t="array" ref="M39">INDEX($A$11:$A$1010,MATCH(0,COUNTIF($M$10:M38,$A$11:$A$1010),0))</f>
        <v>GARUDA METALINDO</v>
      </c>
    </row>
    <row r="40" spans="1:13">
      <c r="A40" s="189" t="s">
        <v>87</v>
      </c>
      <c r="B40" s="200" t="s">
        <v>124</v>
      </c>
      <c r="C40" s="206">
        <v>6600</v>
      </c>
      <c r="D40" s="206">
        <v>8000</v>
      </c>
      <c r="E40" s="19">
        <f t="shared" si="2"/>
        <v>14600</v>
      </c>
      <c r="F40" s="206">
        <v>13565</v>
      </c>
      <c r="G40" s="125">
        <f t="shared" si="3"/>
        <v>1035</v>
      </c>
      <c r="H40" s="150" t="s">
        <v>909</v>
      </c>
      <c r="I40" s="151" t="s">
        <v>909</v>
      </c>
      <c r="J40" s="163" t="s">
        <v>909</v>
      </c>
      <c r="K40" s="164" t="s">
        <v>909</v>
      </c>
      <c r="M40" s="187" t="str">
        <f t="array" ref="M40">INDEX($A$11:$A$1010,MATCH(0,COUNTIF($M$10:M39,$A$11:$A$1010),0))</f>
        <v>GREAT GIANT PINEAPLE</v>
      </c>
    </row>
    <row r="41" spans="1:13">
      <c r="A41" s="189" t="s">
        <v>87</v>
      </c>
      <c r="B41" s="200" t="s">
        <v>125</v>
      </c>
      <c r="C41" s="206">
        <v>300</v>
      </c>
      <c r="D41" s="206"/>
      <c r="E41" s="19">
        <f t="shared" si="2"/>
        <v>300</v>
      </c>
      <c r="F41" s="206">
        <v>59</v>
      </c>
      <c r="G41" s="125">
        <f t="shared" si="3"/>
        <v>241</v>
      </c>
      <c r="H41" s="150" t="s">
        <v>909</v>
      </c>
      <c r="I41" s="151" t="s">
        <v>909</v>
      </c>
      <c r="J41" s="163" t="s">
        <v>909</v>
      </c>
      <c r="K41" s="164" t="s">
        <v>909</v>
      </c>
      <c r="M41" s="187" t="str">
        <f t="array" ref="M41">INDEX($A$11:$A$1010,MATCH(0,COUNTIF($M$10:M40,$A$11:$A$1010),0))</f>
        <v>ANEKA RUBERINDO</v>
      </c>
    </row>
    <row r="42" spans="1:13">
      <c r="A42" s="189" t="s">
        <v>87</v>
      </c>
      <c r="B42" s="200" t="s">
        <v>126</v>
      </c>
      <c r="C42" s="206">
        <v>700</v>
      </c>
      <c r="D42" s="206"/>
      <c r="E42" s="19">
        <f t="shared" si="2"/>
        <v>700</v>
      </c>
      <c r="F42" s="206">
        <v>700</v>
      </c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  <c r="M42" s="187" t="str">
        <f t="array" ref="M42">INDEX($A$11:$A$1010,MATCH(0,COUNTIF($M$10:M41,$A$11:$A$1010),0))</f>
        <v>VELASTO INDONESIA</v>
      </c>
    </row>
    <row r="43" spans="1:13">
      <c r="A43" s="189" t="s">
        <v>87</v>
      </c>
      <c r="B43" s="200" t="s">
        <v>127</v>
      </c>
      <c r="C43" s="206">
        <v>700</v>
      </c>
      <c r="D43" s="206"/>
      <c r="E43" s="19">
        <f t="shared" si="2"/>
        <v>700</v>
      </c>
      <c r="F43" s="206">
        <v>700</v>
      </c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  <c r="M43" s="187" t="str">
        <f t="array" ref="M43">INDEX($A$11:$A$1010,MATCH(0,COUNTIF($M$10:M42,$A$11:$A$1010),0))</f>
        <v xml:space="preserve">APM LEAF SPRING </v>
      </c>
    </row>
    <row r="44" spans="1:13">
      <c r="A44" s="189" t="s">
        <v>87</v>
      </c>
      <c r="B44" s="202" t="s">
        <v>128</v>
      </c>
      <c r="C44" s="206">
        <v>400</v>
      </c>
      <c r="D44" s="206"/>
      <c r="E44" s="19">
        <f t="shared" si="2"/>
        <v>400</v>
      </c>
      <c r="F44" s="206">
        <v>400</v>
      </c>
      <c r="G44" s="125">
        <f t="shared" si="3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  <c r="M44" s="187" t="str">
        <f t="array" ref="M44">INDEX($A$11:$A$1010,MATCH(0,COUNTIF($M$10:M43,$A$11:$A$1010),0))</f>
        <v/>
      </c>
    </row>
    <row r="45" spans="1:13">
      <c r="A45" s="189" t="s">
        <v>87</v>
      </c>
      <c r="B45" s="200" t="s">
        <v>129</v>
      </c>
      <c r="C45" s="206">
        <v>7800</v>
      </c>
      <c r="D45" s="206"/>
      <c r="E45" s="19">
        <f t="shared" si="2"/>
        <v>7800</v>
      </c>
      <c r="F45" s="206">
        <v>7800</v>
      </c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  <c r="M45" s="187" t="e">
        <f t="array" ref="M45">INDEX($A$11:$A$1010,MATCH(0,COUNTIF($M$10:M44,$A$11:$A$1010),0))</f>
        <v>#N/A</v>
      </c>
    </row>
    <row r="46" spans="1:13">
      <c r="A46" s="189" t="s">
        <v>87</v>
      </c>
      <c r="B46" s="200" t="s">
        <v>130</v>
      </c>
      <c r="C46" s="206"/>
      <c r="D46" s="206"/>
      <c r="E46" s="19">
        <f t="shared" si="2"/>
        <v>0</v>
      </c>
      <c r="F46" s="206"/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  <c r="M46" s="187" t="e">
        <f t="array" ref="M46">INDEX($A$11:$A$1010,MATCH(0,COUNTIF($M$10:M45,$A$11:$A$1010),0))</f>
        <v>#N/A</v>
      </c>
    </row>
    <row r="47" spans="1:13">
      <c r="A47" s="189" t="s">
        <v>87</v>
      </c>
      <c r="B47" s="200" t="s">
        <v>136</v>
      </c>
      <c r="C47" s="206"/>
      <c r="D47" s="206"/>
      <c r="E47" s="19">
        <f t="shared" si="2"/>
        <v>0</v>
      </c>
      <c r="F47" s="206"/>
      <c r="G47" s="125">
        <f t="shared" si="3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  <c r="M47" s="187" t="e">
        <f t="array" ref="M47">INDEX($A$11:$A$1010,MATCH(0,COUNTIF($M$10:M46,$A$11:$A$1010),0))</f>
        <v>#N/A</v>
      </c>
    </row>
    <row r="48" spans="1:13">
      <c r="A48" s="189" t="s">
        <v>87</v>
      </c>
      <c r="B48" s="200" t="s">
        <v>137</v>
      </c>
      <c r="C48" s="206">
        <v>1600</v>
      </c>
      <c r="D48" s="206">
        <v>1400</v>
      </c>
      <c r="E48" s="19">
        <f t="shared" si="2"/>
        <v>3000</v>
      </c>
      <c r="F48" s="206">
        <v>3000</v>
      </c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  <c r="M48" s="187" t="e">
        <f t="array" ref="M48">INDEX($A$11:$A$1010,MATCH(0,COUNTIF($M$10:M47,$A$11:$A$1010),0))</f>
        <v>#N/A</v>
      </c>
    </row>
    <row r="49" spans="1:13">
      <c r="A49" s="189" t="s">
        <v>87</v>
      </c>
      <c r="B49" s="200" t="s">
        <v>138</v>
      </c>
      <c r="C49" s="206"/>
      <c r="D49" s="206"/>
      <c r="E49" s="19">
        <f t="shared" si="2"/>
        <v>0</v>
      </c>
      <c r="F49" s="206"/>
      <c r="G49" s="125">
        <f t="shared" si="3"/>
        <v>0</v>
      </c>
      <c r="H49" s="150" t="s">
        <v>909</v>
      </c>
      <c r="I49" s="151" t="s">
        <v>909</v>
      </c>
      <c r="J49" s="163" t="s">
        <v>909</v>
      </c>
      <c r="K49" s="164" t="s">
        <v>909</v>
      </c>
      <c r="M49" s="187" t="e">
        <f t="array" ref="M49">INDEX($A$11:$A$1010,MATCH(0,COUNTIF($M$10:M48,$A$11:$A$1010),0))</f>
        <v>#N/A</v>
      </c>
    </row>
    <row r="50" spans="1:13">
      <c r="A50" s="189" t="s">
        <v>87</v>
      </c>
      <c r="B50" s="200" t="s">
        <v>139</v>
      </c>
      <c r="C50" s="206"/>
      <c r="D50" s="206"/>
      <c r="E50" s="19">
        <f t="shared" si="2"/>
        <v>0</v>
      </c>
      <c r="F50" s="206"/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  <c r="M50" s="187" t="e">
        <f t="array" ref="M50">INDEX($A$11:$A$1010,MATCH(0,COUNTIF($M$10:M49,$A$11:$A$1010),0))</f>
        <v>#N/A</v>
      </c>
    </row>
    <row r="51" spans="1:13">
      <c r="A51" s="189" t="s">
        <v>87</v>
      </c>
      <c r="B51" s="202" t="s">
        <v>915</v>
      </c>
      <c r="C51" s="206">
        <v>1500</v>
      </c>
      <c r="D51" s="206">
        <v>400</v>
      </c>
      <c r="E51" s="19">
        <f t="shared" si="2"/>
        <v>1900</v>
      </c>
      <c r="F51" s="206">
        <v>1900</v>
      </c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  <c r="M51" s="187" t="e">
        <f t="array" ref="M51">INDEX($A$11:$A$1010,MATCH(0,COUNTIF($M$10:M50,$A$11:$A$1010),0))</f>
        <v>#N/A</v>
      </c>
    </row>
    <row r="52" spans="1:13">
      <c r="A52" s="189" t="s">
        <v>87</v>
      </c>
      <c r="B52" s="200" t="s">
        <v>141</v>
      </c>
      <c r="C52" s="206"/>
      <c r="D52" s="206"/>
      <c r="E52" s="19">
        <f t="shared" si="2"/>
        <v>0</v>
      </c>
      <c r="F52" s="206"/>
      <c r="G52" s="125">
        <f t="shared" si="3"/>
        <v>0</v>
      </c>
      <c r="H52" s="150" t="s">
        <v>909</v>
      </c>
      <c r="I52" s="151" t="s">
        <v>909</v>
      </c>
      <c r="J52" s="163" t="s">
        <v>909</v>
      </c>
      <c r="K52" s="164" t="s">
        <v>909</v>
      </c>
      <c r="M52" s="187" t="e">
        <f t="array" ref="M52">INDEX($A$11:$A$1010,MATCH(0,COUNTIF($M$10:M51,$A$11:$A$1010),0))</f>
        <v>#N/A</v>
      </c>
    </row>
    <row r="53" spans="1:13">
      <c r="A53" s="189" t="s">
        <v>87</v>
      </c>
      <c r="B53" s="200" t="s">
        <v>142</v>
      </c>
      <c r="C53" s="206">
        <v>200</v>
      </c>
      <c r="D53" s="206">
        <v>200</v>
      </c>
      <c r="E53" s="19">
        <f t="shared" si="2"/>
        <v>400</v>
      </c>
      <c r="F53" s="206">
        <v>400</v>
      </c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  <c r="M53" s="187" t="e">
        <f t="array" ref="M53">INDEX($A$11:$A$1010,MATCH(0,COUNTIF($M$10:M52,$A$11:$A$1010),0))</f>
        <v>#N/A</v>
      </c>
    </row>
    <row r="54" spans="1:13">
      <c r="A54" s="189" t="s">
        <v>87</v>
      </c>
      <c r="B54" s="200" t="s">
        <v>143</v>
      </c>
      <c r="C54" s="206">
        <v>200</v>
      </c>
      <c r="D54" s="206"/>
      <c r="E54" s="19">
        <f t="shared" si="2"/>
        <v>200</v>
      </c>
      <c r="F54" s="206">
        <v>200</v>
      </c>
      <c r="G54" s="125">
        <f t="shared" si="3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  <c r="M54" s="187" t="e">
        <f t="array" ref="M54">INDEX($A$11:$A$1010,MATCH(0,COUNTIF($M$10:M53,$A$11:$A$1010),0))</f>
        <v>#N/A</v>
      </c>
    </row>
    <row r="55" spans="1:13">
      <c r="A55" s="189" t="s">
        <v>87</v>
      </c>
      <c r="B55" s="200" t="s">
        <v>144</v>
      </c>
      <c r="C55" s="206"/>
      <c r="D55" s="206"/>
      <c r="E55" s="19">
        <f t="shared" si="2"/>
        <v>0</v>
      </c>
      <c r="F55" s="206"/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  <c r="M55" s="187" t="e">
        <f t="array" ref="M55">INDEX($A$11:$A$1010,MATCH(0,COUNTIF($M$10:M54,$A$11:$A$1010),0))</f>
        <v>#N/A</v>
      </c>
    </row>
    <row r="56" spans="1:13">
      <c r="A56" s="189" t="s">
        <v>87</v>
      </c>
      <c r="B56" s="200" t="s">
        <v>146</v>
      </c>
      <c r="C56" s="206">
        <v>4100</v>
      </c>
      <c r="D56" s="206"/>
      <c r="E56" s="19">
        <f t="shared" si="2"/>
        <v>4100</v>
      </c>
      <c r="F56" s="206">
        <v>4100</v>
      </c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  <c r="M56" s="187" t="e">
        <f t="array" ref="M56">INDEX($A$11:$A$1010,MATCH(0,COUNTIF($M$10:M55,$A$11:$A$1010),0))</f>
        <v>#N/A</v>
      </c>
    </row>
    <row r="57" spans="1:13">
      <c r="A57" s="189" t="s">
        <v>87</v>
      </c>
      <c r="B57" s="200" t="s">
        <v>147</v>
      </c>
      <c r="C57" s="206">
        <v>2700</v>
      </c>
      <c r="D57" s="206"/>
      <c r="E57" s="19">
        <f t="shared" si="2"/>
        <v>2700</v>
      </c>
      <c r="F57" s="206">
        <v>2700</v>
      </c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  <c r="M57" s="187" t="e">
        <f t="array" ref="M57">INDEX($A$11:$A$1010,MATCH(0,COUNTIF($M$10:M56,$A$11:$A$1010),0))</f>
        <v>#N/A</v>
      </c>
    </row>
    <row r="58" spans="1:13">
      <c r="A58" s="189" t="s">
        <v>87</v>
      </c>
      <c r="B58" s="200" t="s">
        <v>148</v>
      </c>
      <c r="C58" s="206">
        <v>3960</v>
      </c>
      <c r="D58" s="206"/>
      <c r="E58" s="19">
        <f t="shared" si="2"/>
        <v>3960</v>
      </c>
      <c r="F58" s="206">
        <v>3960</v>
      </c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  <c r="M58" s="187" t="e">
        <f t="array" ref="M58">INDEX($A$11:$A$1010,MATCH(0,COUNTIF($M$10:M57,$A$11:$A$1010),0))</f>
        <v>#N/A</v>
      </c>
    </row>
    <row r="59" spans="1:13">
      <c r="A59" s="189" t="s">
        <v>87</v>
      </c>
      <c r="B59" s="200" t="s">
        <v>150</v>
      </c>
      <c r="C59" s="206"/>
      <c r="D59" s="206"/>
      <c r="E59" s="19">
        <f t="shared" si="2"/>
        <v>0</v>
      </c>
      <c r="F59" s="206"/>
      <c r="G59" s="125">
        <f t="shared" si="3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  <c r="M59" s="187" t="e">
        <f t="array" ref="M59">INDEX($A$11:$A$1010,MATCH(0,COUNTIF($M$10:M58,$A$11:$A$1010),0))</f>
        <v>#N/A</v>
      </c>
    </row>
    <row r="60" spans="1:13">
      <c r="A60" s="189" t="s">
        <v>87</v>
      </c>
      <c r="B60" s="200" t="s">
        <v>149</v>
      </c>
      <c r="C60" s="206">
        <v>3600</v>
      </c>
      <c r="D60" s="206"/>
      <c r="E60" s="19">
        <f t="shared" si="2"/>
        <v>3600</v>
      </c>
      <c r="F60" s="206">
        <v>3600</v>
      </c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  <c r="M60" s="187" t="e">
        <f t="array" ref="M60">INDEX($A$11:$A$1010,MATCH(0,COUNTIF($M$10:M59,$A$11:$A$1010),0))</f>
        <v>#N/A</v>
      </c>
    </row>
    <row r="61" spans="1:13">
      <c r="A61" s="189" t="s">
        <v>87</v>
      </c>
      <c r="B61" s="200" t="s">
        <v>151</v>
      </c>
      <c r="C61" s="206"/>
      <c r="D61" s="206"/>
      <c r="E61" s="19">
        <f t="shared" si="2"/>
        <v>0</v>
      </c>
      <c r="F61" s="206"/>
      <c r="G61" s="125">
        <f t="shared" si="3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  <c r="M61" s="187" t="e">
        <f t="array" ref="M61">INDEX($A$11:$A$1010,MATCH(0,COUNTIF($M$10:M60,$A$11:$A$1010),0))</f>
        <v>#N/A</v>
      </c>
    </row>
    <row r="62" spans="1:13">
      <c r="A62" s="189" t="s">
        <v>87</v>
      </c>
      <c r="B62" s="200" t="s">
        <v>152</v>
      </c>
      <c r="C62" s="206">
        <v>15</v>
      </c>
      <c r="D62" s="206"/>
      <c r="E62" s="19">
        <f t="shared" si="2"/>
        <v>15</v>
      </c>
      <c r="F62" s="206">
        <v>15</v>
      </c>
      <c r="G62" s="125">
        <f t="shared" si="3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  <c r="M62" s="187" t="e">
        <f t="array" ref="M62">INDEX($A$11:$A$1010,MATCH(0,COUNTIF($M$10:M61,$A$11:$A$1010),0))</f>
        <v>#N/A</v>
      </c>
    </row>
    <row r="63" spans="1:13">
      <c r="A63" s="189" t="s">
        <v>87</v>
      </c>
      <c r="B63" s="202" t="s">
        <v>916</v>
      </c>
      <c r="C63" s="206">
        <v>150</v>
      </c>
      <c r="D63" s="206">
        <v>100</v>
      </c>
      <c r="E63" s="19">
        <f t="shared" si="2"/>
        <v>250</v>
      </c>
      <c r="F63" s="206">
        <v>250</v>
      </c>
      <c r="G63" s="125">
        <f t="shared" si="3"/>
        <v>0</v>
      </c>
      <c r="H63" s="150" t="s">
        <v>909</v>
      </c>
      <c r="I63" s="151" t="s">
        <v>909</v>
      </c>
      <c r="J63" s="163" t="s">
        <v>909</v>
      </c>
      <c r="K63" s="164" t="s">
        <v>909</v>
      </c>
      <c r="M63" s="187" t="e">
        <f t="array" ref="M63">INDEX($A$11:$A$1010,MATCH(0,COUNTIF($M$10:M62,$A$11:$A$1010),0))</f>
        <v>#N/A</v>
      </c>
    </row>
    <row r="64" spans="1:13">
      <c r="A64" s="16" t="s">
        <v>164</v>
      </c>
      <c r="B64" s="200" t="s">
        <v>165</v>
      </c>
      <c r="C64" s="206">
        <v>6000</v>
      </c>
      <c r="D64" s="206">
        <v>500</v>
      </c>
      <c r="E64" s="19">
        <f t="shared" si="2"/>
        <v>6500</v>
      </c>
      <c r="F64" s="206">
        <v>5500</v>
      </c>
      <c r="G64" s="125">
        <f t="shared" si="3"/>
        <v>1000</v>
      </c>
      <c r="H64" s="150" t="s">
        <v>909</v>
      </c>
      <c r="I64" s="151" t="s">
        <v>909</v>
      </c>
      <c r="J64" s="163" t="s">
        <v>909</v>
      </c>
      <c r="K64" s="164" t="s">
        <v>909</v>
      </c>
      <c r="M64" s="187" t="e">
        <f t="array" ref="M64">INDEX($A$11:$A$1010,MATCH(0,COUNTIF($M$10:M63,$A$11:$A$1010),0))</f>
        <v>#N/A</v>
      </c>
    </row>
    <row r="65" spans="1:13">
      <c r="A65" s="16" t="s">
        <v>164</v>
      </c>
      <c r="B65" s="200" t="s">
        <v>166</v>
      </c>
      <c r="C65" s="206">
        <v>6000</v>
      </c>
      <c r="D65" s="206">
        <v>400</v>
      </c>
      <c r="E65" s="19">
        <f t="shared" si="2"/>
        <v>6400</v>
      </c>
      <c r="F65" s="206">
        <v>5000</v>
      </c>
      <c r="G65" s="125">
        <f t="shared" si="3"/>
        <v>1400</v>
      </c>
      <c r="H65" s="150" t="s">
        <v>909</v>
      </c>
      <c r="I65" s="151" t="s">
        <v>909</v>
      </c>
      <c r="J65" s="163" t="s">
        <v>909</v>
      </c>
      <c r="K65" s="164" t="s">
        <v>909</v>
      </c>
      <c r="M65" s="187" t="e">
        <f t="array" ref="M65">INDEX($A$11:$A$1010,MATCH(0,COUNTIF($M$10:M64,$A$11:$A$1010),0))</f>
        <v>#N/A</v>
      </c>
    </row>
    <row r="66" spans="1:13">
      <c r="A66" s="16" t="s">
        <v>164</v>
      </c>
      <c r="B66" s="200" t="s">
        <v>167</v>
      </c>
      <c r="C66" s="206"/>
      <c r="D66" s="206"/>
      <c r="E66" s="19">
        <f t="shared" si="2"/>
        <v>0</v>
      </c>
      <c r="F66" s="206"/>
      <c r="G66" s="125">
        <f t="shared" si="3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  <c r="M66" s="187" t="e">
        <f t="array" ref="M66">INDEX($A$11:$A$1010,MATCH(0,COUNTIF($M$10:M65,$A$11:$A$1010),0))</f>
        <v>#N/A</v>
      </c>
    </row>
    <row r="67" spans="1:13">
      <c r="A67" s="16" t="s">
        <v>164</v>
      </c>
      <c r="B67" s="200" t="s">
        <v>170</v>
      </c>
      <c r="C67" s="206">
        <v>56000</v>
      </c>
      <c r="D67" s="206"/>
      <c r="E67" s="19">
        <f t="shared" si="2"/>
        <v>56000</v>
      </c>
      <c r="F67" s="206">
        <v>56000</v>
      </c>
      <c r="G67" s="125">
        <f t="shared" si="3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  <c r="M67" s="187" t="e">
        <f t="array" ref="M67">INDEX($A$11:$A$1010,MATCH(0,COUNTIF($M$10:M66,$A$11:$A$1010),0))</f>
        <v>#N/A</v>
      </c>
    </row>
    <row r="68" spans="1:13">
      <c r="A68" s="16" t="s">
        <v>164</v>
      </c>
      <c r="B68" s="200" t="s">
        <v>171</v>
      </c>
      <c r="C68" s="206"/>
      <c r="D68" s="206"/>
      <c r="E68" s="19">
        <f t="shared" si="2"/>
        <v>0</v>
      </c>
      <c r="F68" s="206"/>
      <c r="G68" s="125">
        <f t="shared" si="3"/>
        <v>0</v>
      </c>
      <c r="H68" s="150" t="s">
        <v>909</v>
      </c>
      <c r="I68" s="151" t="s">
        <v>909</v>
      </c>
      <c r="J68" s="163" t="s">
        <v>909</v>
      </c>
      <c r="K68" s="164" t="s">
        <v>909</v>
      </c>
      <c r="M68" s="187" t="e">
        <f t="array" ref="M68">INDEX($A$11:$A$1010,MATCH(0,COUNTIF($M$10:M67,$A$11:$A$1010),0))</f>
        <v>#N/A</v>
      </c>
    </row>
    <row r="69" spans="1:13">
      <c r="A69" s="16" t="s">
        <v>164</v>
      </c>
      <c r="B69" s="202" t="s">
        <v>917</v>
      </c>
      <c r="C69" s="206">
        <v>11000</v>
      </c>
      <c r="D69" s="206"/>
      <c r="E69" s="19">
        <f t="shared" si="2"/>
        <v>11000</v>
      </c>
      <c r="F69" s="206">
        <v>8000</v>
      </c>
      <c r="G69" s="125">
        <f t="shared" si="3"/>
        <v>3000</v>
      </c>
      <c r="H69" s="150" t="s">
        <v>909</v>
      </c>
      <c r="I69" s="151" t="s">
        <v>909</v>
      </c>
      <c r="J69" s="163" t="s">
        <v>909</v>
      </c>
      <c r="K69" s="164" t="s">
        <v>909</v>
      </c>
      <c r="M69" s="187" t="e">
        <f t="array" ref="M69">INDEX($A$11:$A$1010,MATCH(0,COUNTIF($M$10:M68,$A$11:$A$1010),0))</f>
        <v>#N/A</v>
      </c>
    </row>
    <row r="70" spans="1:13">
      <c r="A70" s="16" t="s">
        <v>164</v>
      </c>
      <c r="B70" s="200" t="s">
        <v>172</v>
      </c>
      <c r="C70" s="206">
        <v>40650</v>
      </c>
      <c r="D70" s="206"/>
      <c r="E70" s="19">
        <f t="shared" si="2"/>
        <v>40650</v>
      </c>
      <c r="F70" s="206">
        <v>40650</v>
      </c>
      <c r="G70" s="125">
        <f t="shared" si="3"/>
        <v>0</v>
      </c>
      <c r="H70" s="150" t="s">
        <v>909</v>
      </c>
      <c r="I70" s="151" t="s">
        <v>909</v>
      </c>
      <c r="J70" s="163" t="s">
        <v>909</v>
      </c>
      <c r="K70" s="164" t="s">
        <v>909</v>
      </c>
      <c r="M70" s="187" t="e">
        <f t="array" ref="M70">INDEX($A$11:$A$1010,MATCH(0,COUNTIF($M$10:M69,$A$11:$A$1010),0))</f>
        <v>#N/A</v>
      </c>
    </row>
    <row r="71" spans="1:13">
      <c r="A71" s="16" t="s">
        <v>164</v>
      </c>
      <c r="B71" s="202" t="s">
        <v>228</v>
      </c>
      <c r="C71" s="206">
        <v>400</v>
      </c>
      <c r="D71" s="206"/>
      <c r="E71" s="19">
        <f t="shared" si="2"/>
        <v>400</v>
      </c>
      <c r="F71" s="206">
        <v>400</v>
      </c>
      <c r="G71" s="125">
        <f t="shared" si="3"/>
        <v>0</v>
      </c>
      <c r="H71" s="150" t="s">
        <v>909</v>
      </c>
      <c r="I71" s="151" t="s">
        <v>909</v>
      </c>
      <c r="J71" s="163" t="s">
        <v>909</v>
      </c>
      <c r="K71" s="164" t="s">
        <v>909</v>
      </c>
      <c r="M71" s="187" t="e">
        <f t="array" ref="M71">INDEX($A$11:$A$1010,MATCH(0,COUNTIF($M$10:M70,$A$11:$A$1010),0))</f>
        <v>#N/A</v>
      </c>
    </row>
    <row r="72" spans="1:13">
      <c r="A72" s="16" t="s">
        <v>164</v>
      </c>
      <c r="B72" s="202" t="s">
        <v>918</v>
      </c>
      <c r="C72" s="206">
        <v>200</v>
      </c>
      <c r="D72" s="206">
        <v>94</v>
      </c>
      <c r="E72" s="19">
        <f t="shared" si="2"/>
        <v>294</v>
      </c>
      <c r="F72" s="206">
        <v>294</v>
      </c>
      <c r="G72" s="125">
        <f t="shared" si="3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  <c r="M72" s="187" t="e">
        <f t="array" ref="M72">INDEX($A$11:$A$1010,MATCH(0,COUNTIF($M$10:M71,$A$11:$A$1010),0))</f>
        <v>#N/A</v>
      </c>
    </row>
    <row r="73" spans="1:13">
      <c r="A73" s="16" t="s">
        <v>164</v>
      </c>
      <c r="B73" s="200" t="s">
        <v>174</v>
      </c>
      <c r="C73" s="206">
        <v>3300</v>
      </c>
      <c r="D73" s="206"/>
      <c r="E73" s="19">
        <f t="shared" si="2"/>
        <v>3300</v>
      </c>
      <c r="F73" s="206">
        <v>3150</v>
      </c>
      <c r="G73" s="125">
        <f t="shared" si="3"/>
        <v>150</v>
      </c>
      <c r="H73" s="150"/>
      <c r="I73" s="151" t="s">
        <v>909</v>
      </c>
      <c r="J73" s="163" t="s">
        <v>909</v>
      </c>
      <c r="K73" s="164" t="s">
        <v>909</v>
      </c>
      <c r="M73" s="187" t="e">
        <f t="array" ref="M73">INDEX($A$11:$A$1010,MATCH(0,COUNTIF($M$10:M72,$A$11:$A$1010),0))</f>
        <v>#N/A</v>
      </c>
    </row>
    <row r="74" spans="1:13">
      <c r="A74" s="16" t="s">
        <v>164</v>
      </c>
      <c r="B74" s="200" t="s">
        <v>186</v>
      </c>
      <c r="C74" s="206">
        <v>5400</v>
      </c>
      <c r="D74" s="206"/>
      <c r="E74" s="19">
        <f t="shared" si="2"/>
        <v>5400</v>
      </c>
      <c r="F74" s="206">
        <v>5356</v>
      </c>
      <c r="G74" s="125">
        <f t="shared" si="3"/>
        <v>44</v>
      </c>
      <c r="H74" s="150"/>
      <c r="I74" s="151"/>
      <c r="J74" s="163" t="s">
        <v>909</v>
      </c>
      <c r="K74" s="164" t="s">
        <v>909</v>
      </c>
      <c r="M74" s="187" t="e">
        <f t="array" ref="M74">INDEX($A$11:$A$1010,MATCH(0,COUNTIF($M$10:M73,$A$11:$A$1010),0))</f>
        <v>#N/A</v>
      </c>
    </row>
    <row r="75" spans="1:13">
      <c r="A75" s="16" t="s">
        <v>164</v>
      </c>
      <c r="B75" s="200" t="s">
        <v>187</v>
      </c>
      <c r="C75" s="206">
        <v>2250</v>
      </c>
      <c r="D75" s="206"/>
      <c r="E75" s="19">
        <f t="shared" si="2"/>
        <v>2250</v>
      </c>
      <c r="F75" s="206">
        <v>2250</v>
      </c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  <c r="M75" s="187" t="e">
        <f t="array" ref="M75">INDEX($A$11:$A$1010,MATCH(0,COUNTIF($M$10:M74,$A$11:$A$1010),0))</f>
        <v>#N/A</v>
      </c>
    </row>
    <row r="76" spans="1:13">
      <c r="A76" s="16" t="s">
        <v>164</v>
      </c>
      <c r="B76" s="200" t="s">
        <v>234</v>
      </c>
      <c r="C76" s="206">
        <v>5600</v>
      </c>
      <c r="D76" s="206"/>
      <c r="E76" s="19">
        <f t="shared" si="2"/>
        <v>5600</v>
      </c>
      <c r="F76" s="206">
        <v>5600</v>
      </c>
      <c r="G76" s="125">
        <f t="shared" si="3"/>
        <v>0</v>
      </c>
      <c r="H76" s="150" t="s">
        <v>909</v>
      </c>
      <c r="I76" s="151" t="s">
        <v>909</v>
      </c>
      <c r="J76" s="163" t="s">
        <v>909</v>
      </c>
      <c r="K76" s="164" t="s">
        <v>909</v>
      </c>
      <c r="M76" s="187" t="e">
        <f t="array" ref="M76">INDEX($A$11:$A$1010,MATCH(0,COUNTIF($M$10:M75,$A$11:$A$1010),0))</f>
        <v>#N/A</v>
      </c>
    </row>
    <row r="77" spans="1:13">
      <c r="A77" s="16" t="s">
        <v>164</v>
      </c>
      <c r="B77" s="200" t="s">
        <v>188</v>
      </c>
      <c r="C77" s="206">
        <v>8200</v>
      </c>
      <c r="D77" s="206"/>
      <c r="E77" s="19">
        <f t="shared" ref="E77:E140" si="4">IFERROR(C77+D77,0)</f>
        <v>8200</v>
      </c>
      <c r="F77" s="206">
        <v>5000</v>
      </c>
      <c r="G77" s="125">
        <f t="shared" ref="G77:G140" si="5">IFERROR((E77-F77),0)</f>
        <v>3200</v>
      </c>
      <c r="H77" s="150" t="s">
        <v>909</v>
      </c>
      <c r="I77" s="151" t="s">
        <v>909</v>
      </c>
      <c r="J77" s="163"/>
      <c r="K77" s="164" t="s">
        <v>909</v>
      </c>
      <c r="M77" s="187" t="e">
        <f t="array" ref="M77">INDEX($A$11:$A$1010,MATCH(0,COUNTIF($M$10:M76,$A$11:$A$1010),0))</f>
        <v>#N/A</v>
      </c>
    </row>
    <row r="78" spans="1:13">
      <c r="A78" s="16" t="s">
        <v>164</v>
      </c>
      <c r="B78" s="200" t="s">
        <v>189</v>
      </c>
      <c r="C78" s="206">
        <v>8000</v>
      </c>
      <c r="D78" s="206"/>
      <c r="E78" s="19">
        <f t="shared" si="4"/>
        <v>8000</v>
      </c>
      <c r="F78" s="206">
        <v>4500</v>
      </c>
      <c r="G78" s="125">
        <f t="shared" si="5"/>
        <v>3500</v>
      </c>
      <c r="H78" s="150" t="s">
        <v>909</v>
      </c>
      <c r="I78" s="151" t="s">
        <v>909</v>
      </c>
      <c r="J78" s="163" t="s">
        <v>909</v>
      </c>
      <c r="K78" s="164" t="s">
        <v>909</v>
      </c>
      <c r="M78" s="187" t="e">
        <f t="array" ref="M78">INDEX($A$11:$A$1010,MATCH(0,COUNTIF($M$10:M77,$A$11:$A$1010),0))</f>
        <v>#N/A</v>
      </c>
    </row>
    <row r="79" spans="1:13">
      <c r="A79" s="16" t="s">
        <v>164</v>
      </c>
      <c r="B79" s="200" t="s">
        <v>190</v>
      </c>
      <c r="C79" s="206">
        <v>15000</v>
      </c>
      <c r="D79" s="206"/>
      <c r="E79" s="19">
        <f t="shared" si="4"/>
        <v>15000</v>
      </c>
      <c r="F79" s="206">
        <v>11500</v>
      </c>
      <c r="G79" s="125">
        <f t="shared" si="5"/>
        <v>3500</v>
      </c>
      <c r="H79" s="150" t="s">
        <v>909</v>
      </c>
      <c r="I79" s="151" t="s">
        <v>909</v>
      </c>
      <c r="J79" s="163" t="s">
        <v>909</v>
      </c>
      <c r="K79" s="164" t="s">
        <v>909</v>
      </c>
      <c r="M79" s="187" t="e">
        <f t="array" ref="M79">INDEX($A$11:$A$1010,MATCH(0,COUNTIF($M$10:M78,$A$11:$A$1010),0))</f>
        <v>#N/A</v>
      </c>
    </row>
    <row r="80" spans="1:13">
      <c r="A80" s="16" t="s">
        <v>164</v>
      </c>
      <c r="B80" s="200" t="s">
        <v>193</v>
      </c>
      <c r="C80" s="206">
        <v>90000</v>
      </c>
      <c r="D80" s="206"/>
      <c r="E80" s="19">
        <f t="shared" si="4"/>
        <v>90000</v>
      </c>
      <c r="F80" s="206">
        <v>79000</v>
      </c>
      <c r="G80" s="125">
        <f t="shared" si="5"/>
        <v>11000</v>
      </c>
      <c r="H80" s="150" t="s">
        <v>909</v>
      </c>
      <c r="I80" s="151" t="s">
        <v>909</v>
      </c>
      <c r="J80" s="163" t="s">
        <v>909</v>
      </c>
      <c r="K80" s="164" t="s">
        <v>909</v>
      </c>
      <c r="M80" s="187" t="e">
        <f t="array" ref="M80">INDEX($A$11:$A$1010,MATCH(0,COUNTIF($M$10:M79,$A$11:$A$1010),0))</f>
        <v>#N/A</v>
      </c>
    </row>
    <row r="81" spans="1:13">
      <c r="A81" s="16" t="s">
        <v>164</v>
      </c>
      <c r="B81" s="202" t="s">
        <v>919</v>
      </c>
      <c r="C81" s="206"/>
      <c r="D81" s="206"/>
      <c r="E81" s="19">
        <f t="shared" si="4"/>
        <v>0</v>
      </c>
      <c r="F81" s="206"/>
      <c r="G81" s="125">
        <f t="shared" si="5"/>
        <v>0</v>
      </c>
      <c r="H81" s="150" t="s">
        <v>909</v>
      </c>
      <c r="I81" s="151" t="s">
        <v>909</v>
      </c>
      <c r="J81" s="163" t="s">
        <v>909</v>
      </c>
      <c r="K81" s="164" t="s">
        <v>909</v>
      </c>
      <c r="M81" s="187" t="e">
        <f t="array" ref="M81">INDEX($A$11:$A$1010,MATCH(0,COUNTIF($M$10:M80,$A$11:$A$1010),0))</f>
        <v>#N/A</v>
      </c>
    </row>
    <row r="82" spans="1:13">
      <c r="A82" s="16" t="s">
        <v>164</v>
      </c>
      <c r="B82" s="200" t="s">
        <v>194</v>
      </c>
      <c r="C82" s="206">
        <v>7900</v>
      </c>
      <c r="D82" s="206"/>
      <c r="E82" s="19">
        <f t="shared" si="4"/>
        <v>7900</v>
      </c>
      <c r="F82" s="206">
        <v>5000</v>
      </c>
      <c r="G82" s="125">
        <f t="shared" si="5"/>
        <v>2900</v>
      </c>
      <c r="H82" s="150" t="s">
        <v>909</v>
      </c>
      <c r="I82" s="151" t="s">
        <v>909</v>
      </c>
      <c r="J82" s="163" t="s">
        <v>909</v>
      </c>
      <c r="K82" s="164" t="s">
        <v>909</v>
      </c>
      <c r="M82" s="187" t="e">
        <f t="array" ref="M82">INDEX($A$11:$A$1010,MATCH(0,COUNTIF($M$10:M81,$A$11:$A$1010),0))</f>
        <v>#N/A</v>
      </c>
    </row>
    <row r="83" spans="1:13">
      <c r="A83" s="16" t="s">
        <v>164</v>
      </c>
      <c r="B83" s="200" t="s">
        <v>195</v>
      </c>
      <c r="C83" s="206">
        <v>6500</v>
      </c>
      <c r="D83" s="206"/>
      <c r="E83" s="19">
        <f t="shared" si="4"/>
        <v>6500</v>
      </c>
      <c r="F83" s="206">
        <v>5900</v>
      </c>
      <c r="G83" s="125">
        <f t="shared" si="5"/>
        <v>600</v>
      </c>
      <c r="H83" s="150" t="s">
        <v>909</v>
      </c>
      <c r="I83" s="151" t="s">
        <v>909</v>
      </c>
      <c r="J83" s="163" t="s">
        <v>909</v>
      </c>
      <c r="K83" s="164" t="s">
        <v>909</v>
      </c>
      <c r="M83" s="187" t="e">
        <f t="array" ref="M83">INDEX($A$11:$A$1010,MATCH(0,COUNTIF($M$10:M82,$A$11:$A$1010),0))</f>
        <v>#N/A</v>
      </c>
    </row>
    <row r="84" spans="1:13">
      <c r="A84" s="16" t="s">
        <v>164</v>
      </c>
      <c r="B84" s="202" t="s">
        <v>196</v>
      </c>
      <c r="C84" s="206">
        <v>9000</v>
      </c>
      <c r="D84" s="206">
        <v>600</v>
      </c>
      <c r="E84" s="19">
        <f t="shared" si="4"/>
        <v>9600</v>
      </c>
      <c r="F84" s="206">
        <v>9500</v>
      </c>
      <c r="G84" s="125">
        <f t="shared" si="5"/>
        <v>100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3">
      <c r="A85" s="16" t="s">
        <v>164</v>
      </c>
      <c r="B85" s="200" t="s">
        <v>197</v>
      </c>
      <c r="C85" s="206">
        <v>7900</v>
      </c>
      <c r="D85" s="206">
        <v>600</v>
      </c>
      <c r="E85" s="19">
        <f t="shared" si="4"/>
        <v>8500</v>
      </c>
      <c r="F85" s="206">
        <v>7500</v>
      </c>
      <c r="G85" s="125">
        <f t="shared" si="5"/>
        <v>1000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3">
      <c r="A86" s="16" t="s">
        <v>164</v>
      </c>
      <c r="B86" s="200" t="s">
        <v>198</v>
      </c>
      <c r="C86" s="206">
        <v>7500</v>
      </c>
      <c r="D86" s="206"/>
      <c r="E86" s="19">
        <f t="shared" si="4"/>
        <v>7500</v>
      </c>
      <c r="F86" s="206">
        <v>6800</v>
      </c>
      <c r="G86" s="125">
        <f t="shared" si="5"/>
        <v>700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3">
      <c r="A87" s="16" t="s">
        <v>164</v>
      </c>
      <c r="B87" s="200" t="s">
        <v>199</v>
      </c>
      <c r="C87" s="206">
        <v>3600</v>
      </c>
      <c r="D87" s="206"/>
      <c r="E87" s="19">
        <f t="shared" si="4"/>
        <v>3600</v>
      </c>
      <c r="F87" s="206">
        <v>3500</v>
      </c>
      <c r="G87" s="125">
        <f t="shared" si="5"/>
        <v>100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3">
      <c r="A88" s="16" t="s">
        <v>164</v>
      </c>
      <c r="B88" s="202" t="s">
        <v>200</v>
      </c>
      <c r="C88" s="206">
        <v>12000</v>
      </c>
      <c r="D88" s="206"/>
      <c r="E88" s="19">
        <f t="shared" si="4"/>
        <v>12000</v>
      </c>
      <c r="F88" s="206">
        <v>9600</v>
      </c>
      <c r="G88" s="125">
        <f t="shared" si="5"/>
        <v>2400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3">
      <c r="A89" s="16" t="s">
        <v>164</v>
      </c>
      <c r="B89" s="200" t="s">
        <v>204</v>
      </c>
      <c r="C89" s="206">
        <v>1500</v>
      </c>
      <c r="D89" s="206"/>
      <c r="E89" s="19">
        <f t="shared" si="4"/>
        <v>1500</v>
      </c>
      <c r="F89" s="206">
        <v>500</v>
      </c>
      <c r="G89" s="125">
        <f t="shared" si="5"/>
        <v>1000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3">
      <c r="A90" s="16" t="s">
        <v>164</v>
      </c>
      <c r="B90" s="200" t="s">
        <v>205</v>
      </c>
      <c r="C90" s="206"/>
      <c r="D90" s="206"/>
      <c r="E90" s="19">
        <f t="shared" si="4"/>
        <v>0</v>
      </c>
      <c r="F90" s="206"/>
      <c r="G90" s="125">
        <f t="shared" si="5"/>
        <v>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3">
      <c r="A91" s="16" t="s">
        <v>164</v>
      </c>
      <c r="B91" s="200" t="s">
        <v>206</v>
      </c>
      <c r="C91" s="206">
        <v>6000</v>
      </c>
      <c r="D91" s="206"/>
      <c r="E91" s="19">
        <f t="shared" si="4"/>
        <v>6000</v>
      </c>
      <c r="F91" s="206">
        <v>4000</v>
      </c>
      <c r="G91" s="125">
        <f t="shared" si="5"/>
        <v>2000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3">
      <c r="A92" s="16" t="s">
        <v>164</v>
      </c>
      <c r="B92" s="202" t="s">
        <v>920</v>
      </c>
      <c r="C92" s="206">
        <v>16000</v>
      </c>
      <c r="D92" s="206"/>
      <c r="E92" s="19">
        <f t="shared" si="4"/>
        <v>16000</v>
      </c>
      <c r="F92" s="206">
        <v>16000</v>
      </c>
      <c r="G92" s="125">
        <f t="shared" si="5"/>
        <v>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3">
      <c r="A93" s="16" t="s">
        <v>164</v>
      </c>
      <c r="B93" s="202" t="s">
        <v>921</v>
      </c>
      <c r="C93" s="206">
        <v>4800</v>
      </c>
      <c r="D93" s="206"/>
      <c r="E93" s="19">
        <f t="shared" si="4"/>
        <v>4800</v>
      </c>
      <c r="F93" s="206">
        <v>4800</v>
      </c>
      <c r="G93" s="125">
        <f t="shared" si="5"/>
        <v>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3">
      <c r="A94" s="16" t="s">
        <v>164</v>
      </c>
      <c r="B94" s="202" t="s">
        <v>184</v>
      </c>
      <c r="C94" s="206">
        <v>1500</v>
      </c>
      <c r="D94" s="206"/>
      <c r="E94" s="19">
        <f t="shared" si="4"/>
        <v>1500</v>
      </c>
      <c r="F94" s="206">
        <v>1500</v>
      </c>
      <c r="G94" s="125">
        <f t="shared" si="5"/>
        <v>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3">
      <c r="A95" s="16" t="s">
        <v>164</v>
      </c>
      <c r="B95" s="202" t="s">
        <v>922</v>
      </c>
      <c r="C95" s="206">
        <v>11500</v>
      </c>
      <c r="D95" s="206"/>
      <c r="E95" s="19">
        <f t="shared" si="4"/>
        <v>11500</v>
      </c>
      <c r="F95" s="206">
        <v>11500</v>
      </c>
      <c r="G95" s="125">
        <f t="shared" si="5"/>
        <v>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3">
      <c r="A96" s="16" t="s">
        <v>164</v>
      </c>
      <c r="B96" s="202" t="s">
        <v>179</v>
      </c>
      <c r="C96" s="206">
        <v>7300</v>
      </c>
      <c r="D96" s="206"/>
      <c r="E96" s="19">
        <f t="shared" si="4"/>
        <v>7300</v>
      </c>
      <c r="F96" s="206">
        <v>7300</v>
      </c>
      <c r="G96" s="125">
        <f t="shared" si="5"/>
        <v>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16" t="s">
        <v>164</v>
      </c>
      <c r="B97" s="202" t="s">
        <v>923</v>
      </c>
      <c r="C97" s="206">
        <v>37750</v>
      </c>
      <c r="D97" s="206"/>
      <c r="E97" s="19">
        <f t="shared" si="4"/>
        <v>37750</v>
      </c>
      <c r="F97" s="206">
        <v>37750</v>
      </c>
      <c r="G97" s="125">
        <f t="shared" si="5"/>
        <v>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16" t="s">
        <v>164</v>
      </c>
      <c r="B98" s="202" t="s">
        <v>924</v>
      </c>
      <c r="C98" s="206">
        <v>8500</v>
      </c>
      <c r="D98" s="206">
        <v>3000</v>
      </c>
      <c r="E98" s="19">
        <f t="shared" si="4"/>
        <v>11500</v>
      </c>
      <c r="F98" s="206">
        <v>9110</v>
      </c>
      <c r="G98" s="125">
        <f t="shared" si="5"/>
        <v>2390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16" t="s">
        <v>164</v>
      </c>
      <c r="B99" s="202" t="s">
        <v>925</v>
      </c>
      <c r="C99" s="206">
        <v>7500</v>
      </c>
      <c r="D99" s="206">
        <v>4500</v>
      </c>
      <c r="E99" s="19">
        <f t="shared" si="4"/>
        <v>12000</v>
      </c>
      <c r="F99" s="206">
        <v>4200</v>
      </c>
      <c r="G99" s="125">
        <f t="shared" si="5"/>
        <v>7800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16" t="s">
        <v>164</v>
      </c>
      <c r="B100" s="200" t="s">
        <v>207</v>
      </c>
      <c r="C100" s="206"/>
      <c r="D100" s="206"/>
      <c r="E100" s="19">
        <f t="shared" si="4"/>
        <v>0</v>
      </c>
      <c r="F100" s="206"/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16" t="s">
        <v>164</v>
      </c>
      <c r="B101" s="200" t="s">
        <v>208</v>
      </c>
      <c r="C101" s="206">
        <v>6000</v>
      </c>
      <c r="D101" s="206"/>
      <c r="E101" s="19">
        <f t="shared" si="4"/>
        <v>6000</v>
      </c>
      <c r="F101" s="206">
        <v>4180</v>
      </c>
      <c r="G101" s="125">
        <f t="shared" si="5"/>
        <v>1820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16" t="s">
        <v>164</v>
      </c>
      <c r="B102" s="200" t="s">
        <v>217</v>
      </c>
      <c r="C102" s="206">
        <v>4200</v>
      </c>
      <c r="D102" s="206"/>
      <c r="E102" s="19">
        <f t="shared" si="4"/>
        <v>4200</v>
      </c>
      <c r="F102" s="206">
        <v>3690</v>
      </c>
      <c r="G102" s="125">
        <f t="shared" si="5"/>
        <v>510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>
      <c r="A103" s="16" t="s">
        <v>164</v>
      </c>
      <c r="B103" s="202" t="s">
        <v>926</v>
      </c>
      <c r="C103" s="206">
        <v>1000</v>
      </c>
      <c r="D103" s="206"/>
      <c r="E103" s="19">
        <f t="shared" si="4"/>
        <v>1000</v>
      </c>
      <c r="F103" s="206"/>
      <c r="G103" s="125">
        <f t="shared" si="5"/>
        <v>1000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>
      <c r="A104" s="16" t="s">
        <v>164</v>
      </c>
      <c r="B104" s="200" t="s">
        <v>219</v>
      </c>
      <c r="C104" s="206">
        <v>63000</v>
      </c>
      <c r="D104" s="206"/>
      <c r="E104" s="19">
        <f t="shared" si="4"/>
        <v>63000</v>
      </c>
      <c r="F104" s="206">
        <v>60000</v>
      </c>
      <c r="G104" s="125">
        <f t="shared" si="5"/>
        <v>3000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16" t="s">
        <v>164</v>
      </c>
      <c r="B105" s="200" t="s">
        <v>220</v>
      </c>
      <c r="C105" s="206">
        <v>100000</v>
      </c>
      <c r="D105" s="206"/>
      <c r="E105" s="19">
        <f t="shared" si="4"/>
        <v>100000</v>
      </c>
      <c r="F105" s="206">
        <v>100000</v>
      </c>
      <c r="G105" s="125">
        <f t="shared" si="5"/>
        <v>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16" t="s">
        <v>164</v>
      </c>
      <c r="B106" s="200" t="s">
        <v>221</v>
      </c>
      <c r="C106" s="206">
        <v>56000</v>
      </c>
      <c r="D106" s="206"/>
      <c r="E106" s="19">
        <f t="shared" si="4"/>
        <v>56000</v>
      </c>
      <c r="F106" s="206">
        <v>36000</v>
      </c>
      <c r="G106" s="125">
        <f t="shared" si="5"/>
        <v>20000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16" t="s">
        <v>164</v>
      </c>
      <c r="B107" s="207" t="s">
        <v>222</v>
      </c>
      <c r="C107" s="206">
        <v>53100</v>
      </c>
      <c r="D107" s="206"/>
      <c r="E107" s="19">
        <f t="shared" si="4"/>
        <v>53100</v>
      </c>
      <c r="F107" s="206">
        <v>46500</v>
      </c>
      <c r="G107" s="125">
        <f t="shared" si="5"/>
        <v>6600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16" t="s">
        <v>164</v>
      </c>
      <c r="B108" s="207" t="s">
        <v>223</v>
      </c>
      <c r="C108" s="206">
        <v>53500</v>
      </c>
      <c r="D108" s="206"/>
      <c r="E108" s="19">
        <f t="shared" si="4"/>
        <v>53500</v>
      </c>
      <c r="F108" s="206">
        <v>46500</v>
      </c>
      <c r="G108" s="125">
        <f t="shared" si="5"/>
        <v>7000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>
      <c r="A109" s="16" t="s">
        <v>164</v>
      </c>
      <c r="B109" s="208" t="s">
        <v>927</v>
      </c>
      <c r="C109" s="206">
        <v>6000</v>
      </c>
      <c r="D109" s="206"/>
      <c r="E109" s="19">
        <f t="shared" si="4"/>
        <v>6000</v>
      </c>
      <c r="F109" s="206">
        <v>2500</v>
      </c>
      <c r="G109" s="125">
        <f t="shared" si="5"/>
        <v>3500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16" t="s">
        <v>164</v>
      </c>
      <c r="B110" s="202" t="s">
        <v>224</v>
      </c>
      <c r="C110" s="206"/>
      <c r="D110" s="206"/>
      <c r="E110" s="19">
        <f t="shared" si="4"/>
        <v>0</v>
      </c>
      <c r="F110" s="206"/>
      <c r="G110" s="125">
        <f t="shared" si="5"/>
        <v>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16" t="s">
        <v>164</v>
      </c>
      <c r="B111" s="200" t="s">
        <v>225</v>
      </c>
      <c r="C111" s="206">
        <v>4000</v>
      </c>
      <c r="D111" s="206">
        <v>3700</v>
      </c>
      <c r="E111" s="19">
        <f t="shared" si="4"/>
        <v>7700</v>
      </c>
      <c r="F111" s="206">
        <v>7700</v>
      </c>
      <c r="G111" s="125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16" t="s">
        <v>164</v>
      </c>
      <c r="B112" s="200" t="s">
        <v>234</v>
      </c>
      <c r="C112" s="206">
        <v>6600</v>
      </c>
      <c r="D112" s="206"/>
      <c r="E112" s="19">
        <f t="shared" si="4"/>
        <v>6600</v>
      </c>
      <c r="F112" s="206">
        <v>6550</v>
      </c>
      <c r="G112" s="125">
        <f t="shared" si="5"/>
        <v>50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>
      <c r="A113" s="16" t="s">
        <v>164</v>
      </c>
      <c r="B113" s="200" t="s">
        <v>235</v>
      </c>
      <c r="C113" s="206">
        <v>5000</v>
      </c>
      <c r="D113" s="206">
        <v>2000</v>
      </c>
      <c r="E113" s="19">
        <f t="shared" si="4"/>
        <v>7000</v>
      </c>
      <c r="F113" s="206">
        <v>300</v>
      </c>
      <c r="G113" s="125">
        <f t="shared" si="5"/>
        <v>6700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16" t="s">
        <v>164</v>
      </c>
      <c r="B114" s="202" t="s">
        <v>226</v>
      </c>
      <c r="C114" s="206">
        <v>6900</v>
      </c>
      <c r="D114" s="206"/>
      <c r="E114" s="19">
        <f t="shared" si="4"/>
        <v>6900</v>
      </c>
      <c r="F114" s="206">
        <v>6900</v>
      </c>
      <c r="G114" s="125">
        <f t="shared" si="5"/>
        <v>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>
      <c r="A115" s="16" t="s">
        <v>164</v>
      </c>
      <c r="B115" s="202" t="s">
        <v>928</v>
      </c>
      <c r="C115" s="206">
        <v>5500</v>
      </c>
      <c r="D115" s="206"/>
      <c r="E115" s="19">
        <f t="shared" si="4"/>
        <v>5500</v>
      </c>
      <c r="F115" s="206">
        <v>4000</v>
      </c>
      <c r="G115" s="125">
        <f t="shared" si="5"/>
        <v>1500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16" t="s">
        <v>164</v>
      </c>
      <c r="B116" s="200" t="s">
        <v>237</v>
      </c>
      <c r="C116" s="206">
        <v>7000</v>
      </c>
      <c r="D116" s="206"/>
      <c r="E116" s="19">
        <f t="shared" si="4"/>
        <v>7000</v>
      </c>
      <c r="F116" s="206">
        <v>7000</v>
      </c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16" t="s">
        <v>164</v>
      </c>
      <c r="B117" s="200" t="s">
        <v>238</v>
      </c>
      <c r="C117" s="206">
        <v>8500</v>
      </c>
      <c r="D117" s="206"/>
      <c r="E117" s="19">
        <f t="shared" si="4"/>
        <v>8500</v>
      </c>
      <c r="F117" s="206">
        <v>8100</v>
      </c>
      <c r="G117" s="125">
        <f t="shared" si="5"/>
        <v>400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>
      <c r="A118" s="16" t="s">
        <v>164</v>
      </c>
      <c r="B118" s="209" t="s">
        <v>240</v>
      </c>
      <c r="C118" s="206">
        <v>7300</v>
      </c>
      <c r="D118" s="206"/>
      <c r="E118" s="19">
        <f t="shared" si="4"/>
        <v>7300</v>
      </c>
      <c r="F118" s="206">
        <v>7000</v>
      </c>
      <c r="G118" s="125">
        <f t="shared" si="5"/>
        <v>300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16" t="s">
        <v>775</v>
      </c>
      <c r="B119" s="200" t="s">
        <v>929</v>
      </c>
      <c r="C119" s="18">
        <v>100</v>
      </c>
      <c r="D119" s="18"/>
      <c r="E119" s="19">
        <f t="shared" ref="E119:E134" si="6">IFERROR(C119+D119,0)</f>
        <v>100</v>
      </c>
      <c r="F119" s="18">
        <v>100</v>
      </c>
      <c r="G119" s="125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>
      <c r="A120" s="16" t="s">
        <v>775</v>
      </c>
      <c r="B120" s="200" t="s">
        <v>930</v>
      </c>
      <c r="C120" s="18">
        <v>100</v>
      </c>
      <c r="D120" s="18"/>
      <c r="E120" s="19">
        <f t="shared" si="6"/>
        <v>100</v>
      </c>
      <c r="F120" s="18">
        <v>100</v>
      </c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16" t="s">
        <v>245</v>
      </c>
      <c r="B121" s="200" t="s">
        <v>246</v>
      </c>
      <c r="C121" s="18">
        <v>800</v>
      </c>
      <c r="D121" s="18"/>
      <c r="E121" s="19">
        <f t="shared" si="6"/>
        <v>800</v>
      </c>
      <c r="F121" s="18">
        <v>800</v>
      </c>
      <c r="G121" s="125">
        <f t="shared" si="5"/>
        <v>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16" t="s">
        <v>245</v>
      </c>
      <c r="B122" s="200" t="s">
        <v>247</v>
      </c>
      <c r="C122" s="18" t="s">
        <v>909</v>
      </c>
      <c r="D122" s="18"/>
      <c r="E122" s="19">
        <f t="shared" si="6"/>
        <v>0</v>
      </c>
      <c r="F122" s="18" t="s">
        <v>909</v>
      </c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>
      <c r="A123" s="16" t="s">
        <v>248</v>
      </c>
      <c r="B123" s="17" t="s">
        <v>249</v>
      </c>
      <c r="C123" s="18" t="s">
        <v>909</v>
      </c>
      <c r="D123" s="18"/>
      <c r="E123" s="19">
        <f t="shared" si="6"/>
        <v>0</v>
      </c>
      <c r="F123" s="18" t="s">
        <v>909</v>
      </c>
      <c r="G123" s="125">
        <f t="shared" si="5"/>
        <v>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16" t="s">
        <v>248</v>
      </c>
      <c r="B124" s="17" t="s">
        <v>250</v>
      </c>
      <c r="C124" s="18">
        <v>10000</v>
      </c>
      <c r="D124" s="18"/>
      <c r="E124" s="19">
        <f t="shared" si="6"/>
        <v>10000</v>
      </c>
      <c r="F124" s="18">
        <v>10000</v>
      </c>
      <c r="G124" s="125">
        <f t="shared" si="5"/>
        <v>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16" t="s">
        <v>248</v>
      </c>
      <c r="B125" s="17" t="s">
        <v>251</v>
      </c>
      <c r="C125" s="18">
        <v>5000</v>
      </c>
      <c r="D125" s="18"/>
      <c r="E125" s="19">
        <f t="shared" si="6"/>
        <v>5000</v>
      </c>
      <c r="F125" s="18">
        <v>5000</v>
      </c>
      <c r="G125" s="125">
        <f t="shared" si="5"/>
        <v>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16" t="s">
        <v>248</v>
      </c>
      <c r="B126" s="17" t="s">
        <v>252</v>
      </c>
      <c r="C126" s="18" t="s">
        <v>909</v>
      </c>
      <c r="D126" s="18"/>
      <c r="E126" s="19">
        <f t="shared" si="6"/>
        <v>0</v>
      </c>
      <c r="F126" s="18" t="s">
        <v>909</v>
      </c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16" t="s">
        <v>248</v>
      </c>
      <c r="B127" s="17" t="s">
        <v>253</v>
      </c>
      <c r="C127" s="18">
        <v>200</v>
      </c>
      <c r="D127" s="18"/>
      <c r="E127" s="19">
        <f t="shared" si="6"/>
        <v>200</v>
      </c>
      <c r="F127" s="18">
        <v>200</v>
      </c>
      <c r="G127" s="125">
        <f t="shared" si="5"/>
        <v>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>
      <c r="A128" s="16" t="s">
        <v>248</v>
      </c>
      <c r="B128" s="17" t="s">
        <v>254</v>
      </c>
      <c r="C128" s="18" t="s">
        <v>909</v>
      </c>
      <c r="D128" s="18"/>
      <c r="E128" s="19">
        <f t="shared" si="6"/>
        <v>0</v>
      </c>
      <c r="F128" s="18" t="s">
        <v>909</v>
      </c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16" t="s">
        <v>248</v>
      </c>
      <c r="B129" s="17" t="s">
        <v>255</v>
      </c>
      <c r="C129" s="18" t="s">
        <v>909</v>
      </c>
      <c r="D129" s="18"/>
      <c r="E129" s="19">
        <f t="shared" si="6"/>
        <v>0</v>
      </c>
      <c r="F129" s="18" t="s">
        <v>909</v>
      </c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16" t="s">
        <v>248</v>
      </c>
      <c r="B130" s="17" t="s">
        <v>257</v>
      </c>
      <c r="C130" s="18">
        <v>400</v>
      </c>
      <c r="D130" s="18"/>
      <c r="E130" s="19">
        <f t="shared" si="6"/>
        <v>400</v>
      </c>
      <c r="F130" s="18">
        <v>400</v>
      </c>
      <c r="G130" s="125">
        <f t="shared" si="5"/>
        <v>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>
      <c r="A131" s="16" t="s">
        <v>248</v>
      </c>
      <c r="B131" s="17" t="s">
        <v>258</v>
      </c>
      <c r="C131" s="18" t="s">
        <v>909</v>
      </c>
      <c r="D131" s="18"/>
      <c r="E131" s="19">
        <f t="shared" si="6"/>
        <v>0</v>
      </c>
      <c r="F131" s="18" t="s">
        <v>909</v>
      </c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16" t="s">
        <v>248</v>
      </c>
      <c r="B132" s="17" t="s">
        <v>259</v>
      </c>
      <c r="C132" s="18" t="s">
        <v>909</v>
      </c>
      <c r="D132" s="18"/>
      <c r="E132" s="19">
        <f t="shared" si="6"/>
        <v>0</v>
      </c>
      <c r="F132" s="18" t="s">
        <v>909</v>
      </c>
      <c r="G132" s="125">
        <f t="shared" si="5"/>
        <v>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16" t="s">
        <v>248</v>
      </c>
      <c r="B133" s="17" t="s">
        <v>260</v>
      </c>
      <c r="C133" s="18">
        <v>12000</v>
      </c>
      <c r="D133" s="18"/>
      <c r="E133" s="19">
        <f t="shared" si="6"/>
        <v>12000</v>
      </c>
      <c r="F133" s="18">
        <v>12000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16" t="s">
        <v>248</v>
      </c>
      <c r="B134" s="17" t="s">
        <v>261</v>
      </c>
      <c r="C134" s="18"/>
      <c r="D134" s="18"/>
      <c r="E134" s="19">
        <f t="shared" si="6"/>
        <v>0</v>
      </c>
      <c r="F134" s="18" t="s">
        <v>909</v>
      </c>
      <c r="G134" s="125">
        <f t="shared" si="5"/>
        <v>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16" t="s">
        <v>262</v>
      </c>
      <c r="B135" s="210" t="s">
        <v>263</v>
      </c>
      <c r="C135" s="206">
        <v>3900</v>
      </c>
      <c r="D135" s="206"/>
      <c r="E135" s="19">
        <f t="shared" si="4"/>
        <v>3900</v>
      </c>
      <c r="F135" s="206">
        <v>3900</v>
      </c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16" t="s">
        <v>262</v>
      </c>
      <c r="B136" s="210" t="s">
        <v>266</v>
      </c>
      <c r="C136" s="206">
        <v>21040</v>
      </c>
      <c r="D136" s="206"/>
      <c r="E136" s="19">
        <f t="shared" si="4"/>
        <v>21040</v>
      </c>
      <c r="F136" s="206">
        <v>21040</v>
      </c>
      <c r="G136" s="125">
        <f t="shared" si="5"/>
        <v>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16" t="s">
        <v>262</v>
      </c>
      <c r="B137" s="210" t="s">
        <v>267</v>
      </c>
      <c r="C137" s="206">
        <v>23040</v>
      </c>
      <c r="D137" s="206"/>
      <c r="E137" s="19">
        <f t="shared" si="4"/>
        <v>23040</v>
      </c>
      <c r="F137" s="206">
        <v>23040</v>
      </c>
      <c r="G137" s="125">
        <f t="shared" si="5"/>
        <v>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16" t="s">
        <v>262</v>
      </c>
      <c r="B138" s="210" t="s">
        <v>268</v>
      </c>
      <c r="C138" s="206">
        <v>35280</v>
      </c>
      <c r="D138" s="206"/>
      <c r="E138" s="19">
        <f t="shared" si="4"/>
        <v>35280</v>
      </c>
      <c r="F138" s="206">
        <v>35280</v>
      </c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16" t="s">
        <v>262</v>
      </c>
      <c r="B139" s="210" t="s">
        <v>269</v>
      </c>
      <c r="C139" s="206"/>
      <c r="D139" s="206"/>
      <c r="E139" s="19">
        <f t="shared" si="4"/>
        <v>0</v>
      </c>
      <c r="F139" s="206"/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16" t="s">
        <v>262</v>
      </c>
      <c r="B140" s="210" t="s">
        <v>270</v>
      </c>
      <c r="C140" s="206">
        <v>4900</v>
      </c>
      <c r="D140" s="206"/>
      <c r="E140" s="19">
        <f t="shared" si="4"/>
        <v>4900</v>
      </c>
      <c r="F140" s="206">
        <v>4900</v>
      </c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16" t="s">
        <v>262</v>
      </c>
      <c r="B141" s="210" t="s">
        <v>274</v>
      </c>
      <c r="C141" s="206">
        <v>10600</v>
      </c>
      <c r="D141" s="206"/>
      <c r="E141" s="19">
        <f t="shared" ref="E141:E204" si="7">IFERROR(C141+D141,0)</f>
        <v>10600</v>
      </c>
      <c r="F141" s="206">
        <v>10600</v>
      </c>
      <c r="G141" s="125">
        <f t="shared" ref="G141:G204" si="8">IFERROR((E141-F141),0)</f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>
      <c r="A142" s="16" t="s">
        <v>262</v>
      </c>
      <c r="B142" s="210" t="s">
        <v>275</v>
      </c>
      <c r="C142" s="206"/>
      <c r="D142" s="206"/>
      <c r="E142" s="19">
        <f t="shared" si="7"/>
        <v>0</v>
      </c>
      <c r="F142" s="206"/>
      <c r="G142" s="125">
        <f t="shared" si="8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16" t="s">
        <v>262</v>
      </c>
      <c r="B143" s="210" t="s">
        <v>276</v>
      </c>
      <c r="C143" s="206"/>
      <c r="D143" s="206"/>
      <c r="E143" s="19">
        <f t="shared" si="7"/>
        <v>0</v>
      </c>
      <c r="F143" s="206"/>
      <c r="G143" s="125">
        <f t="shared" si="8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16" t="s">
        <v>262</v>
      </c>
      <c r="B144" s="210" t="s">
        <v>277</v>
      </c>
      <c r="C144" s="206"/>
      <c r="D144" s="206"/>
      <c r="E144" s="19">
        <f t="shared" si="7"/>
        <v>0</v>
      </c>
      <c r="F144" s="206"/>
      <c r="G144" s="125">
        <f t="shared" si="8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16" t="s">
        <v>262</v>
      </c>
      <c r="B145" s="210" t="s">
        <v>931</v>
      </c>
      <c r="C145" s="206">
        <v>7800</v>
      </c>
      <c r="D145" s="206"/>
      <c r="E145" s="19">
        <f t="shared" si="7"/>
        <v>7800</v>
      </c>
      <c r="F145" s="206">
        <v>7800</v>
      </c>
      <c r="G145" s="125">
        <f t="shared" si="8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>
      <c r="A146" s="16" t="s">
        <v>262</v>
      </c>
      <c r="B146" s="210" t="s">
        <v>279</v>
      </c>
      <c r="C146" s="206">
        <v>5100</v>
      </c>
      <c r="D146" s="206"/>
      <c r="E146" s="19">
        <f t="shared" si="7"/>
        <v>5100</v>
      </c>
      <c r="F146" s="206">
        <v>5100</v>
      </c>
      <c r="G146" s="125">
        <f t="shared" si="8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>
      <c r="A147" s="16" t="s">
        <v>262</v>
      </c>
      <c r="B147" s="210" t="s">
        <v>290</v>
      </c>
      <c r="C147" s="206">
        <v>1800</v>
      </c>
      <c r="D147" s="206"/>
      <c r="E147" s="19">
        <f t="shared" si="7"/>
        <v>1800</v>
      </c>
      <c r="F147" s="206">
        <v>1800</v>
      </c>
      <c r="G147" s="125">
        <f t="shared" si="8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16" t="s">
        <v>262</v>
      </c>
      <c r="B148" s="210" t="s">
        <v>291</v>
      </c>
      <c r="C148" s="206">
        <v>800</v>
      </c>
      <c r="D148" s="206"/>
      <c r="E148" s="19">
        <f t="shared" si="7"/>
        <v>800</v>
      </c>
      <c r="F148" s="206">
        <v>800</v>
      </c>
      <c r="G148" s="125">
        <f t="shared" si="8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>
      <c r="A149" s="16" t="s">
        <v>262</v>
      </c>
      <c r="B149" s="210" t="s">
        <v>932</v>
      </c>
      <c r="C149" s="206">
        <v>9760</v>
      </c>
      <c r="D149" s="206"/>
      <c r="E149" s="19">
        <f t="shared" si="7"/>
        <v>9760</v>
      </c>
      <c r="F149" s="206">
        <v>9760</v>
      </c>
      <c r="G149" s="125">
        <f t="shared" si="8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16" t="s">
        <v>262</v>
      </c>
      <c r="B150" s="210" t="s">
        <v>933</v>
      </c>
      <c r="C150" s="206">
        <v>12500</v>
      </c>
      <c r="D150" s="206"/>
      <c r="E150" s="19">
        <f t="shared" si="7"/>
        <v>12500</v>
      </c>
      <c r="F150" s="206">
        <v>12500</v>
      </c>
      <c r="G150" s="125">
        <f t="shared" si="8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>
      <c r="A151" s="16" t="s">
        <v>262</v>
      </c>
      <c r="B151" s="210" t="s">
        <v>934</v>
      </c>
      <c r="C151" s="206">
        <v>100</v>
      </c>
      <c r="D151" s="206">
        <v>100</v>
      </c>
      <c r="E151" s="19">
        <f t="shared" si="7"/>
        <v>200</v>
      </c>
      <c r="F151" s="206">
        <v>200</v>
      </c>
      <c r="G151" s="125">
        <f t="shared" si="8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16" t="s">
        <v>262</v>
      </c>
      <c r="B152" s="210" t="s">
        <v>935</v>
      </c>
      <c r="C152" s="206">
        <v>8700</v>
      </c>
      <c r="D152" s="206"/>
      <c r="E152" s="19">
        <f t="shared" si="7"/>
        <v>8700</v>
      </c>
      <c r="F152" s="206">
        <v>8700</v>
      </c>
      <c r="G152" s="125">
        <f t="shared" si="8"/>
        <v>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>
      <c r="A153" s="16" t="s">
        <v>262</v>
      </c>
      <c r="B153" s="210" t="s">
        <v>936</v>
      </c>
      <c r="C153" s="206">
        <v>3200</v>
      </c>
      <c r="D153" s="206"/>
      <c r="E153" s="19">
        <f t="shared" si="7"/>
        <v>3200</v>
      </c>
      <c r="F153" s="206">
        <v>3200</v>
      </c>
      <c r="G153" s="125">
        <f t="shared" si="8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>
      <c r="A154" s="16" t="s">
        <v>262</v>
      </c>
      <c r="B154" s="210" t="s">
        <v>937</v>
      </c>
      <c r="C154" s="206">
        <v>320</v>
      </c>
      <c r="D154" s="206">
        <v>40</v>
      </c>
      <c r="E154" s="19">
        <f t="shared" si="7"/>
        <v>360</v>
      </c>
      <c r="F154" s="206">
        <v>360</v>
      </c>
      <c r="G154" s="125">
        <f t="shared" si="8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16" t="s">
        <v>262</v>
      </c>
      <c r="B155" s="210" t="s">
        <v>292</v>
      </c>
      <c r="C155" s="206"/>
      <c r="D155" s="206"/>
      <c r="E155" s="19">
        <f t="shared" si="7"/>
        <v>0</v>
      </c>
      <c r="F155" s="206"/>
      <c r="G155" s="125">
        <f t="shared" si="8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>
      <c r="A156" s="16" t="s">
        <v>262</v>
      </c>
      <c r="B156" s="210" t="s">
        <v>293</v>
      </c>
      <c r="C156" s="206"/>
      <c r="D156" s="206"/>
      <c r="E156" s="19">
        <f t="shared" si="7"/>
        <v>0</v>
      </c>
      <c r="F156" s="206"/>
      <c r="G156" s="125">
        <f t="shared" si="8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16" t="s">
        <v>262</v>
      </c>
      <c r="B157" s="210" t="s">
        <v>294</v>
      </c>
      <c r="C157" s="206">
        <v>1900</v>
      </c>
      <c r="D157" s="206"/>
      <c r="E157" s="19">
        <f t="shared" si="7"/>
        <v>1900</v>
      </c>
      <c r="F157" s="206">
        <v>1900</v>
      </c>
      <c r="G157" s="125">
        <f t="shared" si="8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16" t="s">
        <v>262</v>
      </c>
      <c r="B158" s="210" t="s">
        <v>295</v>
      </c>
      <c r="C158" s="206">
        <v>22000</v>
      </c>
      <c r="D158" s="206"/>
      <c r="E158" s="19">
        <f t="shared" si="7"/>
        <v>22000</v>
      </c>
      <c r="F158" s="206">
        <v>22000</v>
      </c>
      <c r="G158" s="125">
        <f t="shared" si="8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16" t="s">
        <v>262</v>
      </c>
      <c r="B159" s="210" t="s">
        <v>296</v>
      </c>
      <c r="C159" s="206">
        <v>1900</v>
      </c>
      <c r="D159" s="206"/>
      <c r="E159" s="19">
        <f t="shared" si="7"/>
        <v>1900</v>
      </c>
      <c r="F159" s="206">
        <v>1900</v>
      </c>
      <c r="G159" s="125">
        <f t="shared" si="8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16" t="s">
        <v>262</v>
      </c>
      <c r="B160" s="210" t="s">
        <v>297</v>
      </c>
      <c r="C160" s="206">
        <v>200</v>
      </c>
      <c r="D160" s="211"/>
      <c r="E160" s="19">
        <f t="shared" si="7"/>
        <v>200</v>
      </c>
      <c r="F160" s="206">
        <v>200</v>
      </c>
      <c r="G160" s="125">
        <f t="shared" si="8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16" t="s">
        <v>262</v>
      </c>
      <c r="B161" s="210" t="s">
        <v>298</v>
      </c>
      <c r="C161" s="206">
        <v>850</v>
      </c>
      <c r="D161" s="211"/>
      <c r="E161" s="19">
        <f t="shared" si="7"/>
        <v>850</v>
      </c>
      <c r="F161" s="206">
        <v>850</v>
      </c>
      <c r="G161" s="125">
        <f t="shared" si="8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>
      <c r="A162" s="16" t="s">
        <v>262</v>
      </c>
      <c r="B162" s="210" t="s">
        <v>299</v>
      </c>
      <c r="C162" s="206">
        <v>250</v>
      </c>
      <c r="D162" s="206"/>
      <c r="E162" s="19">
        <f t="shared" si="7"/>
        <v>250</v>
      </c>
      <c r="F162" s="206">
        <v>250</v>
      </c>
      <c r="G162" s="125">
        <f t="shared" si="8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>
      <c r="A163" s="16" t="s">
        <v>262</v>
      </c>
      <c r="B163" s="210" t="s">
        <v>300</v>
      </c>
      <c r="C163" s="206"/>
      <c r="D163" s="206"/>
      <c r="E163" s="19">
        <f t="shared" si="7"/>
        <v>0</v>
      </c>
      <c r="F163" s="206"/>
      <c r="G163" s="125">
        <f t="shared" si="8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>
      <c r="A164" s="16" t="s">
        <v>262</v>
      </c>
      <c r="B164" s="210" t="s">
        <v>301</v>
      </c>
      <c r="C164" s="206"/>
      <c r="D164" s="206"/>
      <c r="E164" s="19">
        <f t="shared" si="7"/>
        <v>0</v>
      </c>
      <c r="F164" s="206"/>
      <c r="G164" s="125">
        <f t="shared" si="8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16" t="s">
        <v>262</v>
      </c>
      <c r="B165" s="210" t="s">
        <v>302</v>
      </c>
      <c r="C165" s="206"/>
      <c r="D165" s="206"/>
      <c r="E165" s="19">
        <f t="shared" si="7"/>
        <v>0</v>
      </c>
      <c r="F165" s="206"/>
      <c r="G165" s="125">
        <f t="shared" si="8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16" t="s">
        <v>262</v>
      </c>
      <c r="B166" s="210" t="s">
        <v>303</v>
      </c>
      <c r="C166" s="206"/>
      <c r="D166" s="206"/>
      <c r="E166" s="19">
        <f t="shared" si="7"/>
        <v>0</v>
      </c>
      <c r="F166" s="206"/>
      <c r="G166" s="125">
        <f t="shared" si="8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16" t="s">
        <v>262</v>
      </c>
      <c r="B167" s="210" t="s">
        <v>304</v>
      </c>
      <c r="C167" s="206">
        <v>800</v>
      </c>
      <c r="D167" s="206"/>
      <c r="E167" s="19">
        <f t="shared" si="7"/>
        <v>800</v>
      </c>
      <c r="F167" s="206">
        <v>800</v>
      </c>
      <c r="G167" s="125">
        <f t="shared" si="8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16" t="s">
        <v>262</v>
      </c>
      <c r="B168" s="210" t="s">
        <v>305</v>
      </c>
      <c r="C168" s="206">
        <v>30600</v>
      </c>
      <c r="D168" s="211"/>
      <c r="E168" s="19">
        <f t="shared" si="7"/>
        <v>30600</v>
      </c>
      <c r="F168" s="206">
        <v>30600</v>
      </c>
      <c r="G168" s="125">
        <f t="shared" si="8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16" t="s">
        <v>262</v>
      </c>
      <c r="B169" s="210" t="s">
        <v>306</v>
      </c>
      <c r="C169" s="206">
        <v>183600</v>
      </c>
      <c r="D169" s="211"/>
      <c r="E169" s="19">
        <f t="shared" si="7"/>
        <v>183600</v>
      </c>
      <c r="F169" s="206">
        <v>183600</v>
      </c>
      <c r="G169" s="125">
        <f t="shared" si="8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16" t="s">
        <v>262</v>
      </c>
      <c r="B170" s="210" t="s">
        <v>307</v>
      </c>
      <c r="C170" s="206"/>
      <c r="D170" s="211"/>
      <c r="E170" s="19">
        <f t="shared" si="7"/>
        <v>0</v>
      </c>
      <c r="F170" s="206"/>
      <c r="G170" s="125">
        <f t="shared" si="8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16" t="s">
        <v>262</v>
      </c>
      <c r="B171" s="210" t="s">
        <v>308</v>
      </c>
      <c r="C171" s="206">
        <v>4800</v>
      </c>
      <c r="D171" s="211"/>
      <c r="E171" s="19">
        <f t="shared" si="7"/>
        <v>4800</v>
      </c>
      <c r="F171" s="206">
        <v>4800</v>
      </c>
      <c r="G171" s="125">
        <f t="shared" si="8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16" t="s">
        <v>262</v>
      </c>
      <c r="B172" s="210" t="s">
        <v>309</v>
      </c>
      <c r="C172" s="206">
        <v>9600</v>
      </c>
      <c r="D172" s="211"/>
      <c r="E172" s="19">
        <f t="shared" si="7"/>
        <v>9600</v>
      </c>
      <c r="F172" s="206">
        <v>9600</v>
      </c>
      <c r="G172" s="125">
        <f t="shared" si="8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16" t="s">
        <v>262</v>
      </c>
      <c r="B173" s="210" t="s">
        <v>310</v>
      </c>
      <c r="C173" s="206">
        <v>15800</v>
      </c>
      <c r="D173" s="211"/>
      <c r="E173" s="19">
        <f t="shared" si="7"/>
        <v>15800</v>
      </c>
      <c r="F173" s="206">
        <v>15800</v>
      </c>
      <c r="G173" s="125">
        <f t="shared" si="8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16" t="s">
        <v>262</v>
      </c>
      <c r="B174" s="210" t="s">
        <v>311</v>
      </c>
      <c r="C174" s="206">
        <v>22400</v>
      </c>
      <c r="D174" s="211"/>
      <c r="E174" s="19">
        <f t="shared" si="7"/>
        <v>22400</v>
      </c>
      <c r="F174" s="206">
        <v>22400</v>
      </c>
      <c r="G174" s="125">
        <f t="shared" si="8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16" t="s">
        <v>262</v>
      </c>
      <c r="B175" s="210" t="s">
        <v>312</v>
      </c>
      <c r="C175" s="206">
        <v>1800</v>
      </c>
      <c r="D175" s="206"/>
      <c r="E175" s="19">
        <f t="shared" si="7"/>
        <v>1800</v>
      </c>
      <c r="F175" s="206">
        <v>1800</v>
      </c>
      <c r="G175" s="125">
        <f t="shared" si="8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16" t="s">
        <v>262</v>
      </c>
      <c r="B176" s="210" t="s">
        <v>313</v>
      </c>
      <c r="C176" s="206">
        <v>1300</v>
      </c>
      <c r="D176" s="206"/>
      <c r="E176" s="19">
        <f t="shared" si="7"/>
        <v>1300</v>
      </c>
      <c r="F176" s="206">
        <v>1300</v>
      </c>
      <c r="G176" s="125">
        <f t="shared" si="8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16" t="s">
        <v>262</v>
      </c>
      <c r="B177" s="210" t="s">
        <v>314</v>
      </c>
      <c r="C177" s="206">
        <v>1680</v>
      </c>
      <c r="D177" s="206"/>
      <c r="E177" s="19">
        <f t="shared" si="7"/>
        <v>1680</v>
      </c>
      <c r="F177" s="206">
        <v>1680</v>
      </c>
      <c r="G177" s="125">
        <f t="shared" si="8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16" t="s">
        <v>262</v>
      </c>
      <c r="B178" s="210" t="s">
        <v>315</v>
      </c>
      <c r="C178" s="206">
        <v>800</v>
      </c>
      <c r="D178" s="206">
        <v>320</v>
      </c>
      <c r="E178" s="19">
        <f t="shared" si="7"/>
        <v>1120</v>
      </c>
      <c r="F178" s="206">
        <v>1120</v>
      </c>
      <c r="G178" s="125">
        <f t="shared" si="8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16" t="s">
        <v>262</v>
      </c>
      <c r="B179" s="210" t="s">
        <v>316</v>
      </c>
      <c r="C179" s="206">
        <v>1280</v>
      </c>
      <c r="D179" s="206"/>
      <c r="E179" s="19">
        <f t="shared" si="7"/>
        <v>1280</v>
      </c>
      <c r="F179" s="206">
        <v>1280</v>
      </c>
      <c r="G179" s="125">
        <f t="shared" si="8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16" t="s">
        <v>262</v>
      </c>
      <c r="B180" s="210" t="s">
        <v>317</v>
      </c>
      <c r="C180" s="206">
        <v>880</v>
      </c>
      <c r="D180" s="206"/>
      <c r="E180" s="19">
        <f t="shared" si="7"/>
        <v>880</v>
      </c>
      <c r="F180" s="206">
        <v>880</v>
      </c>
      <c r="G180" s="125">
        <f t="shared" si="8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>
      <c r="A181" s="16" t="s">
        <v>262</v>
      </c>
      <c r="B181" s="210" t="s">
        <v>318</v>
      </c>
      <c r="C181" s="206">
        <v>320</v>
      </c>
      <c r="D181" s="206"/>
      <c r="E181" s="19">
        <f t="shared" si="7"/>
        <v>320</v>
      </c>
      <c r="F181" s="206">
        <v>320</v>
      </c>
      <c r="G181" s="125">
        <f t="shared" si="8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>
      <c r="A182" s="16" t="s">
        <v>262</v>
      </c>
      <c r="B182" s="210" t="s">
        <v>319</v>
      </c>
      <c r="C182" s="212">
        <v>18900</v>
      </c>
      <c r="D182" s="206"/>
      <c r="E182" s="19">
        <f t="shared" si="7"/>
        <v>18900</v>
      </c>
      <c r="F182" s="206">
        <v>18900</v>
      </c>
      <c r="G182" s="125">
        <f t="shared" si="8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>
      <c r="A183" s="16" t="s">
        <v>262</v>
      </c>
      <c r="B183" s="210" t="s">
        <v>320</v>
      </c>
      <c r="C183" s="206">
        <v>114000</v>
      </c>
      <c r="D183" s="206"/>
      <c r="E183" s="19">
        <f t="shared" si="7"/>
        <v>114000</v>
      </c>
      <c r="F183" s="206">
        <v>114000</v>
      </c>
      <c r="G183" s="125">
        <f t="shared" si="8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16" t="s">
        <v>262</v>
      </c>
      <c r="B184" s="210" t="s">
        <v>321</v>
      </c>
      <c r="C184" s="206">
        <v>42800</v>
      </c>
      <c r="D184" s="206"/>
      <c r="E184" s="19">
        <f t="shared" si="7"/>
        <v>42800</v>
      </c>
      <c r="F184" s="206">
        <v>42800</v>
      </c>
      <c r="G184" s="125">
        <f t="shared" si="8"/>
        <v>0</v>
      </c>
      <c r="H184" s="150" t="s">
        <v>909</v>
      </c>
      <c r="I184" s="151" t="s">
        <v>909</v>
      </c>
      <c r="J184" s="163" t="s">
        <v>909</v>
      </c>
      <c r="K184" s="164" t="s">
        <v>909</v>
      </c>
    </row>
    <row r="185" spans="1:11">
      <c r="A185" s="16" t="s">
        <v>262</v>
      </c>
      <c r="B185" s="210" t="s">
        <v>322</v>
      </c>
      <c r="C185" s="206"/>
      <c r="D185" s="206"/>
      <c r="E185" s="19">
        <f t="shared" si="7"/>
        <v>0</v>
      </c>
      <c r="F185" s="206"/>
      <c r="G185" s="125">
        <f t="shared" si="8"/>
        <v>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>
      <c r="A186" s="16" t="s">
        <v>262</v>
      </c>
      <c r="B186" s="210" t="s">
        <v>323</v>
      </c>
      <c r="C186" s="206"/>
      <c r="D186" s="206"/>
      <c r="E186" s="19">
        <f t="shared" si="7"/>
        <v>0</v>
      </c>
      <c r="F186" s="206"/>
      <c r="G186" s="125">
        <f t="shared" si="8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>
      <c r="A187" s="16" t="s">
        <v>262</v>
      </c>
      <c r="B187" s="210" t="s">
        <v>324</v>
      </c>
      <c r="C187" s="206">
        <v>2100</v>
      </c>
      <c r="D187" s="206"/>
      <c r="E187" s="19">
        <f t="shared" si="7"/>
        <v>2100</v>
      </c>
      <c r="F187" s="206">
        <v>2100</v>
      </c>
      <c r="G187" s="125">
        <f t="shared" si="8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>
      <c r="A188" s="16" t="s">
        <v>262</v>
      </c>
      <c r="B188" s="210" t="s">
        <v>938</v>
      </c>
      <c r="C188" s="206"/>
      <c r="D188" s="206"/>
      <c r="E188" s="19">
        <f t="shared" si="7"/>
        <v>0</v>
      </c>
      <c r="F188" s="206"/>
      <c r="G188" s="125">
        <f t="shared" si="8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16" t="s">
        <v>262</v>
      </c>
      <c r="B189" s="210" t="s">
        <v>326</v>
      </c>
      <c r="C189" s="206">
        <v>2300</v>
      </c>
      <c r="D189" s="206"/>
      <c r="E189" s="19">
        <f t="shared" si="7"/>
        <v>2300</v>
      </c>
      <c r="F189" s="206">
        <v>2300</v>
      </c>
      <c r="G189" s="125">
        <f t="shared" si="8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>
      <c r="A190" s="16" t="s">
        <v>262</v>
      </c>
      <c r="B190" s="210" t="s">
        <v>327</v>
      </c>
      <c r="C190" s="206">
        <v>2000</v>
      </c>
      <c r="D190" s="206"/>
      <c r="E190" s="19">
        <f t="shared" si="7"/>
        <v>2000</v>
      </c>
      <c r="F190" s="206">
        <v>2000</v>
      </c>
      <c r="G190" s="125">
        <f t="shared" si="8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16" t="s">
        <v>262</v>
      </c>
      <c r="B191" s="210" t="s">
        <v>328</v>
      </c>
      <c r="C191" s="206">
        <v>16800</v>
      </c>
      <c r="D191" s="206"/>
      <c r="E191" s="19">
        <f t="shared" si="7"/>
        <v>16800</v>
      </c>
      <c r="F191" s="206">
        <v>16800</v>
      </c>
      <c r="G191" s="125">
        <f t="shared" si="8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>
      <c r="A192" s="16" t="s">
        <v>262</v>
      </c>
      <c r="B192" s="210" t="s">
        <v>329</v>
      </c>
      <c r="C192" s="206">
        <v>1620</v>
      </c>
      <c r="D192" s="206"/>
      <c r="E192" s="19">
        <f t="shared" si="7"/>
        <v>1620</v>
      </c>
      <c r="F192" s="206">
        <v>1620</v>
      </c>
      <c r="G192" s="125">
        <f t="shared" si="8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>
      <c r="A193" s="16" t="s">
        <v>262</v>
      </c>
      <c r="B193" s="210" t="s">
        <v>330</v>
      </c>
      <c r="C193" s="206">
        <v>28900</v>
      </c>
      <c r="D193" s="206"/>
      <c r="E193" s="19">
        <f t="shared" si="7"/>
        <v>28900</v>
      </c>
      <c r="F193" s="206">
        <v>28900</v>
      </c>
      <c r="G193" s="125">
        <f t="shared" si="8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>
      <c r="A194" s="16" t="s">
        <v>262</v>
      </c>
      <c r="B194" s="210" t="s">
        <v>331</v>
      </c>
      <c r="C194" s="206"/>
      <c r="D194" s="206"/>
      <c r="E194" s="19">
        <f t="shared" si="7"/>
        <v>0</v>
      </c>
      <c r="F194" s="206"/>
      <c r="G194" s="125">
        <f t="shared" si="8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>
      <c r="A195" s="16" t="s">
        <v>262</v>
      </c>
      <c r="B195" s="210" t="s">
        <v>332</v>
      </c>
      <c r="C195" s="206">
        <v>1600</v>
      </c>
      <c r="D195" s="206"/>
      <c r="E195" s="19">
        <f t="shared" si="7"/>
        <v>1600</v>
      </c>
      <c r="F195" s="206">
        <v>1600</v>
      </c>
      <c r="G195" s="125">
        <f t="shared" si="8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>
      <c r="A196" s="16" t="s">
        <v>262</v>
      </c>
      <c r="B196" s="210" t="s">
        <v>333</v>
      </c>
      <c r="C196" s="206"/>
      <c r="D196" s="206"/>
      <c r="E196" s="19">
        <f t="shared" si="7"/>
        <v>0</v>
      </c>
      <c r="F196" s="206"/>
      <c r="G196" s="125">
        <f t="shared" si="8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16" t="s">
        <v>262</v>
      </c>
      <c r="B197" s="210" t="s">
        <v>334</v>
      </c>
      <c r="C197" s="206"/>
      <c r="D197" s="206"/>
      <c r="E197" s="19">
        <f t="shared" si="7"/>
        <v>0</v>
      </c>
      <c r="F197" s="206"/>
      <c r="G197" s="125">
        <f t="shared" si="8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16" t="s">
        <v>262</v>
      </c>
      <c r="B198" s="210" t="s">
        <v>335</v>
      </c>
      <c r="C198" s="206">
        <v>8000</v>
      </c>
      <c r="D198" s="206">
        <v>1200</v>
      </c>
      <c r="E198" s="19">
        <f t="shared" si="7"/>
        <v>9200</v>
      </c>
      <c r="F198" s="206">
        <v>9200</v>
      </c>
      <c r="G198" s="125">
        <f t="shared" si="8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16" t="s">
        <v>262</v>
      </c>
      <c r="B199" s="210" t="s">
        <v>336</v>
      </c>
      <c r="C199" s="206">
        <v>8400</v>
      </c>
      <c r="D199" s="206">
        <v>1600</v>
      </c>
      <c r="E199" s="19">
        <f t="shared" si="7"/>
        <v>10000</v>
      </c>
      <c r="F199" s="206">
        <v>10000</v>
      </c>
      <c r="G199" s="125">
        <f t="shared" si="8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>
      <c r="A200" s="16" t="s">
        <v>262</v>
      </c>
      <c r="B200" s="210" t="s">
        <v>337</v>
      </c>
      <c r="C200" s="206">
        <v>8400</v>
      </c>
      <c r="D200" s="206"/>
      <c r="E200" s="19">
        <f t="shared" si="7"/>
        <v>8400</v>
      </c>
      <c r="F200" s="206">
        <v>8400</v>
      </c>
      <c r="G200" s="125">
        <f t="shared" si="8"/>
        <v>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>
      <c r="A201" s="16" t="s">
        <v>262</v>
      </c>
      <c r="B201" s="210" t="s">
        <v>338</v>
      </c>
      <c r="C201" s="206">
        <v>4000</v>
      </c>
      <c r="D201" s="206"/>
      <c r="E201" s="19">
        <f t="shared" si="7"/>
        <v>4000</v>
      </c>
      <c r="F201" s="206">
        <v>4000</v>
      </c>
      <c r="G201" s="125">
        <f t="shared" si="8"/>
        <v>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16" t="s">
        <v>262</v>
      </c>
      <c r="B202" s="210" t="s">
        <v>339</v>
      </c>
      <c r="C202" s="206"/>
      <c r="D202" s="206"/>
      <c r="E202" s="19">
        <f t="shared" si="7"/>
        <v>0</v>
      </c>
      <c r="F202" s="206"/>
      <c r="G202" s="125">
        <f t="shared" si="8"/>
        <v>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>
      <c r="A203" s="16" t="s">
        <v>262</v>
      </c>
      <c r="B203" s="210" t="s">
        <v>939</v>
      </c>
      <c r="C203" s="206"/>
      <c r="D203" s="206"/>
      <c r="E203" s="19">
        <f t="shared" si="7"/>
        <v>0</v>
      </c>
      <c r="F203" s="206"/>
      <c r="G203" s="125">
        <f t="shared" si="8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16" t="s">
        <v>262</v>
      </c>
      <c r="B204" s="210" t="s">
        <v>940</v>
      </c>
      <c r="C204" s="206"/>
      <c r="D204" s="206"/>
      <c r="E204" s="19">
        <f t="shared" si="7"/>
        <v>0</v>
      </c>
      <c r="F204" s="206"/>
      <c r="G204" s="125">
        <f t="shared" si="8"/>
        <v>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>
      <c r="A205" s="16" t="s">
        <v>262</v>
      </c>
      <c r="B205" s="210" t="s">
        <v>941</v>
      </c>
      <c r="C205" s="206"/>
      <c r="D205" s="206"/>
      <c r="E205" s="19">
        <f t="shared" ref="E205:E268" si="9">IFERROR(C205+D205,0)</f>
        <v>0</v>
      </c>
      <c r="F205" s="206"/>
      <c r="G205" s="125">
        <f t="shared" ref="G205:G268" si="10">IFERROR((E205-F205),0)</f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>
      <c r="A206" s="16" t="s">
        <v>262</v>
      </c>
      <c r="B206" s="210" t="s">
        <v>346</v>
      </c>
      <c r="C206" s="206">
        <v>4300</v>
      </c>
      <c r="D206" s="206"/>
      <c r="E206" s="19">
        <f t="shared" si="9"/>
        <v>4300</v>
      </c>
      <c r="F206" s="206">
        <v>4300</v>
      </c>
      <c r="G206" s="125">
        <f t="shared" si="10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16" t="s">
        <v>262</v>
      </c>
      <c r="B207" s="210" t="s">
        <v>347</v>
      </c>
      <c r="C207" s="206">
        <v>5100</v>
      </c>
      <c r="D207" s="206"/>
      <c r="E207" s="19">
        <f t="shared" si="9"/>
        <v>5100</v>
      </c>
      <c r="F207" s="206">
        <v>5100</v>
      </c>
      <c r="G207" s="125">
        <f t="shared" si="10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16" t="s">
        <v>262</v>
      </c>
      <c r="B208" s="210" t="s">
        <v>348</v>
      </c>
      <c r="C208" s="206"/>
      <c r="D208" s="206"/>
      <c r="E208" s="19">
        <f t="shared" si="9"/>
        <v>0</v>
      </c>
      <c r="F208" s="206"/>
      <c r="G208" s="125">
        <f t="shared" si="10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>
      <c r="A209" s="16" t="s">
        <v>262</v>
      </c>
      <c r="B209" s="210" t="s">
        <v>349</v>
      </c>
      <c r="C209" s="206">
        <v>500</v>
      </c>
      <c r="D209" s="206"/>
      <c r="E209" s="19">
        <f t="shared" si="9"/>
        <v>500</v>
      </c>
      <c r="F209" s="206">
        <v>500</v>
      </c>
      <c r="G209" s="125">
        <f t="shared" si="10"/>
        <v>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>
      <c r="A210" s="16" t="s">
        <v>262</v>
      </c>
      <c r="B210" s="210" t="s">
        <v>350</v>
      </c>
      <c r="C210" s="206">
        <v>100</v>
      </c>
      <c r="D210" s="206"/>
      <c r="E210" s="19">
        <f t="shared" si="9"/>
        <v>100</v>
      </c>
      <c r="F210" s="206">
        <v>100</v>
      </c>
      <c r="G210" s="125">
        <f t="shared" si="10"/>
        <v>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>
      <c r="A211" s="16" t="s">
        <v>262</v>
      </c>
      <c r="B211" s="210" t="s">
        <v>351</v>
      </c>
      <c r="C211" s="206">
        <v>300</v>
      </c>
      <c r="D211" s="206"/>
      <c r="E211" s="19">
        <f t="shared" si="9"/>
        <v>300</v>
      </c>
      <c r="F211" s="206">
        <v>300</v>
      </c>
      <c r="G211" s="125">
        <f t="shared" si="10"/>
        <v>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>
      <c r="A212" s="16" t="s">
        <v>262</v>
      </c>
      <c r="B212" s="210" t="s">
        <v>352</v>
      </c>
      <c r="C212" s="206"/>
      <c r="D212" s="206"/>
      <c r="E212" s="19">
        <f t="shared" si="9"/>
        <v>0</v>
      </c>
      <c r="F212" s="206"/>
      <c r="G212" s="125">
        <f t="shared" si="10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16" t="s">
        <v>262</v>
      </c>
      <c r="B213" s="210" t="s">
        <v>353</v>
      </c>
      <c r="C213" s="206"/>
      <c r="D213" s="206"/>
      <c r="E213" s="19">
        <f t="shared" si="9"/>
        <v>0</v>
      </c>
      <c r="F213" s="206"/>
      <c r="G213" s="125">
        <f t="shared" si="10"/>
        <v>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16" t="s">
        <v>262</v>
      </c>
      <c r="B214" s="210" t="s">
        <v>354</v>
      </c>
      <c r="C214" s="206"/>
      <c r="D214" s="206"/>
      <c r="E214" s="19">
        <f t="shared" si="9"/>
        <v>0</v>
      </c>
      <c r="F214" s="206"/>
      <c r="G214" s="125">
        <f t="shared" si="10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16" t="s">
        <v>262</v>
      </c>
      <c r="B215" s="210" t="s">
        <v>355</v>
      </c>
      <c r="C215" s="206"/>
      <c r="D215" s="206"/>
      <c r="E215" s="19">
        <f t="shared" si="9"/>
        <v>0</v>
      </c>
      <c r="F215" s="206"/>
      <c r="G215" s="125">
        <f t="shared" si="10"/>
        <v>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16" t="s">
        <v>262</v>
      </c>
      <c r="B216" s="210" t="s">
        <v>942</v>
      </c>
      <c r="C216" s="206">
        <v>16600</v>
      </c>
      <c r="D216" s="206"/>
      <c r="E216" s="19">
        <f t="shared" si="9"/>
        <v>16600</v>
      </c>
      <c r="F216" s="206">
        <v>16600</v>
      </c>
      <c r="G216" s="125">
        <f t="shared" si="10"/>
        <v>0</v>
      </c>
      <c r="H216" s="150" t="s">
        <v>909</v>
      </c>
      <c r="I216" s="151" t="s">
        <v>909</v>
      </c>
      <c r="J216" s="165" t="s">
        <v>909</v>
      </c>
      <c r="K216" s="164" t="s">
        <v>909</v>
      </c>
    </row>
    <row r="217" spans="1:11">
      <c r="A217" s="16" t="s">
        <v>262</v>
      </c>
      <c r="B217" s="210" t="s">
        <v>357</v>
      </c>
      <c r="C217" s="206">
        <v>35950</v>
      </c>
      <c r="D217" s="206"/>
      <c r="E217" s="19">
        <f t="shared" si="9"/>
        <v>35950</v>
      </c>
      <c r="F217" s="206">
        <v>28584</v>
      </c>
      <c r="G217" s="125">
        <f t="shared" si="10"/>
        <v>7366</v>
      </c>
      <c r="H217" s="150" t="s">
        <v>909</v>
      </c>
      <c r="I217" s="151" t="s">
        <v>909</v>
      </c>
      <c r="J217" s="163" t="s">
        <v>909</v>
      </c>
      <c r="K217" s="164" t="s">
        <v>909</v>
      </c>
    </row>
    <row r="218" spans="1:11">
      <c r="A218" s="16" t="s">
        <v>262</v>
      </c>
      <c r="B218" s="210" t="s">
        <v>943</v>
      </c>
      <c r="C218" s="206"/>
      <c r="D218" s="206"/>
      <c r="E218" s="19">
        <f t="shared" si="9"/>
        <v>0</v>
      </c>
      <c r="F218" s="206"/>
      <c r="G218" s="125">
        <f t="shared" si="10"/>
        <v>0</v>
      </c>
      <c r="H218" s="150" t="s">
        <v>909</v>
      </c>
      <c r="I218" s="151" t="s">
        <v>909</v>
      </c>
      <c r="J218" s="165" t="s">
        <v>909</v>
      </c>
      <c r="K218" s="164" t="s">
        <v>909</v>
      </c>
    </row>
    <row r="219" spans="1:11">
      <c r="A219" s="16" t="s">
        <v>262</v>
      </c>
      <c r="B219" s="210" t="s">
        <v>359</v>
      </c>
      <c r="C219" s="206"/>
      <c r="D219" s="206"/>
      <c r="E219" s="19">
        <f t="shared" si="9"/>
        <v>0</v>
      </c>
      <c r="F219" s="206"/>
      <c r="G219" s="125">
        <f t="shared" si="10"/>
        <v>0</v>
      </c>
      <c r="H219" s="150" t="s">
        <v>909</v>
      </c>
      <c r="I219" s="151" t="s">
        <v>909</v>
      </c>
      <c r="J219" s="163" t="s">
        <v>909</v>
      </c>
      <c r="K219" s="164" t="s">
        <v>909</v>
      </c>
    </row>
    <row r="220" spans="1:11">
      <c r="A220" s="16" t="s">
        <v>262</v>
      </c>
      <c r="B220" s="210" t="s">
        <v>360</v>
      </c>
      <c r="C220" s="206">
        <v>300</v>
      </c>
      <c r="D220" s="206"/>
      <c r="E220" s="19">
        <f t="shared" si="9"/>
        <v>300</v>
      </c>
      <c r="F220" s="206">
        <v>300</v>
      </c>
      <c r="G220" s="125">
        <f t="shared" si="10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16" t="s">
        <v>262</v>
      </c>
      <c r="B221" s="210" t="s">
        <v>361</v>
      </c>
      <c r="C221" s="206">
        <v>200</v>
      </c>
      <c r="D221" s="206"/>
      <c r="E221" s="19">
        <f t="shared" si="9"/>
        <v>200</v>
      </c>
      <c r="F221" s="206">
        <v>200</v>
      </c>
      <c r="G221" s="125">
        <f t="shared" si="10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>
      <c r="A222" s="16" t="s">
        <v>262</v>
      </c>
      <c r="B222" s="210" t="s">
        <v>362</v>
      </c>
      <c r="C222" s="206">
        <v>2600</v>
      </c>
      <c r="D222" s="206"/>
      <c r="E222" s="19">
        <f t="shared" si="9"/>
        <v>2600</v>
      </c>
      <c r="F222" s="206">
        <v>2600</v>
      </c>
      <c r="G222" s="125">
        <f t="shared" si="10"/>
        <v>0</v>
      </c>
      <c r="H222" s="150" t="s">
        <v>909</v>
      </c>
      <c r="I222" s="151" t="s">
        <v>909</v>
      </c>
      <c r="J222" s="165" t="s">
        <v>909</v>
      </c>
      <c r="K222" s="164" t="s">
        <v>909</v>
      </c>
    </row>
    <row r="223" spans="1:11">
      <c r="A223" s="16" t="s">
        <v>262</v>
      </c>
      <c r="B223" s="210" t="s">
        <v>363</v>
      </c>
      <c r="C223" s="206">
        <v>3500</v>
      </c>
      <c r="D223" s="206"/>
      <c r="E223" s="19">
        <f t="shared" si="9"/>
        <v>3500</v>
      </c>
      <c r="F223" s="206">
        <v>3500</v>
      </c>
      <c r="G223" s="125">
        <f t="shared" si="10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16" t="s">
        <v>262</v>
      </c>
      <c r="B224" s="210" t="s">
        <v>364</v>
      </c>
      <c r="C224" s="206">
        <v>100</v>
      </c>
      <c r="D224" s="206"/>
      <c r="E224" s="19">
        <f t="shared" si="9"/>
        <v>100</v>
      </c>
      <c r="F224" s="206">
        <v>100</v>
      </c>
      <c r="G224" s="125">
        <f t="shared" si="10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16" t="s">
        <v>262</v>
      </c>
      <c r="B225" s="210" t="s">
        <v>365</v>
      </c>
      <c r="C225" s="206">
        <v>200</v>
      </c>
      <c r="D225" s="206"/>
      <c r="E225" s="19">
        <f t="shared" si="9"/>
        <v>200</v>
      </c>
      <c r="F225" s="206">
        <v>200</v>
      </c>
      <c r="G225" s="125">
        <f t="shared" si="10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16" t="s">
        <v>262</v>
      </c>
      <c r="B226" s="210" t="s">
        <v>366</v>
      </c>
      <c r="C226" s="206">
        <v>300</v>
      </c>
      <c r="D226" s="206"/>
      <c r="E226" s="19">
        <f t="shared" si="9"/>
        <v>300</v>
      </c>
      <c r="F226" s="206">
        <v>300</v>
      </c>
      <c r="G226" s="125">
        <f t="shared" si="10"/>
        <v>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16" t="s">
        <v>262</v>
      </c>
      <c r="B227" s="210" t="s">
        <v>367</v>
      </c>
      <c r="C227" s="206">
        <v>600</v>
      </c>
      <c r="D227" s="206"/>
      <c r="E227" s="19">
        <f t="shared" si="9"/>
        <v>600</v>
      </c>
      <c r="F227" s="206">
        <v>600</v>
      </c>
      <c r="G227" s="125">
        <f t="shared" si="10"/>
        <v>0</v>
      </c>
      <c r="H227" s="150" t="s">
        <v>909</v>
      </c>
      <c r="I227" s="151" t="s">
        <v>909</v>
      </c>
      <c r="J227" s="163" t="s">
        <v>909</v>
      </c>
      <c r="K227" s="164" t="s">
        <v>909</v>
      </c>
    </row>
    <row r="228" spans="1:11">
      <c r="A228" s="16" t="s">
        <v>262</v>
      </c>
      <c r="B228" s="210" t="s">
        <v>368</v>
      </c>
      <c r="C228" s="206">
        <v>3500</v>
      </c>
      <c r="D228" s="206"/>
      <c r="E228" s="19">
        <f t="shared" si="9"/>
        <v>3500</v>
      </c>
      <c r="F228" s="206">
        <v>3500</v>
      </c>
      <c r="G228" s="125">
        <f t="shared" si="10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>
      <c r="A229" s="16" t="s">
        <v>262</v>
      </c>
      <c r="B229" s="210" t="s">
        <v>369</v>
      </c>
      <c r="C229" s="206">
        <v>12000</v>
      </c>
      <c r="D229" s="206"/>
      <c r="E229" s="19">
        <f t="shared" si="9"/>
        <v>12000</v>
      </c>
      <c r="F229" s="206">
        <v>8800</v>
      </c>
      <c r="G229" s="125">
        <f t="shared" si="10"/>
        <v>3200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>
      <c r="A230" s="16" t="s">
        <v>262</v>
      </c>
      <c r="B230" s="210" t="s">
        <v>370</v>
      </c>
      <c r="C230" s="206">
        <v>37400</v>
      </c>
      <c r="D230" s="206"/>
      <c r="E230" s="19">
        <f t="shared" si="9"/>
        <v>37400</v>
      </c>
      <c r="F230" s="206">
        <v>32900</v>
      </c>
      <c r="G230" s="125">
        <f t="shared" si="10"/>
        <v>4500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>
      <c r="A231" s="16" t="s">
        <v>262</v>
      </c>
      <c r="B231" s="210" t="s">
        <v>371</v>
      </c>
      <c r="C231" s="206"/>
      <c r="D231" s="206"/>
      <c r="E231" s="19">
        <f t="shared" si="9"/>
        <v>0</v>
      </c>
      <c r="F231" s="206"/>
      <c r="G231" s="125">
        <f t="shared" si="10"/>
        <v>0</v>
      </c>
      <c r="H231" s="150" t="s">
        <v>909</v>
      </c>
      <c r="I231" s="151" t="s">
        <v>909</v>
      </c>
      <c r="J231" s="165" t="s">
        <v>909</v>
      </c>
      <c r="K231" s="164" t="s">
        <v>909</v>
      </c>
    </row>
    <row r="232" spans="1:11">
      <c r="A232" s="16" t="s">
        <v>262</v>
      </c>
      <c r="B232" s="210" t="s">
        <v>372</v>
      </c>
      <c r="C232" s="206">
        <v>1100</v>
      </c>
      <c r="D232" s="206"/>
      <c r="E232" s="19">
        <f t="shared" si="9"/>
        <v>1100</v>
      </c>
      <c r="F232" s="206">
        <v>1100</v>
      </c>
      <c r="G232" s="125">
        <f t="shared" si="10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16" t="s">
        <v>375</v>
      </c>
      <c r="B233" s="200" t="s">
        <v>376</v>
      </c>
      <c r="C233" s="206">
        <v>1400</v>
      </c>
      <c r="D233" s="18"/>
      <c r="E233" s="19">
        <f t="shared" si="9"/>
        <v>1400</v>
      </c>
      <c r="F233" s="18">
        <v>1400</v>
      </c>
      <c r="G233" s="125">
        <f t="shared" si="10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16" t="s">
        <v>375</v>
      </c>
      <c r="B234" s="200" t="s">
        <v>377</v>
      </c>
      <c r="C234" s="206"/>
      <c r="D234" s="18" t="s">
        <v>909</v>
      </c>
      <c r="E234" s="19">
        <f t="shared" si="9"/>
        <v>0</v>
      </c>
      <c r="F234" s="18" t="s">
        <v>909</v>
      </c>
      <c r="G234" s="125">
        <f t="shared" si="10"/>
        <v>0</v>
      </c>
      <c r="H234" s="150" t="s">
        <v>909</v>
      </c>
      <c r="I234" s="151" t="s">
        <v>909</v>
      </c>
      <c r="J234" s="163" t="s">
        <v>909</v>
      </c>
      <c r="K234" s="164" t="s">
        <v>909</v>
      </c>
    </row>
    <row r="235" spans="1:11">
      <c r="A235" s="16" t="s">
        <v>375</v>
      </c>
      <c r="B235" s="200" t="s">
        <v>378</v>
      </c>
      <c r="C235" s="18">
        <v>9500</v>
      </c>
      <c r="D235" s="18"/>
      <c r="E235" s="19">
        <f t="shared" si="9"/>
        <v>9500</v>
      </c>
      <c r="F235" s="18">
        <v>9500</v>
      </c>
      <c r="G235" s="125">
        <f t="shared" si="10"/>
        <v>0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>
      <c r="A236" s="16" t="s">
        <v>398</v>
      </c>
      <c r="B236" s="200" t="s">
        <v>406</v>
      </c>
      <c r="C236" s="18">
        <v>320</v>
      </c>
      <c r="D236" s="18"/>
      <c r="E236" s="19">
        <f t="shared" si="9"/>
        <v>320</v>
      </c>
      <c r="F236" s="18">
        <v>320</v>
      </c>
      <c r="G236" s="125">
        <f t="shared" si="10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>
      <c r="A237" s="16" t="s">
        <v>398</v>
      </c>
      <c r="B237" s="200" t="s">
        <v>407</v>
      </c>
      <c r="C237" s="18">
        <v>320</v>
      </c>
      <c r="D237" s="18"/>
      <c r="E237" s="19">
        <f t="shared" si="9"/>
        <v>320</v>
      </c>
      <c r="F237" s="18">
        <v>320</v>
      </c>
      <c r="G237" s="125">
        <f t="shared" si="10"/>
        <v>0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>
      <c r="A238" s="16" t="s">
        <v>453</v>
      </c>
      <c r="B238" s="201" t="s">
        <v>454</v>
      </c>
      <c r="C238" s="18">
        <v>4000</v>
      </c>
      <c r="D238" s="18"/>
      <c r="E238" s="19">
        <f t="shared" si="9"/>
        <v>4000</v>
      </c>
      <c r="F238" s="18">
        <v>4000</v>
      </c>
      <c r="G238" s="125">
        <f t="shared" si="10"/>
        <v>0</v>
      </c>
      <c r="H238" s="150" t="s">
        <v>909</v>
      </c>
      <c r="I238" s="151" t="s">
        <v>909</v>
      </c>
      <c r="J238" s="165" t="s">
        <v>909</v>
      </c>
      <c r="K238" s="164" t="s">
        <v>909</v>
      </c>
    </row>
    <row r="239" spans="1:11">
      <c r="A239" s="16" t="s">
        <v>453</v>
      </c>
      <c r="B239" s="200" t="s">
        <v>456</v>
      </c>
      <c r="C239" s="206">
        <v>6500</v>
      </c>
      <c r="D239" s="206">
        <v>6000</v>
      </c>
      <c r="E239" s="19">
        <f t="shared" si="9"/>
        <v>12500</v>
      </c>
      <c r="F239" s="18">
        <v>10400</v>
      </c>
      <c r="G239" s="125">
        <f t="shared" si="10"/>
        <v>2100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16" t="s">
        <v>453</v>
      </c>
      <c r="B240" s="200" t="s">
        <v>457</v>
      </c>
      <c r="C240" s="206">
        <v>7500</v>
      </c>
      <c r="D240" s="206">
        <v>4800</v>
      </c>
      <c r="E240" s="19">
        <f t="shared" si="9"/>
        <v>12300</v>
      </c>
      <c r="F240" s="18">
        <v>12200</v>
      </c>
      <c r="G240" s="125">
        <f t="shared" si="10"/>
        <v>100</v>
      </c>
      <c r="H240" s="150" t="s">
        <v>909</v>
      </c>
      <c r="I240" s="151" t="s">
        <v>909</v>
      </c>
      <c r="J240" s="163" t="s">
        <v>909</v>
      </c>
      <c r="K240" s="164" t="s">
        <v>909</v>
      </c>
    </row>
    <row r="241" spans="1:11">
      <c r="A241" s="16" t="s">
        <v>453</v>
      </c>
      <c r="B241" s="200" t="s">
        <v>458</v>
      </c>
      <c r="C241" s="206">
        <v>12000</v>
      </c>
      <c r="D241" s="206"/>
      <c r="E241" s="19">
        <f t="shared" si="9"/>
        <v>12000</v>
      </c>
      <c r="F241" s="18">
        <v>12000</v>
      </c>
      <c r="G241" s="125">
        <f t="shared" si="10"/>
        <v>0</v>
      </c>
      <c r="H241" s="150" t="s">
        <v>909</v>
      </c>
      <c r="I241" s="151" t="s">
        <v>909</v>
      </c>
      <c r="J241" s="165" t="s">
        <v>909</v>
      </c>
      <c r="K241" s="164" t="s">
        <v>909</v>
      </c>
    </row>
    <row r="242" spans="1:11">
      <c r="A242" s="16" t="s">
        <v>453</v>
      </c>
      <c r="B242" s="200" t="s">
        <v>459</v>
      </c>
      <c r="C242" s="206">
        <v>12000</v>
      </c>
      <c r="D242" s="206"/>
      <c r="E242" s="19">
        <f t="shared" si="9"/>
        <v>12000</v>
      </c>
      <c r="F242" s="18">
        <v>10900</v>
      </c>
      <c r="G242" s="125">
        <f t="shared" si="10"/>
        <v>1100</v>
      </c>
      <c r="H242" s="150" t="s">
        <v>909</v>
      </c>
      <c r="I242" s="151" t="s">
        <v>909</v>
      </c>
      <c r="J242" s="163" t="s">
        <v>909</v>
      </c>
      <c r="K242" s="164" t="s">
        <v>909</v>
      </c>
    </row>
    <row r="243" spans="1:11">
      <c r="A243" s="16" t="s">
        <v>945</v>
      </c>
      <c r="B243" s="200" t="s">
        <v>469</v>
      </c>
      <c r="C243" s="18">
        <v>10000</v>
      </c>
      <c r="D243" s="18"/>
      <c r="E243" s="19">
        <f t="shared" si="9"/>
        <v>10000</v>
      </c>
      <c r="F243" s="18">
        <v>10000</v>
      </c>
      <c r="G243" s="125">
        <f t="shared" si="10"/>
        <v>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>
      <c r="A244" s="16" t="s">
        <v>946</v>
      </c>
      <c r="B244" s="213" t="s">
        <v>947</v>
      </c>
      <c r="C244" s="18">
        <v>15000</v>
      </c>
      <c r="D244" s="18"/>
      <c r="E244" s="19">
        <f t="shared" si="9"/>
        <v>15000</v>
      </c>
      <c r="F244" s="18">
        <v>15000</v>
      </c>
      <c r="G244" s="125">
        <f t="shared" si="10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16" t="s">
        <v>948</v>
      </c>
      <c r="B245" s="201" t="s">
        <v>498</v>
      </c>
      <c r="C245" s="206">
        <v>71000</v>
      </c>
      <c r="D245" s="206"/>
      <c r="E245" s="19">
        <f t="shared" si="9"/>
        <v>71000</v>
      </c>
      <c r="F245" s="206">
        <v>71000</v>
      </c>
      <c r="G245" s="125">
        <f t="shared" si="10"/>
        <v>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>
      <c r="A246" s="16" t="s">
        <v>948</v>
      </c>
      <c r="B246" s="202" t="s">
        <v>494</v>
      </c>
      <c r="C246" s="206"/>
      <c r="D246" s="206"/>
      <c r="E246" s="19">
        <f t="shared" si="9"/>
        <v>0</v>
      </c>
      <c r="F246" s="206"/>
      <c r="G246" s="125">
        <f t="shared" si="10"/>
        <v>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16" t="s">
        <v>948</v>
      </c>
      <c r="B247" s="200" t="s">
        <v>495</v>
      </c>
      <c r="C247" s="206">
        <v>200</v>
      </c>
      <c r="D247" s="206"/>
      <c r="E247" s="19">
        <f t="shared" si="9"/>
        <v>200</v>
      </c>
      <c r="F247" s="206">
        <v>200</v>
      </c>
      <c r="G247" s="125">
        <f t="shared" si="10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16" t="s">
        <v>948</v>
      </c>
      <c r="B248" s="200" t="s">
        <v>484</v>
      </c>
      <c r="C248" s="206"/>
      <c r="D248" s="206"/>
      <c r="E248" s="19">
        <f t="shared" si="9"/>
        <v>0</v>
      </c>
      <c r="F248" s="206"/>
      <c r="G248" s="125">
        <f t="shared" si="10"/>
        <v>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16" t="s">
        <v>948</v>
      </c>
      <c r="B249" s="200" t="s">
        <v>515</v>
      </c>
      <c r="C249" s="206">
        <v>17700</v>
      </c>
      <c r="D249" s="206"/>
      <c r="E249" s="19">
        <f t="shared" si="9"/>
        <v>17700</v>
      </c>
      <c r="F249" s="206">
        <v>17700</v>
      </c>
      <c r="G249" s="125">
        <f t="shared" si="10"/>
        <v>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16" t="s">
        <v>948</v>
      </c>
      <c r="B250" s="200" t="s">
        <v>516</v>
      </c>
      <c r="C250" s="206">
        <v>24700</v>
      </c>
      <c r="D250" s="206"/>
      <c r="E250" s="19">
        <f t="shared" si="9"/>
        <v>24700</v>
      </c>
      <c r="F250" s="206">
        <v>24700</v>
      </c>
      <c r="G250" s="125">
        <f t="shared" si="10"/>
        <v>0</v>
      </c>
      <c r="H250" s="150" t="s">
        <v>909</v>
      </c>
      <c r="I250" s="151" t="s">
        <v>909</v>
      </c>
      <c r="J250" s="165" t="s">
        <v>909</v>
      </c>
      <c r="K250" s="164" t="s">
        <v>909</v>
      </c>
    </row>
    <row r="251" spans="1:11">
      <c r="A251" s="16" t="s">
        <v>948</v>
      </c>
      <c r="B251" s="200" t="s">
        <v>517</v>
      </c>
      <c r="C251" s="206">
        <v>3000</v>
      </c>
      <c r="D251" s="206"/>
      <c r="E251" s="19">
        <f t="shared" si="9"/>
        <v>3000</v>
      </c>
      <c r="F251" s="206">
        <v>2900</v>
      </c>
      <c r="G251" s="125">
        <f t="shared" si="10"/>
        <v>100</v>
      </c>
      <c r="H251" s="150" t="s">
        <v>909</v>
      </c>
      <c r="I251" s="151" t="s">
        <v>909</v>
      </c>
      <c r="J251" s="163" t="s">
        <v>909</v>
      </c>
      <c r="K251" s="164" t="s">
        <v>909</v>
      </c>
    </row>
    <row r="252" spans="1:11">
      <c r="A252" s="16" t="s">
        <v>948</v>
      </c>
      <c r="B252" s="200" t="s">
        <v>518</v>
      </c>
      <c r="C252" s="206">
        <v>3500</v>
      </c>
      <c r="D252" s="206"/>
      <c r="E252" s="19">
        <f t="shared" si="9"/>
        <v>3500</v>
      </c>
      <c r="F252" s="206">
        <v>3500</v>
      </c>
      <c r="G252" s="125">
        <f t="shared" si="10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16" t="s">
        <v>948</v>
      </c>
      <c r="B253" s="200" t="s">
        <v>514</v>
      </c>
      <c r="C253" s="206"/>
      <c r="D253" s="206"/>
      <c r="E253" s="19">
        <f t="shared" si="9"/>
        <v>0</v>
      </c>
      <c r="F253" s="206"/>
      <c r="G253" s="125">
        <f t="shared" si="10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16" t="s">
        <v>948</v>
      </c>
      <c r="B254" s="200" t="s">
        <v>519</v>
      </c>
      <c r="C254" s="206">
        <v>3700</v>
      </c>
      <c r="D254" s="206"/>
      <c r="E254" s="19">
        <f t="shared" si="9"/>
        <v>3700</v>
      </c>
      <c r="F254" s="206">
        <v>3700</v>
      </c>
      <c r="G254" s="125">
        <f t="shared" si="10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>
      <c r="A255" s="16" t="s">
        <v>948</v>
      </c>
      <c r="B255" s="200" t="s">
        <v>489</v>
      </c>
      <c r="C255" s="206">
        <v>4000</v>
      </c>
      <c r="D255" s="206"/>
      <c r="E255" s="19">
        <f t="shared" si="9"/>
        <v>4000</v>
      </c>
      <c r="F255" s="206">
        <v>4000</v>
      </c>
      <c r="G255" s="125">
        <f t="shared" si="10"/>
        <v>0</v>
      </c>
      <c r="H255" s="150" t="s">
        <v>909</v>
      </c>
      <c r="I255" s="151" t="s">
        <v>909</v>
      </c>
      <c r="J255" s="165" t="s">
        <v>909</v>
      </c>
      <c r="K255" s="164" t="s">
        <v>909</v>
      </c>
    </row>
    <row r="256" spans="1:11">
      <c r="A256" s="16" t="s">
        <v>948</v>
      </c>
      <c r="B256" s="200" t="s">
        <v>491</v>
      </c>
      <c r="C256" s="206">
        <v>5000</v>
      </c>
      <c r="D256" s="206"/>
      <c r="E256" s="19">
        <f t="shared" si="9"/>
        <v>5000</v>
      </c>
      <c r="F256" s="206">
        <v>5000</v>
      </c>
      <c r="G256" s="125">
        <f t="shared" si="10"/>
        <v>0</v>
      </c>
      <c r="H256" s="150" t="s">
        <v>909</v>
      </c>
      <c r="I256" s="151" t="s">
        <v>909</v>
      </c>
      <c r="J256" s="163" t="s">
        <v>909</v>
      </c>
      <c r="K256" s="164" t="s">
        <v>909</v>
      </c>
    </row>
    <row r="257" spans="1:13">
      <c r="A257" s="16" t="s">
        <v>948</v>
      </c>
      <c r="B257" s="202" t="s">
        <v>949</v>
      </c>
      <c r="C257" s="206">
        <v>200</v>
      </c>
      <c r="D257" s="206"/>
      <c r="E257" s="19">
        <f t="shared" si="9"/>
        <v>200</v>
      </c>
      <c r="F257" s="206">
        <v>200</v>
      </c>
      <c r="G257" s="125">
        <f t="shared" si="10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3">
      <c r="A258" s="16" t="s">
        <v>948</v>
      </c>
      <c r="B258" s="200" t="s">
        <v>492</v>
      </c>
      <c r="C258" s="206">
        <v>700</v>
      </c>
      <c r="D258" s="206"/>
      <c r="E258" s="19">
        <f t="shared" si="9"/>
        <v>700</v>
      </c>
      <c r="F258" s="206">
        <v>700</v>
      </c>
      <c r="G258" s="125">
        <f t="shared" si="10"/>
        <v>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3" s="2" customFormat="1" ht="15.75" customHeight="1">
      <c r="A259" s="16" t="s">
        <v>948</v>
      </c>
      <c r="B259" s="200" t="s">
        <v>507</v>
      </c>
      <c r="C259" s="206"/>
      <c r="D259" s="206"/>
      <c r="E259" s="19">
        <f t="shared" si="9"/>
        <v>0</v>
      </c>
      <c r="F259" s="206"/>
      <c r="G259" s="125">
        <f t="shared" si="10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  <c r="M259" s="188"/>
    </row>
    <row r="260" spans="1:13" s="2" customFormat="1" ht="15.75" customHeight="1">
      <c r="A260" s="16" t="s">
        <v>948</v>
      </c>
      <c r="B260" s="200" t="s">
        <v>521</v>
      </c>
      <c r="C260" s="206">
        <v>3500</v>
      </c>
      <c r="D260" s="206"/>
      <c r="E260" s="19">
        <f t="shared" si="9"/>
        <v>3500</v>
      </c>
      <c r="F260" s="206">
        <v>3500</v>
      </c>
      <c r="G260" s="125">
        <f t="shared" si="10"/>
        <v>0</v>
      </c>
      <c r="H260" s="150" t="s">
        <v>909</v>
      </c>
      <c r="I260" s="151" t="s">
        <v>909</v>
      </c>
      <c r="J260" s="163" t="s">
        <v>909</v>
      </c>
      <c r="K260" s="164" t="s">
        <v>909</v>
      </c>
      <c r="M260" s="188"/>
    </row>
    <row r="261" spans="1:13" s="2" customFormat="1" ht="15.75" customHeight="1">
      <c r="A261" s="16" t="s">
        <v>948</v>
      </c>
      <c r="B261" s="200" t="s">
        <v>512</v>
      </c>
      <c r="C261" s="206"/>
      <c r="D261" s="206"/>
      <c r="E261" s="19">
        <f t="shared" si="9"/>
        <v>0</v>
      </c>
      <c r="F261" s="206"/>
      <c r="G261" s="125">
        <f t="shared" si="10"/>
        <v>0</v>
      </c>
      <c r="H261" s="150" t="s">
        <v>909</v>
      </c>
      <c r="I261" s="151" t="s">
        <v>909</v>
      </c>
      <c r="J261" s="165" t="s">
        <v>909</v>
      </c>
      <c r="K261" s="164" t="s">
        <v>909</v>
      </c>
      <c r="M261" s="188"/>
    </row>
    <row r="262" spans="1:13" s="2" customFormat="1" ht="15.75" customHeight="1">
      <c r="A262" s="16" t="s">
        <v>948</v>
      </c>
      <c r="B262" s="202" t="s">
        <v>511</v>
      </c>
      <c r="C262" s="206">
        <v>200</v>
      </c>
      <c r="D262" s="206"/>
      <c r="E262" s="19">
        <f t="shared" si="9"/>
        <v>200</v>
      </c>
      <c r="F262" s="206">
        <v>200</v>
      </c>
      <c r="G262" s="125">
        <f t="shared" si="10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  <c r="M262" s="188"/>
    </row>
    <row r="263" spans="1:13" s="2" customFormat="1" ht="15.75" customHeight="1">
      <c r="A263" s="16" t="s">
        <v>948</v>
      </c>
      <c r="B263" s="202" t="s">
        <v>950</v>
      </c>
      <c r="C263" s="206">
        <v>4600</v>
      </c>
      <c r="D263" s="206">
        <v>400</v>
      </c>
      <c r="E263" s="19">
        <f t="shared" si="9"/>
        <v>5000</v>
      </c>
      <c r="F263" s="206">
        <v>4724</v>
      </c>
      <c r="G263" s="125">
        <f t="shared" si="10"/>
        <v>276</v>
      </c>
      <c r="H263" s="150" t="s">
        <v>909</v>
      </c>
      <c r="I263" s="151" t="s">
        <v>909</v>
      </c>
      <c r="J263" s="165" t="s">
        <v>909</v>
      </c>
      <c r="K263" s="164" t="s">
        <v>909</v>
      </c>
      <c r="M263" s="188"/>
    </row>
    <row r="264" spans="1:13" s="2" customFormat="1" ht="15.75" customHeight="1">
      <c r="A264" s="16" t="s">
        <v>948</v>
      </c>
      <c r="B264" s="200" t="s">
        <v>487</v>
      </c>
      <c r="C264" s="206">
        <v>1800</v>
      </c>
      <c r="D264" s="206"/>
      <c r="E264" s="19">
        <f t="shared" si="9"/>
        <v>1800</v>
      </c>
      <c r="F264" s="206">
        <v>1800</v>
      </c>
      <c r="G264" s="125">
        <f t="shared" si="10"/>
        <v>0</v>
      </c>
      <c r="H264" s="150" t="s">
        <v>909</v>
      </c>
      <c r="I264" s="151" t="s">
        <v>909</v>
      </c>
      <c r="J264" s="163" t="s">
        <v>909</v>
      </c>
      <c r="K264" s="164" t="s">
        <v>909</v>
      </c>
      <c r="M264" s="188"/>
    </row>
    <row r="265" spans="1:13">
      <c r="A265" s="16" t="s">
        <v>948</v>
      </c>
      <c r="B265" s="200" t="s">
        <v>488</v>
      </c>
      <c r="C265" s="206">
        <v>2000</v>
      </c>
      <c r="D265" s="206"/>
      <c r="E265" s="19">
        <f t="shared" si="9"/>
        <v>2000</v>
      </c>
      <c r="F265" s="206">
        <v>2000</v>
      </c>
      <c r="G265" s="125">
        <f t="shared" si="10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3">
      <c r="A266" s="16" t="s">
        <v>948</v>
      </c>
      <c r="B266" s="200" t="s">
        <v>496</v>
      </c>
      <c r="C266" s="206"/>
      <c r="D266" s="206"/>
      <c r="E266" s="19">
        <f t="shared" si="9"/>
        <v>0</v>
      </c>
      <c r="F266" s="206"/>
      <c r="G266" s="125">
        <f t="shared" si="10"/>
        <v>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3">
      <c r="A267" s="16" t="s">
        <v>948</v>
      </c>
      <c r="B267" s="200" t="s">
        <v>504</v>
      </c>
      <c r="C267" s="206">
        <v>200</v>
      </c>
      <c r="D267" s="206"/>
      <c r="E267" s="19">
        <f t="shared" si="9"/>
        <v>200</v>
      </c>
      <c r="F267" s="206">
        <v>200</v>
      </c>
      <c r="G267" s="125">
        <f t="shared" si="10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3">
      <c r="A268" s="16" t="s">
        <v>951</v>
      </c>
      <c r="B268" s="201" t="s">
        <v>523</v>
      </c>
      <c r="C268" s="18" t="s">
        <v>909</v>
      </c>
      <c r="D268" s="18" t="s">
        <v>909</v>
      </c>
      <c r="E268" s="19">
        <f t="shared" si="9"/>
        <v>0</v>
      </c>
      <c r="F268" s="18" t="s">
        <v>909</v>
      </c>
      <c r="G268" s="125">
        <f t="shared" si="10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3">
      <c r="A269" s="16" t="s">
        <v>951</v>
      </c>
      <c r="B269" s="200" t="s">
        <v>524</v>
      </c>
      <c r="C269" s="18" t="s">
        <v>909</v>
      </c>
      <c r="D269" s="18" t="s">
        <v>909</v>
      </c>
      <c r="E269" s="19">
        <f t="shared" ref="E269:E332" si="11">IFERROR(C269+D269,0)</f>
        <v>0</v>
      </c>
      <c r="F269" s="18" t="s">
        <v>909</v>
      </c>
      <c r="G269" s="125">
        <f t="shared" ref="G269:G332" si="12">IFERROR((E269-F269),0)</f>
        <v>0</v>
      </c>
      <c r="H269" s="150" t="s">
        <v>909</v>
      </c>
      <c r="I269" s="151" t="s">
        <v>909</v>
      </c>
      <c r="J269" s="165" t="s">
        <v>909</v>
      </c>
      <c r="K269" s="164" t="s">
        <v>909</v>
      </c>
    </row>
    <row r="270" spans="1:13">
      <c r="A270" s="16" t="s">
        <v>951</v>
      </c>
      <c r="B270" s="202" t="s">
        <v>952</v>
      </c>
      <c r="C270" s="206">
        <v>1106</v>
      </c>
      <c r="D270" s="206"/>
      <c r="E270" s="19">
        <f t="shared" si="11"/>
        <v>1106</v>
      </c>
      <c r="F270" s="206">
        <v>1106</v>
      </c>
      <c r="G270" s="125">
        <f t="shared" si="12"/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3">
      <c r="A271" s="16" t="s">
        <v>951</v>
      </c>
      <c r="B271" s="202" t="s">
        <v>953</v>
      </c>
      <c r="C271" s="206">
        <v>3458</v>
      </c>
      <c r="D271" s="206"/>
      <c r="E271" s="19">
        <f t="shared" si="11"/>
        <v>3458</v>
      </c>
      <c r="F271" s="206">
        <v>3458</v>
      </c>
      <c r="G271" s="125">
        <f t="shared" si="12"/>
        <v>0</v>
      </c>
      <c r="H271" s="150" t="s">
        <v>909</v>
      </c>
      <c r="I271" s="151" t="s">
        <v>909</v>
      </c>
      <c r="J271" s="163" t="s">
        <v>909</v>
      </c>
      <c r="K271" s="164" t="s">
        <v>909</v>
      </c>
    </row>
    <row r="272" spans="1:13">
      <c r="A272" s="16" t="s">
        <v>951</v>
      </c>
      <c r="B272" s="200" t="s">
        <v>540</v>
      </c>
      <c r="C272" s="206"/>
      <c r="D272" s="206"/>
      <c r="E272" s="19">
        <f t="shared" si="11"/>
        <v>0</v>
      </c>
      <c r="F272" s="206"/>
      <c r="G272" s="125">
        <f t="shared" si="12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>
      <c r="A273" s="16" t="s">
        <v>951</v>
      </c>
      <c r="B273" s="200" t="s">
        <v>541</v>
      </c>
      <c r="C273" s="206"/>
      <c r="D273" s="206"/>
      <c r="E273" s="19">
        <f t="shared" si="11"/>
        <v>0</v>
      </c>
      <c r="F273" s="206"/>
      <c r="G273" s="125">
        <f t="shared" si="12"/>
        <v>0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>
      <c r="A274" s="16" t="s">
        <v>951</v>
      </c>
      <c r="B274" s="202" t="s">
        <v>954</v>
      </c>
      <c r="C274" s="206">
        <v>211</v>
      </c>
      <c r="D274" s="206"/>
      <c r="E274" s="19">
        <f t="shared" si="11"/>
        <v>211</v>
      </c>
      <c r="F274" s="206">
        <v>211</v>
      </c>
      <c r="G274" s="125">
        <f t="shared" si="12"/>
        <v>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16" t="s">
        <v>951</v>
      </c>
      <c r="B275" s="202" t="s">
        <v>955</v>
      </c>
      <c r="C275" s="206">
        <v>2500</v>
      </c>
      <c r="D275" s="206"/>
      <c r="E275" s="19">
        <f t="shared" si="11"/>
        <v>2500</v>
      </c>
      <c r="F275" s="206">
        <v>2500</v>
      </c>
      <c r="G275" s="125">
        <f t="shared" si="12"/>
        <v>0</v>
      </c>
      <c r="H275" s="150" t="s">
        <v>909</v>
      </c>
      <c r="I275" s="151" t="s">
        <v>909</v>
      </c>
      <c r="J275" s="163" t="s">
        <v>909</v>
      </c>
      <c r="K275" s="164" t="s">
        <v>909</v>
      </c>
    </row>
    <row r="276" spans="1:11">
      <c r="A276" s="16" t="s">
        <v>956</v>
      </c>
      <c r="B276" s="214" t="s">
        <v>637</v>
      </c>
      <c r="C276" s="206"/>
      <c r="D276" s="18" t="s">
        <v>909</v>
      </c>
      <c r="E276" s="19">
        <f t="shared" si="11"/>
        <v>0</v>
      </c>
      <c r="F276" s="206"/>
      <c r="G276" s="125">
        <f t="shared" si="12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>
      <c r="A277" s="16" t="s">
        <v>956</v>
      </c>
      <c r="B277" s="215" t="s">
        <v>638</v>
      </c>
      <c r="C277" s="206"/>
      <c r="D277" s="18" t="s">
        <v>909</v>
      </c>
      <c r="E277" s="19">
        <f t="shared" si="11"/>
        <v>0</v>
      </c>
      <c r="F277" s="206"/>
      <c r="G277" s="125">
        <f t="shared" si="12"/>
        <v>0</v>
      </c>
      <c r="H277" s="150" t="s">
        <v>909</v>
      </c>
      <c r="I277" s="151" t="s">
        <v>909</v>
      </c>
      <c r="J277" s="165" t="s">
        <v>909</v>
      </c>
      <c r="K277" s="164" t="s">
        <v>909</v>
      </c>
    </row>
    <row r="278" spans="1:11">
      <c r="A278" s="16" t="s">
        <v>956</v>
      </c>
      <c r="B278" s="215" t="s">
        <v>957</v>
      </c>
      <c r="C278" s="206">
        <v>20</v>
      </c>
      <c r="D278" s="206"/>
      <c r="E278" s="19">
        <f t="shared" si="11"/>
        <v>20</v>
      </c>
      <c r="F278" s="206"/>
      <c r="G278" s="125">
        <f t="shared" si="12"/>
        <v>20</v>
      </c>
      <c r="H278" s="150" t="s">
        <v>909</v>
      </c>
      <c r="I278" s="151" t="s">
        <v>909</v>
      </c>
      <c r="J278" s="163" t="s">
        <v>909</v>
      </c>
      <c r="K278" s="164" t="s">
        <v>909</v>
      </c>
    </row>
    <row r="279" spans="1:11">
      <c r="A279" s="16" t="s">
        <v>956</v>
      </c>
      <c r="B279" s="215" t="s">
        <v>958</v>
      </c>
      <c r="C279" s="206">
        <v>40</v>
      </c>
      <c r="D279" s="206"/>
      <c r="E279" s="19">
        <f t="shared" si="11"/>
        <v>40</v>
      </c>
      <c r="F279" s="206">
        <v>40</v>
      </c>
      <c r="G279" s="125">
        <f t="shared" si="12"/>
        <v>0</v>
      </c>
      <c r="H279" s="150" t="s">
        <v>909</v>
      </c>
      <c r="I279" s="151" t="s">
        <v>909</v>
      </c>
      <c r="J279" s="165" t="s">
        <v>909</v>
      </c>
      <c r="K279" s="164" t="s">
        <v>909</v>
      </c>
    </row>
    <row r="280" spans="1:11">
      <c r="A280" s="16" t="s">
        <v>956</v>
      </c>
      <c r="B280" s="215" t="s">
        <v>639</v>
      </c>
      <c r="C280" s="206"/>
      <c r="D280" s="206"/>
      <c r="E280" s="19">
        <f t="shared" si="11"/>
        <v>0</v>
      </c>
      <c r="F280" s="206"/>
      <c r="G280" s="125">
        <f t="shared" si="12"/>
        <v>0</v>
      </c>
      <c r="H280" s="150" t="s">
        <v>909</v>
      </c>
      <c r="I280" s="151" t="s">
        <v>909</v>
      </c>
      <c r="J280" s="163" t="s">
        <v>909</v>
      </c>
      <c r="K280" s="164" t="s">
        <v>909</v>
      </c>
    </row>
    <row r="281" spans="1:11">
      <c r="A281" s="16" t="s">
        <v>956</v>
      </c>
      <c r="B281" s="215" t="s">
        <v>640</v>
      </c>
      <c r="C281" s="206">
        <v>9500</v>
      </c>
      <c r="D281" s="206"/>
      <c r="E281" s="19">
        <f t="shared" si="11"/>
        <v>9500</v>
      </c>
      <c r="F281" s="206">
        <v>9500</v>
      </c>
      <c r="G281" s="125">
        <f t="shared" si="12"/>
        <v>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>
      <c r="A282" s="16" t="s">
        <v>956</v>
      </c>
      <c r="B282" s="215" t="s">
        <v>641</v>
      </c>
      <c r="C282" s="206">
        <v>120</v>
      </c>
      <c r="D282" s="206"/>
      <c r="E282" s="19">
        <f t="shared" si="11"/>
        <v>120</v>
      </c>
      <c r="F282" s="206">
        <v>120</v>
      </c>
      <c r="G282" s="125">
        <f t="shared" si="12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16" t="s">
        <v>956</v>
      </c>
      <c r="B283" s="215" t="s">
        <v>642</v>
      </c>
      <c r="C283" s="206">
        <v>550</v>
      </c>
      <c r="D283" s="206"/>
      <c r="E283" s="19">
        <f t="shared" si="11"/>
        <v>550</v>
      </c>
      <c r="F283" s="206">
        <v>43</v>
      </c>
      <c r="G283" s="125">
        <f t="shared" si="12"/>
        <v>507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>
      <c r="A284" s="16" t="s">
        <v>956</v>
      </c>
      <c r="B284" s="215" t="s">
        <v>643</v>
      </c>
      <c r="C284" s="206">
        <v>200</v>
      </c>
      <c r="D284" s="206"/>
      <c r="E284" s="19">
        <f t="shared" si="11"/>
        <v>200</v>
      </c>
      <c r="F284" s="206">
        <v>7</v>
      </c>
      <c r="G284" s="125">
        <f t="shared" si="12"/>
        <v>193</v>
      </c>
      <c r="H284" s="150" t="s">
        <v>909</v>
      </c>
      <c r="I284" s="151" t="s">
        <v>909</v>
      </c>
      <c r="J284" s="165" t="s">
        <v>909</v>
      </c>
      <c r="K284" s="164" t="s">
        <v>909</v>
      </c>
    </row>
    <row r="285" spans="1:11">
      <c r="A285" s="16" t="s">
        <v>956</v>
      </c>
      <c r="B285" s="215" t="s">
        <v>644</v>
      </c>
      <c r="C285" s="206">
        <v>240</v>
      </c>
      <c r="D285" s="206"/>
      <c r="E285" s="19">
        <f t="shared" si="11"/>
        <v>240</v>
      </c>
      <c r="F285" s="206">
        <v>240</v>
      </c>
      <c r="G285" s="125">
        <f t="shared" si="12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>
      <c r="A286" s="16" t="s">
        <v>956</v>
      </c>
      <c r="B286" s="215" t="s">
        <v>959</v>
      </c>
      <c r="C286" s="206">
        <v>50</v>
      </c>
      <c r="D286" s="206"/>
      <c r="E286" s="19">
        <f t="shared" si="11"/>
        <v>50</v>
      </c>
      <c r="F286" s="206">
        <v>50</v>
      </c>
      <c r="G286" s="125">
        <f t="shared" si="12"/>
        <v>0</v>
      </c>
      <c r="H286" s="150" t="s">
        <v>909</v>
      </c>
      <c r="I286" s="151" t="s">
        <v>909</v>
      </c>
      <c r="J286" s="163" t="s">
        <v>909</v>
      </c>
      <c r="K286" s="164" t="s">
        <v>909</v>
      </c>
    </row>
    <row r="287" spans="1:11">
      <c r="A287" s="16" t="s">
        <v>956</v>
      </c>
      <c r="B287" s="215" t="s">
        <v>645</v>
      </c>
      <c r="C287" s="206"/>
      <c r="D287" s="18" t="s">
        <v>909</v>
      </c>
      <c r="E287" s="19">
        <f t="shared" si="11"/>
        <v>0</v>
      </c>
      <c r="F287" s="206"/>
      <c r="G287" s="125">
        <f t="shared" si="12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>
      <c r="A288" s="16" t="s">
        <v>956</v>
      </c>
      <c r="B288" s="215" t="s">
        <v>646</v>
      </c>
      <c r="C288" s="206"/>
      <c r="D288" s="18" t="s">
        <v>909</v>
      </c>
      <c r="E288" s="19">
        <f t="shared" si="11"/>
        <v>0</v>
      </c>
      <c r="F288" s="206"/>
      <c r="G288" s="125">
        <f t="shared" si="12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>
      <c r="A289" s="16" t="s">
        <v>960</v>
      </c>
      <c r="B289" s="213" t="s">
        <v>961</v>
      </c>
      <c r="C289" s="206">
        <v>5000</v>
      </c>
      <c r="D289" s="206"/>
      <c r="E289" s="19">
        <f t="shared" si="11"/>
        <v>5000</v>
      </c>
      <c r="F289" s="206">
        <v>5000</v>
      </c>
      <c r="G289" s="125">
        <f t="shared" si="12"/>
        <v>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>
      <c r="A290" s="16" t="s">
        <v>960</v>
      </c>
      <c r="B290" s="213" t="s">
        <v>962</v>
      </c>
      <c r="C290" s="206">
        <v>39678</v>
      </c>
      <c r="D290" s="206"/>
      <c r="E290" s="19">
        <f t="shared" si="11"/>
        <v>39678</v>
      </c>
      <c r="F290" s="206">
        <v>39678</v>
      </c>
      <c r="G290" s="125">
        <f t="shared" si="12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16" t="s">
        <v>960</v>
      </c>
      <c r="B291" s="202" t="s">
        <v>963</v>
      </c>
      <c r="C291" s="206">
        <v>28385</v>
      </c>
      <c r="D291" s="206"/>
      <c r="E291" s="19">
        <f t="shared" si="11"/>
        <v>28385</v>
      </c>
      <c r="F291" s="206">
        <v>28385</v>
      </c>
      <c r="G291" s="125">
        <f t="shared" si="12"/>
        <v>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>
      <c r="A292" s="16" t="s">
        <v>964</v>
      </c>
      <c r="B292" s="213" t="s">
        <v>965</v>
      </c>
      <c r="C292" s="206">
        <v>7500</v>
      </c>
      <c r="D292" s="18"/>
      <c r="E292" s="19">
        <f t="shared" si="11"/>
        <v>7500</v>
      </c>
      <c r="F292" s="206">
        <v>7500</v>
      </c>
      <c r="G292" s="125">
        <f t="shared" si="12"/>
        <v>0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>
      <c r="A293" s="16" t="s">
        <v>964</v>
      </c>
      <c r="B293" s="202" t="s">
        <v>894</v>
      </c>
      <c r="C293" s="206">
        <v>15000</v>
      </c>
      <c r="D293" s="206"/>
      <c r="E293" s="19">
        <f t="shared" si="11"/>
        <v>15000</v>
      </c>
      <c r="F293" s="206">
        <v>15000</v>
      </c>
      <c r="G293" s="125">
        <f t="shared" si="12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16" t="s">
        <v>964</v>
      </c>
      <c r="B294" s="202" t="s">
        <v>891</v>
      </c>
      <c r="C294" s="206">
        <v>4500</v>
      </c>
      <c r="D294" s="206"/>
      <c r="E294" s="19">
        <f t="shared" si="11"/>
        <v>4500</v>
      </c>
      <c r="F294" s="206">
        <v>4500</v>
      </c>
      <c r="G294" s="125">
        <f t="shared" si="12"/>
        <v>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16" t="s">
        <v>964</v>
      </c>
      <c r="B295" s="202" t="s">
        <v>966</v>
      </c>
      <c r="C295" s="206">
        <v>10750</v>
      </c>
      <c r="D295" s="206"/>
      <c r="E295" s="19">
        <f t="shared" si="11"/>
        <v>10750</v>
      </c>
      <c r="F295" s="206">
        <v>10750</v>
      </c>
      <c r="G295" s="125">
        <f t="shared" si="12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>
      <c r="A296" s="16" t="s">
        <v>967</v>
      </c>
      <c r="B296" s="215" t="s">
        <v>688</v>
      </c>
      <c r="C296" s="206">
        <v>10000</v>
      </c>
      <c r="D296" s="206"/>
      <c r="E296" s="19">
        <f t="shared" si="11"/>
        <v>10000</v>
      </c>
      <c r="F296" s="206">
        <v>10000</v>
      </c>
      <c r="G296" s="125">
        <f t="shared" si="12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>
      <c r="A297" s="16" t="s">
        <v>967</v>
      </c>
      <c r="B297" s="215" t="s">
        <v>968</v>
      </c>
      <c r="C297" s="206">
        <v>4400</v>
      </c>
      <c r="D297" s="206"/>
      <c r="E297" s="19">
        <f t="shared" si="11"/>
        <v>4400</v>
      </c>
      <c r="F297" s="206">
        <v>4000</v>
      </c>
      <c r="G297" s="125">
        <f t="shared" si="12"/>
        <v>400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16" t="s">
        <v>967</v>
      </c>
      <c r="B298" s="215" t="s">
        <v>969</v>
      </c>
      <c r="C298" s="206">
        <v>1200</v>
      </c>
      <c r="D298" s="206"/>
      <c r="E298" s="24">
        <f t="shared" si="11"/>
        <v>1200</v>
      </c>
      <c r="F298" s="206"/>
      <c r="G298" s="125">
        <f t="shared" si="12"/>
        <v>1200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>
      <c r="A299" s="16" t="s">
        <v>967</v>
      </c>
      <c r="B299" s="215" t="s">
        <v>970</v>
      </c>
      <c r="C299" s="206">
        <v>500</v>
      </c>
      <c r="D299" s="206"/>
      <c r="E299" s="18">
        <f t="shared" si="11"/>
        <v>500</v>
      </c>
      <c r="F299" s="206">
        <v>273</v>
      </c>
      <c r="G299" s="125">
        <f t="shared" si="12"/>
        <v>227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>
      <c r="A300" s="16" t="s">
        <v>967</v>
      </c>
      <c r="B300" s="200" t="s">
        <v>690</v>
      </c>
      <c r="C300" s="206"/>
      <c r="D300" s="206"/>
      <c r="E300" s="18">
        <f t="shared" si="11"/>
        <v>0</v>
      </c>
      <c r="F300" s="206"/>
      <c r="G300" s="125">
        <f t="shared" si="12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>
      <c r="A301" s="16" t="s">
        <v>967</v>
      </c>
      <c r="B301" s="200" t="s">
        <v>691</v>
      </c>
      <c r="C301" s="206">
        <v>200</v>
      </c>
      <c r="D301" s="206"/>
      <c r="E301" s="18">
        <f t="shared" si="11"/>
        <v>200</v>
      </c>
      <c r="F301" s="206">
        <v>200</v>
      </c>
      <c r="G301" s="125">
        <f t="shared" si="12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16" t="s">
        <v>967</v>
      </c>
      <c r="B302" s="202" t="s">
        <v>971</v>
      </c>
      <c r="C302" s="206">
        <v>500</v>
      </c>
      <c r="D302" s="206"/>
      <c r="E302" s="18">
        <f t="shared" si="11"/>
        <v>500</v>
      </c>
      <c r="F302" s="206">
        <v>500</v>
      </c>
      <c r="G302" s="125">
        <f t="shared" si="12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16" t="s">
        <v>967</v>
      </c>
      <c r="B303" s="200" t="s">
        <v>692</v>
      </c>
      <c r="C303" s="206">
        <v>4000</v>
      </c>
      <c r="D303" s="206"/>
      <c r="E303" s="18">
        <f t="shared" si="11"/>
        <v>4000</v>
      </c>
      <c r="F303" s="206">
        <v>4000</v>
      </c>
      <c r="G303" s="125">
        <f t="shared" si="12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>
      <c r="A304" s="16" t="s">
        <v>967</v>
      </c>
      <c r="B304" s="200" t="s">
        <v>693</v>
      </c>
      <c r="C304" s="206"/>
      <c r="D304" s="206"/>
      <c r="E304" s="18">
        <f t="shared" si="11"/>
        <v>0</v>
      </c>
      <c r="F304" s="206"/>
      <c r="G304" s="125">
        <f t="shared" si="12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>
      <c r="A305" s="16" t="s">
        <v>967</v>
      </c>
      <c r="B305" s="200" t="s">
        <v>694</v>
      </c>
      <c r="C305" s="206">
        <v>6000</v>
      </c>
      <c r="D305" s="206">
        <v>12000</v>
      </c>
      <c r="E305" s="18">
        <f t="shared" si="11"/>
        <v>18000</v>
      </c>
      <c r="F305" s="206">
        <v>9926</v>
      </c>
      <c r="G305" s="125">
        <f t="shared" si="12"/>
        <v>8074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16" t="s">
        <v>967</v>
      </c>
      <c r="B306" s="200" t="s">
        <v>695</v>
      </c>
      <c r="C306" s="206">
        <v>4400</v>
      </c>
      <c r="D306" s="206"/>
      <c r="E306" s="18">
        <f t="shared" si="11"/>
        <v>4400</v>
      </c>
      <c r="F306" s="206">
        <v>3371</v>
      </c>
      <c r="G306" s="125">
        <f t="shared" si="12"/>
        <v>1029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>
      <c r="A307" s="16" t="s">
        <v>972</v>
      </c>
      <c r="B307" s="216" t="s">
        <v>706</v>
      </c>
      <c r="C307" s="206">
        <v>10000</v>
      </c>
      <c r="D307" s="206"/>
      <c r="E307" s="18">
        <f t="shared" si="11"/>
        <v>10000</v>
      </c>
      <c r="F307" s="206">
        <v>10000</v>
      </c>
      <c r="G307" s="125">
        <f t="shared" si="12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>
      <c r="A308" s="16" t="s">
        <v>972</v>
      </c>
      <c r="B308" s="216" t="s">
        <v>707</v>
      </c>
      <c r="C308" s="206">
        <v>2000</v>
      </c>
      <c r="D308" s="206"/>
      <c r="E308" s="18">
        <f t="shared" si="11"/>
        <v>2000</v>
      </c>
      <c r="F308" s="206">
        <v>2000</v>
      </c>
      <c r="G308" s="125">
        <f t="shared" si="12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16" t="s">
        <v>972</v>
      </c>
      <c r="B309" s="216" t="s">
        <v>708</v>
      </c>
      <c r="C309" s="206">
        <v>1000</v>
      </c>
      <c r="D309" s="206"/>
      <c r="E309" s="18">
        <f t="shared" si="11"/>
        <v>1000</v>
      </c>
      <c r="F309" s="206">
        <v>1000</v>
      </c>
      <c r="G309" s="125">
        <f t="shared" si="12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>
      <c r="A310" s="16" t="s">
        <v>972</v>
      </c>
      <c r="B310" s="216" t="s">
        <v>709</v>
      </c>
      <c r="C310" s="206"/>
      <c r="D310" s="206"/>
      <c r="E310" s="18">
        <f t="shared" si="11"/>
        <v>0</v>
      </c>
      <c r="F310" s="206"/>
      <c r="G310" s="125">
        <f t="shared" si="12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>
      <c r="A311" s="16" t="s">
        <v>972</v>
      </c>
      <c r="B311" s="216" t="s">
        <v>710</v>
      </c>
      <c r="C311" s="206">
        <v>2000</v>
      </c>
      <c r="D311" s="206"/>
      <c r="E311" s="18">
        <f t="shared" si="11"/>
        <v>2000</v>
      </c>
      <c r="F311" s="206">
        <v>2000</v>
      </c>
      <c r="G311" s="125">
        <f t="shared" si="12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16" t="s">
        <v>972</v>
      </c>
      <c r="B312" s="216" t="s">
        <v>711</v>
      </c>
      <c r="C312" s="206">
        <v>1000</v>
      </c>
      <c r="D312" s="206"/>
      <c r="E312" s="18">
        <f t="shared" si="11"/>
        <v>1000</v>
      </c>
      <c r="F312" s="206">
        <v>1000</v>
      </c>
      <c r="G312" s="125">
        <f t="shared" si="12"/>
        <v>0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16" t="s">
        <v>972</v>
      </c>
      <c r="B313" s="216" t="s">
        <v>712</v>
      </c>
      <c r="C313" s="206"/>
      <c r="D313" s="206"/>
      <c r="E313" s="18">
        <f t="shared" si="11"/>
        <v>0</v>
      </c>
      <c r="F313" s="206"/>
      <c r="G313" s="125">
        <f t="shared" si="12"/>
        <v>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>
      <c r="A314" s="16" t="s">
        <v>972</v>
      </c>
      <c r="B314" s="216" t="s">
        <v>713</v>
      </c>
      <c r="C314" s="206"/>
      <c r="D314" s="206"/>
      <c r="E314" s="18">
        <f t="shared" si="11"/>
        <v>0</v>
      </c>
      <c r="F314" s="206"/>
      <c r="G314" s="125">
        <f t="shared" si="12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>
      <c r="A315" s="16" t="s">
        <v>972</v>
      </c>
      <c r="B315" s="216" t="s">
        <v>714</v>
      </c>
      <c r="C315" s="206">
        <v>1000</v>
      </c>
      <c r="D315" s="206"/>
      <c r="E315" s="18">
        <f t="shared" si="11"/>
        <v>1000</v>
      </c>
      <c r="F315" s="206">
        <v>1000</v>
      </c>
      <c r="G315" s="125">
        <f t="shared" si="12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16" t="s">
        <v>972</v>
      </c>
      <c r="B316" s="216" t="s">
        <v>715</v>
      </c>
      <c r="C316" s="206">
        <v>1000</v>
      </c>
      <c r="D316" s="206"/>
      <c r="E316" s="18">
        <f t="shared" si="11"/>
        <v>1000</v>
      </c>
      <c r="F316" s="206">
        <v>1000</v>
      </c>
      <c r="G316" s="125">
        <f t="shared" si="12"/>
        <v>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16" t="s">
        <v>972</v>
      </c>
      <c r="B317" s="216" t="s">
        <v>716</v>
      </c>
      <c r="C317" s="206"/>
      <c r="D317" s="206"/>
      <c r="E317" s="18">
        <f t="shared" si="11"/>
        <v>0</v>
      </c>
      <c r="F317" s="206"/>
      <c r="G317" s="125">
        <f t="shared" si="12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16" t="s">
        <v>972</v>
      </c>
      <c r="B318" s="216" t="s">
        <v>717</v>
      </c>
      <c r="C318" s="206"/>
      <c r="D318" s="206"/>
      <c r="E318" s="18">
        <f t="shared" si="11"/>
        <v>0</v>
      </c>
      <c r="F318" s="206"/>
      <c r="G318" s="125">
        <f t="shared" si="12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16" t="s">
        <v>972</v>
      </c>
      <c r="B319" s="216" t="s">
        <v>718</v>
      </c>
      <c r="C319" s="206"/>
      <c r="D319" s="206"/>
      <c r="E319" s="18">
        <f t="shared" si="11"/>
        <v>0</v>
      </c>
      <c r="F319" s="206"/>
      <c r="G319" s="125">
        <f t="shared" si="12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16" t="s">
        <v>972</v>
      </c>
      <c r="B320" s="217" t="s">
        <v>973</v>
      </c>
      <c r="C320" s="206">
        <v>3000</v>
      </c>
      <c r="D320" s="206"/>
      <c r="E320" s="18">
        <f t="shared" si="11"/>
        <v>3000</v>
      </c>
      <c r="F320" s="206">
        <v>2400</v>
      </c>
      <c r="G320" s="125">
        <f t="shared" si="12"/>
        <v>600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>
      <c r="A321" s="16" t="s">
        <v>972</v>
      </c>
      <c r="B321" s="215" t="s">
        <v>720</v>
      </c>
      <c r="C321" s="206">
        <v>20000</v>
      </c>
      <c r="D321" s="206"/>
      <c r="E321" s="18">
        <f t="shared" si="11"/>
        <v>20000</v>
      </c>
      <c r="F321" s="206">
        <v>20000</v>
      </c>
      <c r="G321" s="125">
        <f t="shared" si="12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>
      <c r="A322" s="16" t="s">
        <v>972</v>
      </c>
      <c r="B322" s="215" t="s">
        <v>721</v>
      </c>
      <c r="C322" s="206"/>
      <c r="D322" s="206"/>
      <c r="E322" s="18">
        <f t="shared" si="11"/>
        <v>0</v>
      </c>
      <c r="F322" s="206"/>
      <c r="G322" s="125">
        <f t="shared" si="12"/>
        <v>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16" t="s">
        <v>972</v>
      </c>
      <c r="B323" s="215" t="s">
        <v>974</v>
      </c>
      <c r="C323" s="206"/>
      <c r="D323" s="206"/>
      <c r="E323" s="18">
        <f t="shared" si="11"/>
        <v>0</v>
      </c>
      <c r="F323" s="206"/>
      <c r="G323" s="125">
        <f t="shared" si="12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>
      <c r="A324" s="16" t="s">
        <v>972</v>
      </c>
      <c r="B324" s="215" t="s">
        <v>975</v>
      </c>
      <c r="C324" s="206">
        <v>2000</v>
      </c>
      <c r="D324" s="206"/>
      <c r="E324" s="18">
        <f t="shared" si="11"/>
        <v>2000</v>
      </c>
      <c r="F324" s="206">
        <v>2000</v>
      </c>
      <c r="G324" s="125">
        <f t="shared" si="12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>
      <c r="A325" s="16" t="s">
        <v>972</v>
      </c>
      <c r="B325" s="215" t="s">
        <v>976</v>
      </c>
      <c r="C325" s="206">
        <v>1000</v>
      </c>
      <c r="D325" s="206"/>
      <c r="E325" s="18">
        <f t="shared" si="11"/>
        <v>1000</v>
      </c>
      <c r="F325" s="206">
        <v>600</v>
      </c>
      <c r="G325" s="125">
        <f t="shared" si="12"/>
        <v>400</v>
      </c>
      <c r="H325" s="150"/>
      <c r="I325" s="151" t="s">
        <v>909</v>
      </c>
      <c r="J325" s="163"/>
      <c r="K325" s="164" t="s">
        <v>909</v>
      </c>
    </row>
    <row r="326" spans="1:11">
      <c r="A326" s="16" t="s">
        <v>972</v>
      </c>
      <c r="B326" s="215" t="s">
        <v>977</v>
      </c>
      <c r="C326" s="206">
        <v>1000</v>
      </c>
      <c r="D326" s="206"/>
      <c r="E326" s="18">
        <f t="shared" si="11"/>
        <v>1000</v>
      </c>
      <c r="F326" s="206">
        <v>1000</v>
      </c>
      <c r="G326" s="125">
        <f t="shared" si="12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>
      <c r="A327" s="16" t="s">
        <v>972</v>
      </c>
      <c r="B327" s="215" t="s">
        <v>723</v>
      </c>
      <c r="C327" s="206"/>
      <c r="D327" s="206"/>
      <c r="E327" s="18">
        <f t="shared" si="11"/>
        <v>0</v>
      </c>
      <c r="F327" s="206"/>
      <c r="G327" s="125">
        <f t="shared" si="12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16" t="s">
        <v>972</v>
      </c>
      <c r="B328" s="215" t="s">
        <v>978</v>
      </c>
      <c r="C328" s="206">
        <v>400</v>
      </c>
      <c r="D328" s="206"/>
      <c r="E328" s="18">
        <f t="shared" si="11"/>
        <v>400</v>
      </c>
      <c r="F328" s="206">
        <v>400</v>
      </c>
      <c r="G328" s="125">
        <f t="shared" si="12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16" t="s">
        <v>972</v>
      </c>
      <c r="B329" s="215" t="s">
        <v>725</v>
      </c>
      <c r="C329" s="206">
        <v>2000</v>
      </c>
      <c r="D329" s="206"/>
      <c r="E329" s="18">
        <f t="shared" si="11"/>
        <v>2000</v>
      </c>
      <c r="F329" s="206">
        <v>2000</v>
      </c>
      <c r="G329" s="125">
        <f t="shared" si="12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16" t="s">
        <v>568</v>
      </c>
      <c r="B330" s="214" t="s">
        <v>979</v>
      </c>
      <c r="C330" s="206">
        <v>1225</v>
      </c>
      <c r="D330" s="206"/>
      <c r="E330" s="18">
        <f t="shared" si="11"/>
        <v>1225</v>
      </c>
      <c r="F330" s="18">
        <v>1225</v>
      </c>
      <c r="G330" s="125">
        <f t="shared" si="12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16" t="s">
        <v>980</v>
      </c>
      <c r="B331" s="215" t="s">
        <v>981</v>
      </c>
      <c r="C331" s="206">
        <v>37300</v>
      </c>
      <c r="D331" s="206"/>
      <c r="E331" s="18">
        <f t="shared" si="11"/>
        <v>37300</v>
      </c>
      <c r="F331" s="206">
        <v>37300</v>
      </c>
      <c r="G331" s="125">
        <f t="shared" si="12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>
      <c r="A332" s="16" t="s">
        <v>980</v>
      </c>
      <c r="B332" s="215" t="s">
        <v>982</v>
      </c>
      <c r="C332" s="206">
        <v>59200</v>
      </c>
      <c r="D332" s="206"/>
      <c r="E332" s="18">
        <f t="shared" si="11"/>
        <v>59200</v>
      </c>
      <c r="F332" s="206">
        <v>59200</v>
      </c>
      <c r="G332" s="125">
        <f t="shared" si="12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>
      <c r="A333" s="16" t="s">
        <v>980</v>
      </c>
      <c r="B333" s="215" t="s">
        <v>983</v>
      </c>
      <c r="C333" s="206">
        <v>56713</v>
      </c>
      <c r="D333" s="206"/>
      <c r="E333" s="18">
        <f t="shared" ref="E333:E396" si="13">IFERROR(C333+D333,0)</f>
        <v>56713</v>
      </c>
      <c r="F333" s="206">
        <v>56713</v>
      </c>
      <c r="G333" s="125">
        <f t="shared" ref="G333:G396" si="14">IFERROR((E333-F333),0)</f>
        <v>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>
      <c r="A334" s="16" t="s">
        <v>755</v>
      </c>
      <c r="B334" s="201" t="s">
        <v>756</v>
      </c>
      <c r="C334" s="18">
        <v>13000</v>
      </c>
      <c r="D334" s="18"/>
      <c r="E334" s="18">
        <f t="shared" si="13"/>
        <v>13000</v>
      </c>
      <c r="F334" s="18">
        <v>13000</v>
      </c>
      <c r="G334" s="125">
        <f t="shared" si="14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>
      <c r="A335" s="16" t="s">
        <v>984</v>
      </c>
      <c r="B335" s="200" t="s">
        <v>770</v>
      </c>
      <c r="C335" s="206">
        <v>4000</v>
      </c>
      <c r="D335" s="206"/>
      <c r="E335" s="18">
        <f t="shared" si="13"/>
        <v>4000</v>
      </c>
      <c r="F335" s="206">
        <v>4000</v>
      </c>
      <c r="G335" s="125">
        <f t="shared" si="14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16" t="s">
        <v>984</v>
      </c>
      <c r="B336" s="200" t="s">
        <v>771</v>
      </c>
      <c r="C336" s="206">
        <v>4800</v>
      </c>
      <c r="D336" s="206"/>
      <c r="E336" s="18">
        <f t="shared" si="13"/>
        <v>4800</v>
      </c>
      <c r="F336" s="206">
        <v>4800</v>
      </c>
      <c r="G336" s="125">
        <f t="shared" si="14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16" t="s">
        <v>984</v>
      </c>
      <c r="B337" s="200" t="s">
        <v>772</v>
      </c>
      <c r="C337" s="206">
        <v>6000</v>
      </c>
      <c r="D337" s="206"/>
      <c r="E337" s="18">
        <f t="shared" si="13"/>
        <v>6000</v>
      </c>
      <c r="F337" s="206">
        <v>6000</v>
      </c>
      <c r="G337" s="125">
        <f t="shared" si="14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16" t="s">
        <v>985</v>
      </c>
      <c r="B338" s="219" t="s">
        <v>986</v>
      </c>
      <c r="C338" s="206">
        <v>265</v>
      </c>
      <c r="D338" s="206"/>
      <c r="E338" s="18">
        <f t="shared" si="13"/>
        <v>265</v>
      </c>
      <c r="F338" s="18">
        <v>265</v>
      </c>
      <c r="G338" s="125">
        <f t="shared" si="14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16" t="s">
        <v>985</v>
      </c>
      <c r="B339" s="220" t="s">
        <v>987</v>
      </c>
      <c r="C339" s="206">
        <v>314</v>
      </c>
      <c r="D339" s="206"/>
      <c r="E339" s="18">
        <f t="shared" si="13"/>
        <v>314</v>
      </c>
      <c r="F339" s="18">
        <v>314</v>
      </c>
      <c r="G339" s="125">
        <f t="shared" si="14"/>
        <v>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>
      <c r="A340" s="16" t="s">
        <v>985</v>
      </c>
      <c r="B340" s="220" t="s">
        <v>988</v>
      </c>
      <c r="C340" s="206">
        <v>303</v>
      </c>
      <c r="D340" s="18"/>
      <c r="E340" s="18">
        <f t="shared" si="13"/>
        <v>303</v>
      </c>
      <c r="F340" s="18">
        <v>303</v>
      </c>
      <c r="G340" s="125">
        <f t="shared" si="14"/>
        <v>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>
      <c r="A341" s="16" t="s">
        <v>985</v>
      </c>
      <c r="B341" s="220" t="s">
        <v>989</v>
      </c>
      <c r="C341" s="206">
        <v>390</v>
      </c>
      <c r="D341" s="206"/>
      <c r="E341" s="18">
        <f t="shared" si="13"/>
        <v>390</v>
      </c>
      <c r="F341" s="18">
        <v>390</v>
      </c>
      <c r="G341" s="125">
        <f t="shared" si="14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>
      <c r="A342" s="16" t="s">
        <v>985</v>
      </c>
      <c r="B342" s="219" t="s">
        <v>990</v>
      </c>
      <c r="C342" s="206">
        <v>445</v>
      </c>
      <c r="D342" s="206"/>
      <c r="E342" s="18">
        <f t="shared" si="13"/>
        <v>445</v>
      </c>
      <c r="F342" s="18">
        <v>445</v>
      </c>
      <c r="G342" s="125">
        <f t="shared" si="14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>
      <c r="A343" s="16" t="s">
        <v>985</v>
      </c>
      <c r="B343" s="221" t="s">
        <v>991</v>
      </c>
      <c r="C343" s="206">
        <v>17</v>
      </c>
      <c r="D343" s="206"/>
      <c r="E343" s="18">
        <f t="shared" si="13"/>
        <v>17</v>
      </c>
      <c r="F343" s="18">
        <v>17</v>
      </c>
      <c r="G343" s="125">
        <f t="shared" si="14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>
      <c r="A344" s="16" t="s">
        <v>985</v>
      </c>
      <c r="B344" s="221" t="s">
        <v>992</v>
      </c>
      <c r="C344" s="206">
        <v>580</v>
      </c>
      <c r="D344" s="206"/>
      <c r="E344" s="18">
        <f t="shared" si="13"/>
        <v>580</v>
      </c>
      <c r="F344" s="18">
        <v>580</v>
      </c>
      <c r="G344" s="125">
        <f t="shared" si="14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16" t="s">
        <v>985</v>
      </c>
      <c r="B345" s="221" t="s">
        <v>993</v>
      </c>
      <c r="C345" s="206">
        <v>330</v>
      </c>
      <c r="D345" s="206"/>
      <c r="E345" s="18">
        <f t="shared" si="13"/>
        <v>330</v>
      </c>
      <c r="F345" s="18">
        <v>330</v>
      </c>
      <c r="G345" s="125">
        <f t="shared" si="14"/>
        <v>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16" t="s">
        <v>985</v>
      </c>
      <c r="B346" s="221" t="s">
        <v>994</v>
      </c>
      <c r="C346" s="206">
        <v>50</v>
      </c>
      <c r="D346" s="206"/>
      <c r="E346" s="18">
        <f t="shared" si="13"/>
        <v>50</v>
      </c>
      <c r="F346" s="18">
        <v>50</v>
      </c>
      <c r="G346" s="125">
        <f t="shared" si="14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>
      <c r="A347" s="16" t="s">
        <v>985</v>
      </c>
      <c r="B347" s="221" t="s">
        <v>995</v>
      </c>
      <c r="C347" s="206">
        <v>20</v>
      </c>
      <c r="D347" s="206"/>
      <c r="E347" s="18">
        <f t="shared" si="13"/>
        <v>20</v>
      </c>
      <c r="F347" s="18">
        <v>20</v>
      </c>
      <c r="G347" s="125">
        <f t="shared" si="14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>
      <c r="A348" s="16" t="s">
        <v>985</v>
      </c>
      <c r="B348" s="221" t="s">
        <v>996</v>
      </c>
      <c r="C348" s="206">
        <v>200</v>
      </c>
      <c r="D348" s="206"/>
      <c r="E348" s="18">
        <f t="shared" si="13"/>
        <v>200</v>
      </c>
      <c r="F348" s="18">
        <v>200</v>
      </c>
      <c r="G348" s="125">
        <f t="shared" si="14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>
      <c r="A349" s="16" t="s">
        <v>997</v>
      </c>
      <c r="B349" s="218" t="s">
        <v>802</v>
      </c>
      <c r="C349" s="206">
        <v>500</v>
      </c>
      <c r="D349" s="206"/>
      <c r="E349" s="18">
        <f t="shared" si="13"/>
        <v>500</v>
      </c>
      <c r="F349" s="18">
        <v>500</v>
      </c>
      <c r="G349" s="125">
        <f t="shared" si="14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>
      <c r="A350" s="16" t="s">
        <v>997</v>
      </c>
      <c r="B350" s="218" t="s">
        <v>803</v>
      </c>
      <c r="C350" s="206">
        <v>2100</v>
      </c>
      <c r="D350" s="206"/>
      <c r="E350" s="18">
        <f t="shared" si="13"/>
        <v>2100</v>
      </c>
      <c r="F350" s="18">
        <v>2100</v>
      </c>
      <c r="G350" s="125">
        <f t="shared" si="14"/>
        <v>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>
      <c r="A351" s="16" t="s">
        <v>998</v>
      </c>
      <c r="B351" s="222" t="s">
        <v>999</v>
      </c>
      <c r="C351" s="18">
        <v>13000</v>
      </c>
      <c r="D351" s="18"/>
      <c r="E351" s="18">
        <f t="shared" si="13"/>
        <v>13000</v>
      </c>
      <c r="F351" s="18">
        <v>13000</v>
      </c>
      <c r="G351" s="125">
        <f t="shared" si="14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>
      <c r="A352" s="16" t="s">
        <v>1000</v>
      </c>
      <c r="B352" s="223" t="s">
        <v>1001</v>
      </c>
      <c r="C352" s="206">
        <v>3060</v>
      </c>
      <c r="D352" s="206"/>
      <c r="E352" s="18">
        <f t="shared" si="13"/>
        <v>3060</v>
      </c>
      <c r="F352" s="18">
        <v>3060</v>
      </c>
      <c r="G352" s="125">
        <f t="shared" si="14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16" t="s">
        <v>1002</v>
      </c>
      <c r="B353" s="224" t="s">
        <v>824</v>
      </c>
      <c r="C353" s="206"/>
      <c r="D353" s="206"/>
      <c r="E353" s="18">
        <f t="shared" si="13"/>
        <v>0</v>
      </c>
      <c r="F353" s="18" t="s">
        <v>909</v>
      </c>
      <c r="G353" s="125">
        <f t="shared" si="14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>
      <c r="A354" s="16" t="s">
        <v>1002</v>
      </c>
      <c r="B354" s="225" t="s">
        <v>825</v>
      </c>
      <c r="C354" s="206"/>
      <c r="D354" s="206"/>
      <c r="E354" s="18">
        <f t="shared" si="13"/>
        <v>0</v>
      </c>
      <c r="F354" s="18" t="s">
        <v>909</v>
      </c>
      <c r="G354" s="125">
        <f t="shared" si="14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>
      <c r="A355" s="16" t="s">
        <v>1002</v>
      </c>
      <c r="B355" s="225" t="s">
        <v>826</v>
      </c>
      <c r="C355" s="206"/>
      <c r="D355" s="206"/>
      <c r="E355" s="18">
        <f t="shared" si="13"/>
        <v>0</v>
      </c>
      <c r="F355" s="18" t="s">
        <v>909</v>
      </c>
      <c r="G355" s="125">
        <f t="shared" si="14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>
      <c r="A356" s="16" t="s">
        <v>1002</v>
      </c>
      <c r="B356" s="226" t="s">
        <v>827</v>
      </c>
      <c r="C356" s="206"/>
      <c r="D356" s="206"/>
      <c r="E356" s="18">
        <f t="shared" si="13"/>
        <v>0</v>
      </c>
      <c r="F356" s="18" t="s">
        <v>909</v>
      </c>
      <c r="G356" s="125">
        <f t="shared" si="14"/>
        <v>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16" t="s">
        <v>1002</v>
      </c>
      <c r="B357" s="225" t="s">
        <v>828</v>
      </c>
      <c r="C357" s="206"/>
      <c r="D357" s="206"/>
      <c r="E357" s="18">
        <f t="shared" si="13"/>
        <v>0</v>
      </c>
      <c r="F357" s="18" t="s">
        <v>909</v>
      </c>
      <c r="G357" s="125">
        <f t="shared" si="14"/>
        <v>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>
      <c r="A358" s="16" t="s">
        <v>1002</v>
      </c>
      <c r="B358" s="225" t="s">
        <v>1003</v>
      </c>
      <c r="C358" s="206"/>
      <c r="D358" s="206"/>
      <c r="E358" s="18">
        <f t="shared" si="13"/>
        <v>0</v>
      </c>
      <c r="F358" s="18" t="s">
        <v>909</v>
      </c>
      <c r="G358" s="125">
        <f t="shared" si="14"/>
        <v>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>
      <c r="A359" s="16" t="s">
        <v>1002</v>
      </c>
      <c r="B359" s="225" t="s">
        <v>829</v>
      </c>
      <c r="C359" s="206"/>
      <c r="D359" s="206"/>
      <c r="E359" s="18">
        <f t="shared" si="13"/>
        <v>0</v>
      </c>
      <c r="F359" s="18" t="s">
        <v>909</v>
      </c>
      <c r="G359" s="125">
        <f t="shared" si="14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16" t="s">
        <v>1002</v>
      </c>
      <c r="B360" s="225" t="s">
        <v>830</v>
      </c>
      <c r="C360" s="206"/>
      <c r="D360" s="206"/>
      <c r="E360" s="18">
        <f t="shared" si="13"/>
        <v>0</v>
      </c>
      <c r="F360" s="18" t="s">
        <v>909</v>
      </c>
      <c r="G360" s="125">
        <f t="shared" si="14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16" t="s">
        <v>1002</v>
      </c>
      <c r="B361" s="225" t="s">
        <v>831</v>
      </c>
      <c r="C361" s="206"/>
      <c r="D361" s="206"/>
      <c r="E361" s="18">
        <f t="shared" si="13"/>
        <v>0</v>
      </c>
      <c r="F361" s="18" t="s">
        <v>909</v>
      </c>
      <c r="G361" s="125">
        <f t="shared" si="14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>
      <c r="A362" s="16" t="s">
        <v>1002</v>
      </c>
      <c r="B362" s="226" t="s">
        <v>827</v>
      </c>
      <c r="C362" s="206"/>
      <c r="D362" s="206"/>
      <c r="E362" s="18">
        <f t="shared" si="13"/>
        <v>0</v>
      </c>
      <c r="F362" s="18" t="s">
        <v>909</v>
      </c>
      <c r="G362" s="125">
        <f t="shared" si="14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>
      <c r="A363" s="16" t="s">
        <v>1002</v>
      </c>
      <c r="B363" s="227" t="s">
        <v>832</v>
      </c>
      <c r="C363" s="206">
        <v>1400</v>
      </c>
      <c r="D363" s="206"/>
      <c r="E363" s="18">
        <f t="shared" si="13"/>
        <v>1400</v>
      </c>
      <c r="F363" s="18">
        <v>750</v>
      </c>
      <c r="G363" s="125">
        <f t="shared" si="14"/>
        <v>650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16" t="s">
        <v>1002</v>
      </c>
      <c r="B364" s="227" t="s">
        <v>833</v>
      </c>
      <c r="C364" s="206"/>
      <c r="D364" s="206"/>
      <c r="E364" s="18">
        <f t="shared" si="13"/>
        <v>0</v>
      </c>
      <c r="F364" s="18" t="s">
        <v>909</v>
      </c>
      <c r="G364" s="125">
        <f t="shared" si="14"/>
        <v>0</v>
      </c>
      <c r="H364" s="150" t="s">
        <v>909</v>
      </c>
      <c r="I364" s="151" t="s">
        <v>909</v>
      </c>
      <c r="J364" s="165" t="s">
        <v>909</v>
      </c>
      <c r="K364" s="164" t="s">
        <v>909</v>
      </c>
    </row>
    <row r="365" spans="1:11">
      <c r="A365" s="16" t="s">
        <v>1002</v>
      </c>
      <c r="B365" s="227" t="s">
        <v>834</v>
      </c>
      <c r="C365" s="206">
        <v>1920</v>
      </c>
      <c r="D365" s="206"/>
      <c r="E365" s="18">
        <f t="shared" si="13"/>
        <v>1920</v>
      </c>
      <c r="F365" s="18">
        <v>600</v>
      </c>
      <c r="G365" s="125">
        <f t="shared" si="14"/>
        <v>1320</v>
      </c>
      <c r="H365" s="150" t="s">
        <v>909</v>
      </c>
      <c r="I365" s="151" t="s">
        <v>909</v>
      </c>
      <c r="J365" s="163" t="s">
        <v>909</v>
      </c>
      <c r="K365" s="164" t="s">
        <v>909</v>
      </c>
    </row>
    <row r="366" spans="1:11">
      <c r="A366" s="16" t="s">
        <v>1002</v>
      </c>
      <c r="B366" s="225" t="s">
        <v>1004</v>
      </c>
      <c r="C366" s="206">
        <v>1000</v>
      </c>
      <c r="D366" s="206"/>
      <c r="E366" s="18">
        <f t="shared" si="13"/>
        <v>1000</v>
      </c>
      <c r="F366" s="18">
        <v>800</v>
      </c>
      <c r="G366" s="125">
        <f t="shared" si="14"/>
        <v>200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>
      <c r="A367" s="16" t="s">
        <v>1005</v>
      </c>
      <c r="B367" s="225" t="s">
        <v>1006</v>
      </c>
      <c r="C367" s="206">
        <v>2080</v>
      </c>
      <c r="D367" s="206"/>
      <c r="E367" s="18">
        <f t="shared" si="13"/>
        <v>2080</v>
      </c>
      <c r="F367" s="18">
        <v>2080</v>
      </c>
      <c r="G367" s="125">
        <f t="shared" si="14"/>
        <v>0</v>
      </c>
      <c r="H367" s="150" t="s">
        <v>909</v>
      </c>
      <c r="I367" s="151" t="s">
        <v>909</v>
      </c>
      <c r="J367" s="165" t="s">
        <v>909</v>
      </c>
      <c r="K367" s="164" t="s">
        <v>909</v>
      </c>
    </row>
    <row r="368" spans="1:11">
      <c r="A368" s="16" t="s">
        <v>1005</v>
      </c>
      <c r="B368" s="225" t="s">
        <v>1007</v>
      </c>
      <c r="C368" s="206">
        <v>870</v>
      </c>
      <c r="D368" s="206"/>
      <c r="E368" s="18">
        <f t="shared" si="13"/>
        <v>870</v>
      </c>
      <c r="F368" s="18">
        <v>870</v>
      </c>
      <c r="G368" s="125">
        <f t="shared" si="14"/>
        <v>0</v>
      </c>
      <c r="H368" s="150" t="s">
        <v>909</v>
      </c>
      <c r="I368" s="151" t="s">
        <v>909</v>
      </c>
      <c r="J368" s="163" t="s">
        <v>909</v>
      </c>
      <c r="K368" s="164" t="s">
        <v>909</v>
      </c>
    </row>
    <row r="369" spans="1:11">
      <c r="A369" s="16" t="s">
        <v>1005</v>
      </c>
      <c r="B369" s="225" t="s">
        <v>1008</v>
      </c>
      <c r="C369" s="206">
        <v>750</v>
      </c>
      <c r="D369" s="206"/>
      <c r="E369" s="18">
        <f t="shared" si="13"/>
        <v>750</v>
      </c>
      <c r="F369" s="18">
        <v>750</v>
      </c>
      <c r="G369" s="125">
        <f t="shared" si="14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>
      <c r="A370" s="16" t="s">
        <v>1009</v>
      </c>
      <c r="B370" s="225" t="s">
        <v>858</v>
      </c>
      <c r="C370" s="206">
        <v>33243</v>
      </c>
      <c r="D370" s="206"/>
      <c r="E370" s="18">
        <f t="shared" si="13"/>
        <v>33243</v>
      </c>
      <c r="F370" s="18">
        <v>33243</v>
      </c>
      <c r="G370" s="125">
        <f t="shared" si="14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>
      <c r="A371" s="16" t="s">
        <v>1009</v>
      </c>
      <c r="B371" s="225" t="s">
        <v>859</v>
      </c>
      <c r="C371" s="206">
        <v>28802</v>
      </c>
      <c r="D371" s="206"/>
      <c r="E371" s="18">
        <f t="shared" si="13"/>
        <v>28802</v>
      </c>
      <c r="F371" s="18">
        <v>28802</v>
      </c>
      <c r="G371" s="125">
        <f t="shared" si="14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>
      <c r="A372" s="16" t="s">
        <v>1009</v>
      </c>
      <c r="B372" s="226" t="s">
        <v>860</v>
      </c>
      <c r="C372" s="206"/>
      <c r="D372" s="206"/>
      <c r="E372" s="18">
        <f t="shared" si="13"/>
        <v>0</v>
      </c>
      <c r="F372" s="18" t="s">
        <v>909</v>
      </c>
      <c r="G372" s="125">
        <f t="shared" si="14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>
      <c r="A373" s="16" t="s">
        <v>1009</v>
      </c>
      <c r="B373" s="226" t="s">
        <v>861</v>
      </c>
      <c r="C373" s="206"/>
      <c r="D373" s="206"/>
      <c r="E373" s="18">
        <f t="shared" si="13"/>
        <v>0</v>
      </c>
      <c r="F373" s="18" t="s">
        <v>909</v>
      </c>
      <c r="G373" s="125">
        <f t="shared" si="14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>
      <c r="A374" s="16" t="s">
        <v>1009</v>
      </c>
      <c r="B374" s="226" t="s">
        <v>862</v>
      </c>
      <c r="C374" s="206"/>
      <c r="D374" s="206"/>
      <c r="E374" s="18">
        <f t="shared" si="13"/>
        <v>0</v>
      </c>
      <c r="F374" s="18" t="s">
        <v>909</v>
      </c>
      <c r="G374" s="125">
        <f t="shared" si="14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>
      <c r="A375" s="16" t="s">
        <v>1009</v>
      </c>
      <c r="B375" s="226" t="s">
        <v>863</v>
      </c>
      <c r="C375" s="206">
        <v>17354</v>
      </c>
      <c r="D375" s="206"/>
      <c r="E375" s="18">
        <f t="shared" si="13"/>
        <v>17354</v>
      </c>
      <c r="F375" s="18">
        <v>17354</v>
      </c>
      <c r="G375" s="125">
        <f t="shared" si="14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>
      <c r="A376" s="16" t="s">
        <v>1009</v>
      </c>
      <c r="B376" s="226" t="s">
        <v>864</v>
      </c>
      <c r="C376" s="206"/>
      <c r="D376" s="206"/>
      <c r="E376" s="18">
        <f t="shared" si="13"/>
        <v>0</v>
      </c>
      <c r="F376" s="18" t="s">
        <v>909</v>
      </c>
      <c r="G376" s="125">
        <f t="shared" si="14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>
      <c r="A377" s="16" t="s">
        <v>1009</v>
      </c>
      <c r="B377" s="226" t="s">
        <v>865</v>
      </c>
      <c r="C377" s="206"/>
      <c r="D377" s="206"/>
      <c r="E377" s="18">
        <f t="shared" si="13"/>
        <v>0</v>
      </c>
      <c r="F377" s="18" t="s">
        <v>909</v>
      </c>
      <c r="G377" s="125">
        <f t="shared" si="14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>
      <c r="A378" s="16" t="s">
        <v>1009</v>
      </c>
      <c r="B378" s="225" t="s">
        <v>866</v>
      </c>
      <c r="C378" s="206">
        <v>1600</v>
      </c>
      <c r="D378" s="206"/>
      <c r="E378" s="18">
        <f t="shared" si="13"/>
        <v>1600</v>
      </c>
      <c r="F378" s="18">
        <v>1600</v>
      </c>
      <c r="G378" s="125">
        <f t="shared" si="14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>
      <c r="A379" s="16" t="s">
        <v>1009</v>
      </c>
      <c r="B379" s="226" t="s">
        <v>867</v>
      </c>
      <c r="C379" s="206"/>
      <c r="D379" s="206"/>
      <c r="E379" s="18">
        <f t="shared" si="13"/>
        <v>0</v>
      </c>
      <c r="F379" s="18" t="s">
        <v>909</v>
      </c>
      <c r="G379" s="125">
        <f t="shared" si="14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>
      <c r="A380" s="16" t="s">
        <v>1009</v>
      </c>
      <c r="B380" s="226" t="s">
        <v>868</v>
      </c>
      <c r="C380" s="206">
        <v>15060</v>
      </c>
      <c r="D380" s="206"/>
      <c r="E380" s="18">
        <f t="shared" si="13"/>
        <v>15060</v>
      </c>
      <c r="F380" s="18">
        <v>15060</v>
      </c>
      <c r="G380" s="125">
        <f t="shared" si="14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>
      <c r="A381" s="16" t="s">
        <v>1009</v>
      </c>
      <c r="B381" s="226" t="s">
        <v>869</v>
      </c>
      <c r="C381" s="206"/>
      <c r="D381" s="206"/>
      <c r="E381" s="18">
        <f t="shared" si="13"/>
        <v>0</v>
      </c>
      <c r="F381" s="18" t="s">
        <v>909</v>
      </c>
      <c r="G381" s="125">
        <f t="shared" si="14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>
      <c r="A382" s="16" t="s">
        <v>1010</v>
      </c>
      <c r="B382" s="225" t="s">
        <v>1011</v>
      </c>
      <c r="C382" s="206">
        <v>16000</v>
      </c>
      <c r="D382" s="206"/>
      <c r="E382" s="18">
        <f t="shared" si="13"/>
        <v>16000</v>
      </c>
      <c r="F382" s="18">
        <v>16000</v>
      </c>
      <c r="G382" s="125">
        <f t="shared" si="14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>
      <c r="A383" s="16" t="s">
        <v>1012</v>
      </c>
      <c r="B383" s="225" t="s">
        <v>873</v>
      </c>
      <c r="C383" s="206">
        <v>15000</v>
      </c>
      <c r="D383" s="206"/>
      <c r="E383" s="18">
        <f t="shared" si="13"/>
        <v>15000</v>
      </c>
      <c r="F383" s="18">
        <v>15000</v>
      </c>
      <c r="G383" s="125">
        <f t="shared" si="14"/>
        <v>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>
      <c r="A384" s="16" t="s">
        <v>1012</v>
      </c>
      <c r="B384" s="213" t="s">
        <v>425</v>
      </c>
      <c r="C384" s="206">
        <v>15200</v>
      </c>
      <c r="D384" s="206"/>
      <c r="E384" s="18">
        <f t="shared" si="13"/>
        <v>15200</v>
      </c>
      <c r="F384" s="18">
        <v>15200</v>
      </c>
      <c r="G384" s="125">
        <f t="shared" si="14"/>
        <v>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16" t="s">
        <v>876</v>
      </c>
      <c r="B385" s="213" t="s">
        <v>877</v>
      </c>
      <c r="C385" s="206">
        <v>39800</v>
      </c>
      <c r="D385" s="206"/>
      <c r="E385" s="18">
        <f t="shared" si="13"/>
        <v>39800</v>
      </c>
      <c r="F385" s="18">
        <v>39800</v>
      </c>
      <c r="G385" s="125">
        <f t="shared" si="14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>
      <c r="A386" s="16" t="s">
        <v>876</v>
      </c>
      <c r="B386" s="213" t="s">
        <v>1013</v>
      </c>
      <c r="C386" s="206">
        <v>5000</v>
      </c>
      <c r="D386" s="206"/>
      <c r="E386" s="18">
        <f t="shared" si="13"/>
        <v>5000</v>
      </c>
      <c r="F386" s="18">
        <v>5000</v>
      </c>
      <c r="G386" s="125">
        <f t="shared" si="14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>
      <c r="A387" s="16" t="s">
        <v>876</v>
      </c>
      <c r="B387" s="213" t="s">
        <v>1014</v>
      </c>
      <c r="C387" s="206">
        <v>23000</v>
      </c>
      <c r="D387" s="206"/>
      <c r="E387" s="18">
        <f t="shared" si="13"/>
        <v>23000</v>
      </c>
      <c r="F387" s="18">
        <v>23000</v>
      </c>
      <c r="G387" s="125">
        <f t="shared" si="14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>
      <c r="A388" s="16" t="s">
        <v>1015</v>
      </c>
      <c r="B388" s="213" t="s">
        <v>1016</v>
      </c>
      <c r="C388" s="206">
        <v>3000</v>
      </c>
      <c r="D388" s="206"/>
      <c r="E388" s="18">
        <f t="shared" si="13"/>
        <v>3000</v>
      </c>
      <c r="F388" s="18">
        <v>3000</v>
      </c>
      <c r="G388" s="125">
        <f t="shared" si="14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>
      <c r="A389" s="16" t="s">
        <v>1015</v>
      </c>
      <c r="B389" s="213" t="s">
        <v>1017</v>
      </c>
      <c r="C389" s="206">
        <v>3000</v>
      </c>
      <c r="D389" s="206"/>
      <c r="E389" s="18">
        <f t="shared" si="13"/>
        <v>3000</v>
      </c>
      <c r="F389" s="18">
        <v>3000</v>
      </c>
      <c r="G389" s="125">
        <f t="shared" si="14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>
      <c r="A390" s="16" t="s">
        <v>1015</v>
      </c>
      <c r="B390" s="213" t="s">
        <v>1018</v>
      </c>
      <c r="C390" s="206"/>
      <c r="D390" s="206"/>
      <c r="E390" s="18">
        <f t="shared" si="13"/>
        <v>0</v>
      </c>
      <c r="F390" s="18" t="s">
        <v>909</v>
      </c>
      <c r="G390" s="125">
        <f t="shared" si="14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>
      <c r="A391" s="16" t="s">
        <v>1015</v>
      </c>
      <c r="B391" s="213" t="s">
        <v>1019</v>
      </c>
      <c r="C391" s="206">
        <v>5000</v>
      </c>
      <c r="D391" s="206"/>
      <c r="E391" s="18">
        <f t="shared" si="13"/>
        <v>5000</v>
      </c>
      <c r="F391" s="18">
        <v>5000</v>
      </c>
      <c r="G391" s="125">
        <f t="shared" si="14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16" t="s">
        <v>909</v>
      </c>
      <c r="B392" s="17" t="s">
        <v>909</v>
      </c>
      <c r="C392" s="18" t="s">
        <v>909</v>
      </c>
      <c r="D392" s="18" t="s">
        <v>909</v>
      </c>
      <c r="E392" s="18">
        <f t="shared" si="13"/>
        <v>0</v>
      </c>
      <c r="F392" s="18" t="s">
        <v>909</v>
      </c>
      <c r="G392" s="125">
        <f t="shared" si="14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>
      <c r="A393" s="16" t="s">
        <v>909</v>
      </c>
      <c r="B393" s="17" t="s">
        <v>909</v>
      </c>
      <c r="C393" s="18" t="s">
        <v>909</v>
      </c>
      <c r="D393" s="18" t="s">
        <v>909</v>
      </c>
      <c r="E393" s="18">
        <f t="shared" si="13"/>
        <v>0</v>
      </c>
      <c r="F393" s="18" t="s">
        <v>909</v>
      </c>
      <c r="G393" s="125">
        <f t="shared" si="14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>
      <c r="A394" s="16" t="s">
        <v>909</v>
      </c>
      <c r="B394" s="17" t="s">
        <v>909</v>
      </c>
      <c r="C394" s="18" t="s">
        <v>909</v>
      </c>
      <c r="D394" s="18" t="s">
        <v>909</v>
      </c>
      <c r="E394" s="18">
        <f t="shared" si="13"/>
        <v>0</v>
      </c>
      <c r="F394" s="18" t="s">
        <v>909</v>
      </c>
      <c r="G394" s="125">
        <f t="shared" si="14"/>
        <v>0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>
      <c r="A395" s="16" t="s">
        <v>909</v>
      </c>
      <c r="B395" s="17" t="s">
        <v>909</v>
      </c>
      <c r="C395" s="18" t="s">
        <v>909</v>
      </c>
      <c r="D395" s="18" t="s">
        <v>909</v>
      </c>
      <c r="E395" s="18">
        <f t="shared" si="13"/>
        <v>0</v>
      </c>
      <c r="F395" s="18" t="s">
        <v>909</v>
      </c>
      <c r="G395" s="125">
        <f t="shared" si="14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>
      <c r="A396" s="16" t="s">
        <v>909</v>
      </c>
      <c r="B396" s="17" t="s">
        <v>909</v>
      </c>
      <c r="C396" s="18" t="s">
        <v>909</v>
      </c>
      <c r="D396" s="18" t="s">
        <v>909</v>
      </c>
      <c r="E396" s="18">
        <f t="shared" si="13"/>
        <v>0</v>
      </c>
      <c r="F396" s="18" t="s">
        <v>909</v>
      </c>
      <c r="G396" s="125">
        <f t="shared" si="14"/>
        <v>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>
      <c r="A397" s="16" t="s">
        <v>909</v>
      </c>
      <c r="B397" s="17" t="s">
        <v>909</v>
      </c>
      <c r="C397" s="18" t="s">
        <v>909</v>
      </c>
      <c r="D397" s="18" t="s">
        <v>909</v>
      </c>
      <c r="E397" s="18">
        <f t="shared" ref="E397:E460" si="15">IFERROR(C397+D397,0)</f>
        <v>0</v>
      </c>
      <c r="F397" s="18" t="s">
        <v>909</v>
      </c>
      <c r="G397" s="125">
        <f t="shared" ref="G397:G460" si="16">IFERROR((E397-F397),0)</f>
        <v>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>
      <c r="A398" s="16" t="s">
        <v>909</v>
      </c>
      <c r="B398" s="17" t="s">
        <v>909</v>
      </c>
      <c r="C398" s="18" t="s">
        <v>909</v>
      </c>
      <c r="D398" s="18" t="s">
        <v>909</v>
      </c>
      <c r="E398" s="18">
        <f t="shared" si="15"/>
        <v>0</v>
      </c>
      <c r="F398" s="18" t="s">
        <v>909</v>
      </c>
      <c r="G398" s="125">
        <f t="shared" si="16"/>
        <v>0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>
      <c r="A399" s="16" t="s">
        <v>909</v>
      </c>
      <c r="B399" s="17" t="s">
        <v>909</v>
      </c>
      <c r="C399" s="18" t="s">
        <v>909</v>
      </c>
      <c r="D399" s="18" t="s">
        <v>909</v>
      </c>
      <c r="E399" s="18">
        <f t="shared" si="15"/>
        <v>0</v>
      </c>
      <c r="F399" s="18" t="s">
        <v>909</v>
      </c>
      <c r="G399" s="125">
        <f t="shared" si="16"/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>
      <c r="A400" s="16" t="s">
        <v>909</v>
      </c>
      <c r="B400" s="17" t="s">
        <v>909</v>
      </c>
      <c r="C400" s="18" t="s">
        <v>909</v>
      </c>
      <c r="D400" s="18" t="s">
        <v>909</v>
      </c>
      <c r="E400" s="18">
        <f t="shared" si="15"/>
        <v>0</v>
      </c>
      <c r="F400" s="18" t="s">
        <v>909</v>
      </c>
      <c r="G400" s="125">
        <f t="shared" si="16"/>
        <v>0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>
      <c r="A401" s="16" t="s">
        <v>909</v>
      </c>
      <c r="B401" s="17" t="s">
        <v>909</v>
      </c>
      <c r="C401" s="18" t="s">
        <v>909</v>
      </c>
      <c r="D401" s="18" t="s">
        <v>909</v>
      </c>
      <c r="E401" s="18">
        <f t="shared" si="15"/>
        <v>0</v>
      </c>
      <c r="F401" s="18" t="s">
        <v>909</v>
      </c>
      <c r="G401" s="125">
        <f t="shared" si="16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>
      <c r="A402" s="16" t="s">
        <v>909</v>
      </c>
      <c r="B402" s="17" t="s">
        <v>909</v>
      </c>
      <c r="C402" s="18" t="s">
        <v>909</v>
      </c>
      <c r="D402" s="18" t="s">
        <v>909</v>
      </c>
      <c r="E402" s="18">
        <f t="shared" si="15"/>
        <v>0</v>
      </c>
      <c r="F402" s="18" t="s">
        <v>909</v>
      </c>
      <c r="G402" s="125">
        <f t="shared" si="16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16" t="s">
        <v>909</v>
      </c>
      <c r="B403" s="17" t="s">
        <v>909</v>
      </c>
      <c r="C403" s="18" t="s">
        <v>909</v>
      </c>
      <c r="D403" s="18" t="s">
        <v>909</v>
      </c>
      <c r="E403" s="18">
        <f t="shared" si="15"/>
        <v>0</v>
      </c>
      <c r="F403" s="18" t="s">
        <v>909</v>
      </c>
      <c r="G403" s="125">
        <f t="shared" si="16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16" t="s">
        <v>909</v>
      </c>
      <c r="B404" s="17" t="s">
        <v>909</v>
      </c>
      <c r="C404" s="18" t="s">
        <v>909</v>
      </c>
      <c r="D404" s="18" t="s">
        <v>909</v>
      </c>
      <c r="E404" s="18">
        <f t="shared" si="15"/>
        <v>0</v>
      </c>
      <c r="F404" s="18" t="s">
        <v>909</v>
      </c>
      <c r="G404" s="125">
        <f t="shared" si="16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>
      <c r="A405" s="16" t="s">
        <v>909</v>
      </c>
      <c r="B405" s="17" t="s">
        <v>909</v>
      </c>
      <c r="C405" s="18" t="s">
        <v>909</v>
      </c>
      <c r="D405" s="18" t="s">
        <v>909</v>
      </c>
      <c r="E405" s="18">
        <f t="shared" si="15"/>
        <v>0</v>
      </c>
      <c r="F405" s="18" t="s">
        <v>909</v>
      </c>
      <c r="G405" s="125">
        <f t="shared" si="16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16" t="s">
        <v>909</v>
      </c>
      <c r="B406" s="17" t="s">
        <v>909</v>
      </c>
      <c r="C406" s="18" t="s">
        <v>909</v>
      </c>
      <c r="D406" s="18" t="s">
        <v>909</v>
      </c>
      <c r="E406" s="18">
        <f t="shared" si="15"/>
        <v>0</v>
      </c>
      <c r="F406" s="18" t="s">
        <v>909</v>
      </c>
      <c r="G406" s="125">
        <f t="shared" si="16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>
      <c r="A407" s="16" t="s">
        <v>909</v>
      </c>
      <c r="B407" s="17" t="s">
        <v>909</v>
      </c>
      <c r="C407" s="18" t="s">
        <v>909</v>
      </c>
      <c r="D407" s="18" t="s">
        <v>909</v>
      </c>
      <c r="E407" s="18">
        <f t="shared" si="15"/>
        <v>0</v>
      </c>
      <c r="F407" s="18" t="s">
        <v>909</v>
      </c>
      <c r="G407" s="125">
        <f t="shared" si="16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16" t="s">
        <v>909</v>
      </c>
      <c r="B408" s="17" t="s">
        <v>909</v>
      </c>
      <c r="C408" s="18" t="s">
        <v>909</v>
      </c>
      <c r="D408" s="18" t="s">
        <v>909</v>
      </c>
      <c r="E408" s="18">
        <f t="shared" si="15"/>
        <v>0</v>
      </c>
      <c r="F408" s="18" t="s">
        <v>909</v>
      </c>
      <c r="G408" s="125">
        <f t="shared" si="16"/>
        <v>0</v>
      </c>
      <c r="H408" s="150" t="s">
        <v>909</v>
      </c>
      <c r="I408" s="151" t="s">
        <v>909</v>
      </c>
      <c r="J408" s="163" t="s">
        <v>909</v>
      </c>
      <c r="K408" s="167" t="s">
        <v>909</v>
      </c>
    </row>
    <row r="409" spans="1:11">
      <c r="A409" s="16" t="s">
        <v>909</v>
      </c>
      <c r="B409" s="17" t="s">
        <v>909</v>
      </c>
      <c r="C409" s="18" t="s">
        <v>909</v>
      </c>
      <c r="D409" s="18" t="s">
        <v>909</v>
      </c>
      <c r="E409" s="18">
        <f t="shared" si="15"/>
        <v>0</v>
      </c>
      <c r="F409" s="18" t="s">
        <v>909</v>
      </c>
      <c r="G409" s="125">
        <f t="shared" si="16"/>
        <v>0</v>
      </c>
      <c r="H409" s="150" t="s">
        <v>909</v>
      </c>
      <c r="I409" s="151" t="s">
        <v>909</v>
      </c>
      <c r="J409" s="163" t="s">
        <v>909</v>
      </c>
      <c r="K409" s="164" t="s">
        <v>909</v>
      </c>
    </row>
    <row r="410" spans="1:11">
      <c r="A410" s="16" t="s">
        <v>909</v>
      </c>
      <c r="B410" s="17" t="s">
        <v>909</v>
      </c>
      <c r="C410" s="18" t="s">
        <v>909</v>
      </c>
      <c r="D410" s="18" t="s">
        <v>909</v>
      </c>
      <c r="E410" s="18">
        <f t="shared" si="15"/>
        <v>0</v>
      </c>
      <c r="F410" s="18" t="s">
        <v>909</v>
      </c>
      <c r="G410" s="125">
        <f t="shared" si="16"/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16" t="s">
        <v>909</v>
      </c>
      <c r="B411" s="17" t="s">
        <v>909</v>
      </c>
      <c r="C411" s="18" t="s">
        <v>909</v>
      </c>
      <c r="D411" s="18" t="s">
        <v>909</v>
      </c>
      <c r="E411" s="18">
        <f t="shared" si="15"/>
        <v>0</v>
      </c>
      <c r="F411" s="18" t="s">
        <v>909</v>
      </c>
      <c r="G411" s="125">
        <f t="shared" si="16"/>
        <v>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>
      <c r="A412" s="16" t="s">
        <v>909</v>
      </c>
      <c r="B412" s="17" t="s">
        <v>909</v>
      </c>
      <c r="C412" s="18" t="s">
        <v>909</v>
      </c>
      <c r="D412" s="18" t="s">
        <v>909</v>
      </c>
      <c r="E412" s="18">
        <f t="shared" si="15"/>
        <v>0</v>
      </c>
      <c r="F412" s="18" t="s">
        <v>909</v>
      </c>
      <c r="G412" s="125">
        <f t="shared" si="16"/>
        <v>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16" t="s">
        <v>909</v>
      </c>
      <c r="B413" s="17" t="s">
        <v>909</v>
      </c>
      <c r="C413" s="18" t="s">
        <v>909</v>
      </c>
      <c r="D413" s="18" t="s">
        <v>909</v>
      </c>
      <c r="E413" s="18">
        <f t="shared" si="15"/>
        <v>0</v>
      </c>
      <c r="F413" s="18" t="s">
        <v>909</v>
      </c>
      <c r="G413" s="125">
        <f t="shared" si="16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16" t="s">
        <v>909</v>
      </c>
      <c r="B414" s="17" t="s">
        <v>909</v>
      </c>
      <c r="C414" s="18" t="s">
        <v>909</v>
      </c>
      <c r="D414" s="18" t="s">
        <v>909</v>
      </c>
      <c r="E414" s="18">
        <f t="shared" si="15"/>
        <v>0</v>
      </c>
      <c r="F414" s="18" t="s">
        <v>909</v>
      </c>
      <c r="G414" s="125">
        <f t="shared" si="16"/>
        <v>0</v>
      </c>
      <c r="H414" s="150" t="s">
        <v>909</v>
      </c>
      <c r="I414" s="151" t="s">
        <v>909</v>
      </c>
      <c r="J414" s="163" t="s">
        <v>909</v>
      </c>
      <c r="K414" s="164" t="s">
        <v>909</v>
      </c>
    </row>
    <row r="415" spans="1:11">
      <c r="A415" s="16" t="s">
        <v>909</v>
      </c>
      <c r="B415" s="17" t="s">
        <v>909</v>
      </c>
      <c r="C415" s="18" t="s">
        <v>909</v>
      </c>
      <c r="D415" s="18" t="s">
        <v>909</v>
      </c>
      <c r="E415" s="18">
        <f t="shared" si="15"/>
        <v>0</v>
      </c>
      <c r="F415" s="18" t="s">
        <v>909</v>
      </c>
      <c r="G415" s="125">
        <f t="shared" si="16"/>
        <v>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16" t="s">
        <v>909</v>
      </c>
      <c r="B416" s="17" t="s">
        <v>909</v>
      </c>
      <c r="C416" s="18" t="s">
        <v>909</v>
      </c>
      <c r="D416" s="18" t="s">
        <v>909</v>
      </c>
      <c r="E416" s="18">
        <f t="shared" si="15"/>
        <v>0</v>
      </c>
      <c r="F416" s="18" t="s">
        <v>909</v>
      </c>
      <c r="G416" s="125">
        <f t="shared" si="16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16" t="s">
        <v>909</v>
      </c>
      <c r="B417" s="17" t="s">
        <v>909</v>
      </c>
      <c r="C417" s="18" t="s">
        <v>909</v>
      </c>
      <c r="D417" s="18" t="s">
        <v>909</v>
      </c>
      <c r="E417" s="18">
        <f t="shared" si="15"/>
        <v>0</v>
      </c>
      <c r="F417" s="18" t="s">
        <v>909</v>
      </c>
      <c r="G417" s="125">
        <f t="shared" si="16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>
      <c r="A418" s="16" t="s">
        <v>909</v>
      </c>
      <c r="B418" s="17" t="s">
        <v>909</v>
      </c>
      <c r="C418" s="18" t="s">
        <v>909</v>
      </c>
      <c r="D418" s="18" t="s">
        <v>909</v>
      </c>
      <c r="E418" s="18">
        <f t="shared" si="15"/>
        <v>0</v>
      </c>
      <c r="F418" s="18" t="s">
        <v>909</v>
      </c>
      <c r="G418" s="125">
        <f t="shared" si="16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>
      <c r="A419" s="16" t="s">
        <v>909</v>
      </c>
      <c r="B419" s="17" t="s">
        <v>909</v>
      </c>
      <c r="C419" s="18" t="s">
        <v>909</v>
      </c>
      <c r="D419" s="18" t="s">
        <v>909</v>
      </c>
      <c r="E419" s="18">
        <f t="shared" si="15"/>
        <v>0</v>
      </c>
      <c r="F419" s="18" t="s">
        <v>909</v>
      </c>
      <c r="G419" s="125">
        <f t="shared" si="16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>
      <c r="A420" s="16" t="s">
        <v>909</v>
      </c>
      <c r="B420" s="17" t="s">
        <v>909</v>
      </c>
      <c r="C420" s="18" t="s">
        <v>909</v>
      </c>
      <c r="D420" s="18" t="s">
        <v>909</v>
      </c>
      <c r="E420" s="18">
        <f t="shared" si="15"/>
        <v>0</v>
      </c>
      <c r="F420" s="18" t="s">
        <v>909</v>
      </c>
      <c r="G420" s="125">
        <f t="shared" si="16"/>
        <v>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>
      <c r="A421" s="16" t="s">
        <v>909</v>
      </c>
      <c r="B421" s="17" t="s">
        <v>909</v>
      </c>
      <c r="C421" s="18" t="s">
        <v>909</v>
      </c>
      <c r="D421" s="18" t="s">
        <v>909</v>
      </c>
      <c r="E421" s="18">
        <f t="shared" si="15"/>
        <v>0</v>
      </c>
      <c r="F421" s="18" t="s">
        <v>909</v>
      </c>
      <c r="G421" s="125">
        <f t="shared" si="16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>
      <c r="A422" s="16" t="s">
        <v>909</v>
      </c>
      <c r="B422" s="17" t="s">
        <v>909</v>
      </c>
      <c r="C422" s="18" t="s">
        <v>909</v>
      </c>
      <c r="D422" s="18" t="s">
        <v>909</v>
      </c>
      <c r="E422" s="18">
        <f t="shared" si="15"/>
        <v>0</v>
      </c>
      <c r="F422" s="18" t="s">
        <v>909</v>
      </c>
      <c r="G422" s="125">
        <f t="shared" si="16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>
      <c r="A423" s="16" t="s">
        <v>909</v>
      </c>
      <c r="B423" s="17" t="s">
        <v>909</v>
      </c>
      <c r="C423" s="18" t="s">
        <v>909</v>
      </c>
      <c r="D423" s="18" t="s">
        <v>909</v>
      </c>
      <c r="E423" s="18">
        <f t="shared" si="15"/>
        <v>0</v>
      </c>
      <c r="F423" s="18" t="s">
        <v>909</v>
      </c>
      <c r="G423" s="125">
        <f t="shared" si="16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>
      <c r="A424" s="16" t="s">
        <v>909</v>
      </c>
      <c r="B424" s="17" t="s">
        <v>909</v>
      </c>
      <c r="C424" s="18" t="s">
        <v>909</v>
      </c>
      <c r="D424" s="18" t="s">
        <v>909</v>
      </c>
      <c r="E424" s="18">
        <f t="shared" si="15"/>
        <v>0</v>
      </c>
      <c r="F424" s="18" t="s">
        <v>909</v>
      </c>
      <c r="G424" s="125">
        <f t="shared" si="16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>
      <c r="A425" s="16" t="s">
        <v>909</v>
      </c>
      <c r="B425" s="17" t="s">
        <v>909</v>
      </c>
      <c r="C425" s="18" t="s">
        <v>909</v>
      </c>
      <c r="D425" s="18" t="s">
        <v>909</v>
      </c>
      <c r="E425" s="18">
        <f t="shared" si="15"/>
        <v>0</v>
      </c>
      <c r="F425" s="18" t="s">
        <v>909</v>
      </c>
      <c r="G425" s="125">
        <f t="shared" si="16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>
      <c r="A426" s="16" t="s">
        <v>909</v>
      </c>
      <c r="B426" s="17" t="s">
        <v>909</v>
      </c>
      <c r="C426" s="18" t="s">
        <v>909</v>
      </c>
      <c r="D426" s="18" t="s">
        <v>909</v>
      </c>
      <c r="E426" s="18">
        <f t="shared" si="15"/>
        <v>0</v>
      </c>
      <c r="F426" s="18" t="s">
        <v>909</v>
      </c>
      <c r="G426" s="125">
        <f t="shared" si="16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>
      <c r="A427" s="16" t="s">
        <v>909</v>
      </c>
      <c r="B427" s="17" t="s">
        <v>909</v>
      </c>
      <c r="C427" s="18" t="s">
        <v>909</v>
      </c>
      <c r="D427" s="18" t="s">
        <v>909</v>
      </c>
      <c r="E427" s="18">
        <f t="shared" si="15"/>
        <v>0</v>
      </c>
      <c r="F427" s="18" t="s">
        <v>909</v>
      </c>
      <c r="G427" s="125">
        <f t="shared" si="16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16" t="s">
        <v>909</v>
      </c>
      <c r="B428" s="17" t="s">
        <v>909</v>
      </c>
      <c r="C428" s="18" t="s">
        <v>909</v>
      </c>
      <c r="D428" s="18" t="s">
        <v>909</v>
      </c>
      <c r="E428" s="18">
        <f t="shared" si="15"/>
        <v>0</v>
      </c>
      <c r="F428" s="18" t="s">
        <v>909</v>
      </c>
      <c r="G428" s="125">
        <f t="shared" si="16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>
      <c r="A429" s="16" t="s">
        <v>909</v>
      </c>
      <c r="B429" s="17" t="s">
        <v>909</v>
      </c>
      <c r="C429" s="18" t="s">
        <v>909</v>
      </c>
      <c r="D429" s="18" t="s">
        <v>909</v>
      </c>
      <c r="E429" s="18">
        <f t="shared" si="15"/>
        <v>0</v>
      </c>
      <c r="F429" s="18" t="s">
        <v>909</v>
      </c>
      <c r="G429" s="125">
        <f t="shared" si="16"/>
        <v>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>
      <c r="A430" s="16" t="s">
        <v>909</v>
      </c>
      <c r="B430" s="17" t="s">
        <v>909</v>
      </c>
      <c r="C430" s="18" t="s">
        <v>909</v>
      </c>
      <c r="D430" s="18" t="s">
        <v>909</v>
      </c>
      <c r="E430" s="18">
        <f t="shared" si="15"/>
        <v>0</v>
      </c>
      <c r="F430" s="18" t="s">
        <v>909</v>
      </c>
      <c r="G430" s="125">
        <f t="shared" si="16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>
      <c r="A431" s="16" t="s">
        <v>909</v>
      </c>
      <c r="B431" s="17" t="s">
        <v>909</v>
      </c>
      <c r="C431" s="18" t="s">
        <v>909</v>
      </c>
      <c r="D431" s="18" t="s">
        <v>909</v>
      </c>
      <c r="E431" s="18">
        <f t="shared" si="15"/>
        <v>0</v>
      </c>
      <c r="F431" s="18" t="s">
        <v>909</v>
      </c>
      <c r="G431" s="125">
        <f t="shared" si="16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>
      <c r="A432" s="16" t="s">
        <v>909</v>
      </c>
      <c r="B432" s="17" t="s">
        <v>909</v>
      </c>
      <c r="C432" s="18" t="s">
        <v>909</v>
      </c>
      <c r="D432" s="18" t="s">
        <v>909</v>
      </c>
      <c r="E432" s="18">
        <f t="shared" si="15"/>
        <v>0</v>
      </c>
      <c r="F432" s="18" t="s">
        <v>909</v>
      </c>
      <c r="G432" s="125">
        <f t="shared" si="16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>
      <c r="A433" s="16" t="s">
        <v>909</v>
      </c>
      <c r="B433" s="17" t="s">
        <v>909</v>
      </c>
      <c r="C433" s="18" t="s">
        <v>909</v>
      </c>
      <c r="D433" s="18" t="s">
        <v>909</v>
      </c>
      <c r="E433" s="18">
        <f t="shared" si="15"/>
        <v>0</v>
      </c>
      <c r="F433" s="18" t="s">
        <v>909</v>
      </c>
      <c r="G433" s="125">
        <f t="shared" si="16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16" t="s">
        <v>909</v>
      </c>
      <c r="B434" s="17" t="s">
        <v>909</v>
      </c>
      <c r="C434" s="18" t="s">
        <v>909</v>
      </c>
      <c r="D434" s="18" t="s">
        <v>909</v>
      </c>
      <c r="E434" s="18">
        <f t="shared" si="15"/>
        <v>0</v>
      </c>
      <c r="F434" s="18" t="s">
        <v>909</v>
      </c>
      <c r="G434" s="125">
        <f t="shared" si="16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>
      <c r="A435" s="16" t="s">
        <v>909</v>
      </c>
      <c r="B435" s="17" t="s">
        <v>909</v>
      </c>
      <c r="C435" s="18" t="s">
        <v>909</v>
      </c>
      <c r="D435" s="18" t="s">
        <v>909</v>
      </c>
      <c r="E435" s="18">
        <f t="shared" si="15"/>
        <v>0</v>
      </c>
      <c r="F435" s="18" t="s">
        <v>909</v>
      </c>
      <c r="G435" s="125">
        <f t="shared" si="16"/>
        <v>0</v>
      </c>
      <c r="H435" s="150" t="s">
        <v>909</v>
      </c>
      <c r="I435" s="153" t="s">
        <v>909</v>
      </c>
      <c r="J435" s="168" t="s">
        <v>909</v>
      </c>
      <c r="K435" s="164" t="s">
        <v>909</v>
      </c>
    </row>
    <row r="436" spans="1:11">
      <c r="A436" s="16" t="s">
        <v>909</v>
      </c>
      <c r="B436" s="17" t="s">
        <v>909</v>
      </c>
      <c r="C436" s="18" t="s">
        <v>909</v>
      </c>
      <c r="D436" s="18" t="s">
        <v>909</v>
      </c>
      <c r="E436" s="18">
        <f t="shared" si="15"/>
        <v>0</v>
      </c>
      <c r="F436" s="18" t="s">
        <v>909</v>
      </c>
      <c r="G436" s="125">
        <f t="shared" si="16"/>
        <v>0</v>
      </c>
      <c r="H436" s="150" t="s">
        <v>909</v>
      </c>
      <c r="I436" s="153" t="s">
        <v>909</v>
      </c>
      <c r="J436" s="168" t="s">
        <v>909</v>
      </c>
      <c r="K436" s="164" t="s">
        <v>909</v>
      </c>
    </row>
    <row r="437" spans="1:11">
      <c r="A437" s="16" t="s">
        <v>909</v>
      </c>
      <c r="B437" s="17" t="s">
        <v>909</v>
      </c>
      <c r="C437" s="18" t="s">
        <v>909</v>
      </c>
      <c r="D437" s="18" t="s">
        <v>909</v>
      </c>
      <c r="E437" s="18">
        <f t="shared" si="15"/>
        <v>0</v>
      </c>
      <c r="F437" s="18" t="s">
        <v>909</v>
      </c>
      <c r="G437" s="125">
        <f t="shared" si="16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>
      <c r="A438" s="16" t="s">
        <v>909</v>
      </c>
      <c r="B438" s="17" t="s">
        <v>909</v>
      </c>
      <c r="C438" s="18" t="s">
        <v>909</v>
      </c>
      <c r="D438" s="18" t="s">
        <v>909</v>
      </c>
      <c r="E438" s="18">
        <f t="shared" si="15"/>
        <v>0</v>
      </c>
      <c r="F438" s="18" t="s">
        <v>909</v>
      </c>
      <c r="G438" s="125">
        <f t="shared" si="16"/>
        <v>0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>
      <c r="A439" s="16" t="s">
        <v>909</v>
      </c>
      <c r="B439" s="17" t="s">
        <v>909</v>
      </c>
      <c r="C439" s="18" t="s">
        <v>909</v>
      </c>
      <c r="D439" s="18" t="s">
        <v>909</v>
      </c>
      <c r="E439" s="18">
        <f t="shared" si="15"/>
        <v>0</v>
      </c>
      <c r="F439" s="18" t="s">
        <v>909</v>
      </c>
      <c r="G439" s="125">
        <f t="shared" si="16"/>
        <v>0</v>
      </c>
      <c r="H439" s="150" t="s">
        <v>909</v>
      </c>
      <c r="I439" s="151" t="s">
        <v>909</v>
      </c>
      <c r="J439" s="163" t="s">
        <v>909</v>
      </c>
      <c r="K439" s="164" t="s">
        <v>909</v>
      </c>
    </row>
    <row r="440" spans="1:11">
      <c r="A440" s="16" t="s">
        <v>909</v>
      </c>
      <c r="B440" s="17" t="s">
        <v>909</v>
      </c>
      <c r="C440" s="18" t="s">
        <v>909</v>
      </c>
      <c r="D440" s="18" t="s">
        <v>909</v>
      </c>
      <c r="E440" s="18">
        <f t="shared" si="15"/>
        <v>0</v>
      </c>
      <c r="F440" s="18" t="s">
        <v>909</v>
      </c>
      <c r="G440" s="125">
        <f t="shared" si="16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>
      <c r="A441" s="16" t="s">
        <v>909</v>
      </c>
      <c r="B441" s="17" t="s">
        <v>909</v>
      </c>
      <c r="C441" s="18" t="s">
        <v>909</v>
      </c>
      <c r="D441" s="18" t="s">
        <v>909</v>
      </c>
      <c r="E441" s="18">
        <f t="shared" si="15"/>
        <v>0</v>
      </c>
      <c r="F441" s="18" t="s">
        <v>909</v>
      </c>
      <c r="G441" s="125">
        <f t="shared" si="16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>
      <c r="A442" s="16" t="s">
        <v>909</v>
      </c>
      <c r="B442" s="17" t="s">
        <v>909</v>
      </c>
      <c r="C442" s="18" t="s">
        <v>909</v>
      </c>
      <c r="D442" s="18" t="s">
        <v>909</v>
      </c>
      <c r="E442" s="18">
        <f t="shared" si="15"/>
        <v>0</v>
      </c>
      <c r="F442" s="18" t="s">
        <v>909</v>
      </c>
      <c r="G442" s="125">
        <f t="shared" si="16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>
      <c r="A443" s="16" t="s">
        <v>909</v>
      </c>
      <c r="B443" s="17" t="s">
        <v>909</v>
      </c>
      <c r="C443" s="18" t="s">
        <v>909</v>
      </c>
      <c r="D443" s="18" t="s">
        <v>909</v>
      </c>
      <c r="E443" s="18">
        <f t="shared" si="15"/>
        <v>0</v>
      </c>
      <c r="F443" s="18" t="s">
        <v>909</v>
      </c>
      <c r="G443" s="125">
        <f t="shared" si="16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>
      <c r="A444" s="16" t="s">
        <v>909</v>
      </c>
      <c r="B444" s="17" t="s">
        <v>909</v>
      </c>
      <c r="C444" s="18" t="s">
        <v>909</v>
      </c>
      <c r="D444" s="18" t="s">
        <v>909</v>
      </c>
      <c r="E444" s="18">
        <f t="shared" si="15"/>
        <v>0</v>
      </c>
      <c r="F444" s="18" t="s">
        <v>909</v>
      </c>
      <c r="G444" s="125">
        <f t="shared" si="16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>
      <c r="A445" s="16" t="s">
        <v>909</v>
      </c>
      <c r="B445" s="17" t="s">
        <v>909</v>
      </c>
      <c r="C445" s="18" t="s">
        <v>909</v>
      </c>
      <c r="D445" s="18" t="s">
        <v>909</v>
      </c>
      <c r="E445" s="18">
        <f t="shared" si="15"/>
        <v>0</v>
      </c>
      <c r="F445" s="18" t="s">
        <v>909</v>
      </c>
      <c r="G445" s="125">
        <f t="shared" si="16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>
      <c r="A446" s="16" t="s">
        <v>909</v>
      </c>
      <c r="B446" s="17" t="s">
        <v>909</v>
      </c>
      <c r="C446" s="18" t="s">
        <v>909</v>
      </c>
      <c r="D446" s="18" t="s">
        <v>909</v>
      </c>
      <c r="E446" s="18">
        <f t="shared" si="15"/>
        <v>0</v>
      </c>
      <c r="F446" s="18" t="s">
        <v>909</v>
      </c>
      <c r="G446" s="125">
        <f t="shared" si="16"/>
        <v>0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>
      <c r="A447" s="16" t="s">
        <v>909</v>
      </c>
      <c r="B447" s="17" t="s">
        <v>909</v>
      </c>
      <c r="C447" s="18" t="s">
        <v>909</v>
      </c>
      <c r="D447" s="18" t="s">
        <v>909</v>
      </c>
      <c r="E447" s="18">
        <f t="shared" si="15"/>
        <v>0</v>
      </c>
      <c r="F447" s="18" t="s">
        <v>909</v>
      </c>
      <c r="G447" s="125">
        <f t="shared" si="16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>
      <c r="A448" s="16" t="s">
        <v>909</v>
      </c>
      <c r="B448" s="17" t="s">
        <v>909</v>
      </c>
      <c r="C448" s="18" t="s">
        <v>909</v>
      </c>
      <c r="D448" s="18" t="s">
        <v>909</v>
      </c>
      <c r="E448" s="18">
        <f t="shared" si="15"/>
        <v>0</v>
      </c>
      <c r="F448" s="18" t="s">
        <v>909</v>
      </c>
      <c r="G448" s="125">
        <f t="shared" si="16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>
      <c r="A449" s="16" t="s">
        <v>909</v>
      </c>
      <c r="B449" s="17" t="s">
        <v>909</v>
      </c>
      <c r="C449" s="18" t="s">
        <v>909</v>
      </c>
      <c r="D449" s="18" t="s">
        <v>909</v>
      </c>
      <c r="E449" s="18">
        <f t="shared" si="15"/>
        <v>0</v>
      </c>
      <c r="F449" s="18" t="s">
        <v>909</v>
      </c>
      <c r="G449" s="125">
        <f t="shared" si="16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16" t="s">
        <v>909</v>
      </c>
      <c r="B450" s="17" t="s">
        <v>909</v>
      </c>
      <c r="C450" s="18" t="s">
        <v>909</v>
      </c>
      <c r="D450" s="18" t="s">
        <v>909</v>
      </c>
      <c r="E450" s="18">
        <f t="shared" si="15"/>
        <v>0</v>
      </c>
      <c r="F450" s="18" t="s">
        <v>909</v>
      </c>
      <c r="G450" s="125">
        <f t="shared" si="16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>
      <c r="A451" s="16" t="s">
        <v>909</v>
      </c>
      <c r="B451" s="17" t="s">
        <v>909</v>
      </c>
      <c r="C451" s="18" t="s">
        <v>909</v>
      </c>
      <c r="D451" s="18" t="s">
        <v>909</v>
      </c>
      <c r="E451" s="18">
        <f t="shared" si="15"/>
        <v>0</v>
      </c>
      <c r="F451" s="18" t="s">
        <v>909</v>
      </c>
      <c r="G451" s="125">
        <f t="shared" si="16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>
      <c r="A452" s="16" t="s">
        <v>909</v>
      </c>
      <c r="B452" s="17" t="s">
        <v>909</v>
      </c>
      <c r="C452" s="18" t="s">
        <v>909</v>
      </c>
      <c r="D452" s="18" t="s">
        <v>909</v>
      </c>
      <c r="E452" s="18">
        <f t="shared" si="15"/>
        <v>0</v>
      </c>
      <c r="F452" s="18" t="s">
        <v>909</v>
      </c>
      <c r="G452" s="125">
        <f t="shared" si="16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16" t="s">
        <v>909</v>
      </c>
      <c r="B453" s="17" t="s">
        <v>909</v>
      </c>
      <c r="C453" s="18" t="s">
        <v>909</v>
      </c>
      <c r="D453" s="18" t="s">
        <v>909</v>
      </c>
      <c r="E453" s="18">
        <f t="shared" si="15"/>
        <v>0</v>
      </c>
      <c r="F453" s="18" t="s">
        <v>909</v>
      </c>
      <c r="G453" s="125">
        <f t="shared" si="16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>
      <c r="A454" s="16" t="s">
        <v>909</v>
      </c>
      <c r="B454" s="17" t="s">
        <v>909</v>
      </c>
      <c r="C454" s="18" t="s">
        <v>909</v>
      </c>
      <c r="D454" s="18" t="s">
        <v>909</v>
      </c>
      <c r="E454" s="18">
        <f t="shared" si="15"/>
        <v>0</v>
      </c>
      <c r="F454" s="18" t="s">
        <v>909</v>
      </c>
      <c r="G454" s="125">
        <f t="shared" si="16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>
      <c r="A455" s="16" t="s">
        <v>909</v>
      </c>
      <c r="B455" s="17" t="s">
        <v>909</v>
      </c>
      <c r="C455" s="18" t="s">
        <v>909</v>
      </c>
      <c r="D455" s="18" t="s">
        <v>909</v>
      </c>
      <c r="E455" s="18">
        <f t="shared" si="15"/>
        <v>0</v>
      </c>
      <c r="F455" s="18" t="s">
        <v>909</v>
      </c>
      <c r="G455" s="125">
        <f t="shared" si="16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>
      <c r="A456" s="16" t="s">
        <v>909</v>
      </c>
      <c r="B456" s="17" t="s">
        <v>909</v>
      </c>
      <c r="C456" s="18" t="s">
        <v>909</v>
      </c>
      <c r="D456" s="18" t="s">
        <v>909</v>
      </c>
      <c r="E456" s="18">
        <f t="shared" si="15"/>
        <v>0</v>
      </c>
      <c r="F456" s="18" t="s">
        <v>909</v>
      </c>
      <c r="G456" s="125">
        <f t="shared" si="16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16" t="s">
        <v>909</v>
      </c>
      <c r="B457" s="17" t="s">
        <v>909</v>
      </c>
      <c r="C457" s="18" t="s">
        <v>909</v>
      </c>
      <c r="D457" s="18" t="s">
        <v>909</v>
      </c>
      <c r="E457" s="18">
        <f t="shared" si="15"/>
        <v>0</v>
      </c>
      <c r="F457" s="18" t="s">
        <v>909</v>
      </c>
      <c r="G457" s="125">
        <f t="shared" si="16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>
      <c r="A458" s="16" t="s">
        <v>909</v>
      </c>
      <c r="B458" s="17" t="s">
        <v>909</v>
      </c>
      <c r="C458" s="18" t="s">
        <v>909</v>
      </c>
      <c r="D458" s="18" t="s">
        <v>909</v>
      </c>
      <c r="E458" s="18">
        <f t="shared" si="15"/>
        <v>0</v>
      </c>
      <c r="F458" s="18" t="s">
        <v>909</v>
      </c>
      <c r="G458" s="125">
        <f t="shared" si="16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>
      <c r="A459" s="16" t="s">
        <v>909</v>
      </c>
      <c r="B459" s="17" t="s">
        <v>909</v>
      </c>
      <c r="C459" s="18" t="s">
        <v>909</v>
      </c>
      <c r="D459" s="18" t="s">
        <v>909</v>
      </c>
      <c r="E459" s="18">
        <f t="shared" si="15"/>
        <v>0</v>
      </c>
      <c r="F459" s="18" t="s">
        <v>909</v>
      </c>
      <c r="G459" s="125">
        <f t="shared" si="16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16" t="s">
        <v>909</v>
      </c>
      <c r="B460" s="17" t="s">
        <v>909</v>
      </c>
      <c r="C460" s="18" t="s">
        <v>909</v>
      </c>
      <c r="D460" s="18" t="s">
        <v>909</v>
      </c>
      <c r="E460" s="18">
        <f t="shared" si="15"/>
        <v>0</v>
      </c>
      <c r="F460" s="18" t="s">
        <v>909</v>
      </c>
      <c r="G460" s="125">
        <f t="shared" si="16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16" t="s">
        <v>909</v>
      </c>
      <c r="B461" s="17" t="s">
        <v>909</v>
      </c>
      <c r="C461" s="18" t="s">
        <v>909</v>
      </c>
      <c r="D461" s="18" t="s">
        <v>909</v>
      </c>
      <c r="E461" s="18">
        <f t="shared" ref="E461:E524" si="17">IFERROR(C461+D461,0)</f>
        <v>0</v>
      </c>
      <c r="F461" s="18" t="s">
        <v>909</v>
      </c>
      <c r="G461" s="125">
        <f t="shared" ref="G461:G524" si="18">IFERROR((E461-F461),0)</f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16" t="s">
        <v>909</v>
      </c>
      <c r="B462" s="17" t="s">
        <v>909</v>
      </c>
      <c r="C462" s="18" t="s">
        <v>909</v>
      </c>
      <c r="D462" s="18" t="s">
        <v>909</v>
      </c>
      <c r="E462" s="18">
        <f t="shared" si="17"/>
        <v>0</v>
      </c>
      <c r="F462" s="18" t="s">
        <v>909</v>
      </c>
      <c r="G462" s="125">
        <f t="shared" si="18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16" t="s">
        <v>909</v>
      </c>
      <c r="B463" s="17" t="s">
        <v>909</v>
      </c>
      <c r="C463" s="18" t="s">
        <v>909</v>
      </c>
      <c r="D463" s="18" t="s">
        <v>909</v>
      </c>
      <c r="E463" s="18">
        <f t="shared" si="17"/>
        <v>0</v>
      </c>
      <c r="F463" s="18" t="s">
        <v>909</v>
      </c>
      <c r="G463" s="125">
        <f t="shared" si="18"/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16" t="s">
        <v>909</v>
      </c>
      <c r="B464" s="17" t="s">
        <v>909</v>
      </c>
      <c r="C464" s="18" t="s">
        <v>909</v>
      </c>
      <c r="D464" s="18" t="s">
        <v>909</v>
      </c>
      <c r="E464" s="18">
        <f t="shared" si="17"/>
        <v>0</v>
      </c>
      <c r="F464" s="18" t="s">
        <v>909</v>
      </c>
      <c r="G464" s="125">
        <f t="shared" si="18"/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16" t="s">
        <v>909</v>
      </c>
      <c r="B465" s="17" t="s">
        <v>909</v>
      </c>
      <c r="C465" s="18" t="s">
        <v>909</v>
      </c>
      <c r="D465" s="18" t="s">
        <v>909</v>
      </c>
      <c r="E465" s="18">
        <f t="shared" si="17"/>
        <v>0</v>
      </c>
      <c r="F465" s="18" t="s">
        <v>909</v>
      </c>
      <c r="G465" s="125">
        <f t="shared" si="18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16" t="s">
        <v>909</v>
      </c>
      <c r="B466" s="17" t="s">
        <v>909</v>
      </c>
      <c r="C466" s="18" t="s">
        <v>909</v>
      </c>
      <c r="D466" s="18" t="s">
        <v>909</v>
      </c>
      <c r="E466" s="18">
        <f t="shared" si="17"/>
        <v>0</v>
      </c>
      <c r="F466" s="18" t="s">
        <v>909</v>
      </c>
      <c r="G466" s="125">
        <f t="shared" si="18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16" t="s">
        <v>909</v>
      </c>
      <c r="B467" s="17" t="s">
        <v>909</v>
      </c>
      <c r="C467" s="18" t="s">
        <v>909</v>
      </c>
      <c r="D467" s="18" t="s">
        <v>909</v>
      </c>
      <c r="E467" s="18">
        <f t="shared" si="17"/>
        <v>0</v>
      </c>
      <c r="F467" s="18" t="s">
        <v>909</v>
      </c>
      <c r="G467" s="125">
        <f t="shared" si="18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>
      <c r="A468" s="16" t="s">
        <v>909</v>
      </c>
      <c r="B468" s="17" t="s">
        <v>909</v>
      </c>
      <c r="C468" s="18" t="s">
        <v>909</v>
      </c>
      <c r="D468" s="18" t="s">
        <v>909</v>
      </c>
      <c r="E468" s="18">
        <f t="shared" si="17"/>
        <v>0</v>
      </c>
      <c r="F468" s="18" t="s">
        <v>909</v>
      </c>
      <c r="G468" s="125">
        <f t="shared" si="18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>
      <c r="A469" s="16" t="s">
        <v>909</v>
      </c>
      <c r="B469" s="17" t="s">
        <v>909</v>
      </c>
      <c r="C469" s="18" t="s">
        <v>909</v>
      </c>
      <c r="D469" s="18" t="s">
        <v>909</v>
      </c>
      <c r="E469" s="18">
        <f t="shared" si="17"/>
        <v>0</v>
      </c>
      <c r="F469" s="18" t="s">
        <v>909</v>
      </c>
      <c r="G469" s="125">
        <f t="shared" si="18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16" t="s">
        <v>909</v>
      </c>
      <c r="B470" s="17" t="s">
        <v>909</v>
      </c>
      <c r="C470" s="18" t="s">
        <v>909</v>
      </c>
      <c r="D470" s="18" t="s">
        <v>909</v>
      </c>
      <c r="E470" s="18">
        <f t="shared" si="17"/>
        <v>0</v>
      </c>
      <c r="F470" s="18" t="s">
        <v>909</v>
      </c>
      <c r="G470" s="125">
        <f t="shared" si="18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16" t="s">
        <v>909</v>
      </c>
      <c r="B471" s="17" t="s">
        <v>909</v>
      </c>
      <c r="C471" s="18" t="s">
        <v>909</v>
      </c>
      <c r="D471" s="18" t="s">
        <v>909</v>
      </c>
      <c r="E471" s="18">
        <f t="shared" si="17"/>
        <v>0</v>
      </c>
      <c r="F471" s="18" t="s">
        <v>909</v>
      </c>
      <c r="G471" s="125">
        <f t="shared" si="18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>
      <c r="A472" s="16" t="s">
        <v>909</v>
      </c>
      <c r="B472" s="17" t="s">
        <v>909</v>
      </c>
      <c r="C472" s="18" t="s">
        <v>909</v>
      </c>
      <c r="D472" s="18" t="s">
        <v>909</v>
      </c>
      <c r="E472" s="18">
        <f t="shared" si="17"/>
        <v>0</v>
      </c>
      <c r="F472" s="18" t="s">
        <v>909</v>
      </c>
      <c r="G472" s="125">
        <f t="shared" si="18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>
      <c r="A473" s="16" t="s">
        <v>909</v>
      </c>
      <c r="B473" s="17" t="s">
        <v>909</v>
      </c>
      <c r="C473" s="18" t="s">
        <v>909</v>
      </c>
      <c r="D473" s="18" t="s">
        <v>909</v>
      </c>
      <c r="E473" s="18">
        <f t="shared" si="17"/>
        <v>0</v>
      </c>
      <c r="F473" s="18" t="s">
        <v>909</v>
      </c>
      <c r="G473" s="125">
        <f t="shared" si="18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>
      <c r="A474" s="16" t="s">
        <v>909</v>
      </c>
      <c r="B474" s="17" t="s">
        <v>909</v>
      </c>
      <c r="C474" s="18" t="s">
        <v>909</v>
      </c>
      <c r="D474" s="18" t="s">
        <v>909</v>
      </c>
      <c r="E474" s="18">
        <f t="shared" si="17"/>
        <v>0</v>
      </c>
      <c r="F474" s="18" t="s">
        <v>909</v>
      </c>
      <c r="G474" s="125">
        <f t="shared" si="18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>
      <c r="A475" s="16" t="s">
        <v>909</v>
      </c>
      <c r="B475" s="17" t="s">
        <v>909</v>
      </c>
      <c r="C475" s="18" t="s">
        <v>909</v>
      </c>
      <c r="D475" s="18" t="s">
        <v>909</v>
      </c>
      <c r="E475" s="18">
        <f t="shared" si="17"/>
        <v>0</v>
      </c>
      <c r="F475" s="18" t="s">
        <v>909</v>
      </c>
      <c r="G475" s="125">
        <f t="shared" si="18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>
      <c r="A476" s="16" t="s">
        <v>909</v>
      </c>
      <c r="B476" s="4" t="s">
        <v>909</v>
      </c>
      <c r="C476" s="18" t="s">
        <v>909</v>
      </c>
      <c r="D476" s="18" t="s">
        <v>909</v>
      </c>
      <c r="E476" s="18">
        <f t="shared" si="17"/>
        <v>0</v>
      </c>
      <c r="F476" s="18" t="s">
        <v>909</v>
      </c>
      <c r="G476" s="125">
        <f t="shared" si="18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>
      <c r="A477" s="16" t="s">
        <v>909</v>
      </c>
      <c r="B477" s="4" t="s">
        <v>909</v>
      </c>
      <c r="C477" s="18" t="s">
        <v>909</v>
      </c>
      <c r="D477" s="18" t="s">
        <v>909</v>
      </c>
      <c r="E477" s="18">
        <f t="shared" si="17"/>
        <v>0</v>
      </c>
      <c r="F477" s="18" t="s">
        <v>909</v>
      </c>
      <c r="G477" s="125">
        <f t="shared" si="18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>
      <c r="A478" s="16" t="s">
        <v>909</v>
      </c>
      <c r="B478" s="4" t="s">
        <v>909</v>
      </c>
      <c r="C478" s="18" t="s">
        <v>909</v>
      </c>
      <c r="D478" s="18" t="s">
        <v>909</v>
      </c>
      <c r="E478" s="18">
        <f t="shared" si="17"/>
        <v>0</v>
      </c>
      <c r="F478" s="18" t="s">
        <v>909</v>
      </c>
      <c r="G478" s="125">
        <f t="shared" si="18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>
      <c r="A479" s="16" t="s">
        <v>909</v>
      </c>
      <c r="B479" s="4" t="s">
        <v>909</v>
      </c>
      <c r="C479" s="18" t="s">
        <v>909</v>
      </c>
      <c r="D479" s="18" t="s">
        <v>909</v>
      </c>
      <c r="E479" s="18">
        <f t="shared" si="17"/>
        <v>0</v>
      </c>
      <c r="F479" s="18" t="s">
        <v>909</v>
      </c>
      <c r="G479" s="125">
        <f t="shared" si="18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>
      <c r="A480" s="16" t="s">
        <v>909</v>
      </c>
      <c r="B480" s="4" t="s">
        <v>909</v>
      </c>
      <c r="C480" s="18" t="s">
        <v>909</v>
      </c>
      <c r="D480" s="18" t="s">
        <v>909</v>
      </c>
      <c r="E480" s="18">
        <f t="shared" si="17"/>
        <v>0</v>
      </c>
      <c r="F480" s="18" t="s">
        <v>909</v>
      </c>
      <c r="G480" s="125">
        <f t="shared" si="18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>
      <c r="A481" s="16" t="s">
        <v>909</v>
      </c>
      <c r="B481" s="4" t="s">
        <v>909</v>
      </c>
      <c r="C481" s="18" t="s">
        <v>909</v>
      </c>
      <c r="D481" s="18" t="s">
        <v>909</v>
      </c>
      <c r="E481" s="18">
        <f t="shared" si="17"/>
        <v>0</v>
      </c>
      <c r="F481" s="18" t="s">
        <v>909</v>
      </c>
      <c r="G481" s="125">
        <f t="shared" si="18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>
      <c r="A482" s="16" t="s">
        <v>909</v>
      </c>
      <c r="B482" s="4" t="s">
        <v>909</v>
      </c>
      <c r="C482" s="18" t="s">
        <v>909</v>
      </c>
      <c r="D482" s="18" t="s">
        <v>909</v>
      </c>
      <c r="E482" s="18">
        <f t="shared" si="17"/>
        <v>0</v>
      </c>
      <c r="F482" s="18" t="s">
        <v>909</v>
      </c>
      <c r="G482" s="125">
        <f t="shared" si="18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>
      <c r="A483" s="16" t="s">
        <v>909</v>
      </c>
      <c r="B483" s="4" t="s">
        <v>909</v>
      </c>
      <c r="C483" s="18" t="s">
        <v>909</v>
      </c>
      <c r="D483" s="18" t="s">
        <v>909</v>
      </c>
      <c r="E483" s="18">
        <f t="shared" si="17"/>
        <v>0</v>
      </c>
      <c r="F483" s="18" t="s">
        <v>909</v>
      </c>
      <c r="G483" s="125">
        <f t="shared" si="18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>
      <c r="A484" s="16" t="s">
        <v>909</v>
      </c>
      <c r="B484" s="4" t="s">
        <v>909</v>
      </c>
      <c r="C484" s="18" t="s">
        <v>909</v>
      </c>
      <c r="D484" s="18" t="s">
        <v>909</v>
      </c>
      <c r="E484" s="18">
        <f t="shared" si="17"/>
        <v>0</v>
      </c>
      <c r="F484" s="18" t="s">
        <v>909</v>
      </c>
      <c r="G484" s="125">
        <f t="shared" si="18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>
      <c r="A485" s="16" t="s">
        <v>909</v>
      </c>
      <c r="B485" s="4" t="s">
        <v>909</v>
      </c>
      <c r="C485" s="18" t="s">
        <v>909</v>
      </c>
      <c r="D485" s="18" t="s">
        <v>909</v>
      </c>
      <c r="E485" s="18">
        <f t="shared" si="17"/>
        <v>0</v>
      </c>
      <c r="F485" s="18" t="s">
        <v>909</v>
      </c>
      <c r="G485" s="125">
        <f t="shared" si="18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>
      <c r="A486" s="16" t="s">
        <v>909</v>
      </c>
      <c r="B486" s="4" t="s">
        <v>909</v>
      </c>
      <c r="C486" s="18" t="s">
        <v>909</v>
      </c>
      <c r="D486" s="18" t="s">
        <v>909</v>
      </c>
      <c r="E486" s="18">
        <f t="shared" si="17"/>
        <v>0</v>
      </c>
      <c r="F486" s="18" t="s">
        <v>909</v>
      </c>
      <c r="G486" s="125">
        <f t="shared" si="18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>
      <c r="A487" s="16" t="s">
        <v>909</v>
      </c>
      <c r="B487" s="4" t="s">
        <v>909</v>
      </c>
      <c r="C487" s="18" t="s">
        <v>909</v>
      </c>
      <c r="D487" s="18" t="s">
        <v>909</v>
      </c>
      <c r="E487" s="18">
        <f t="shared" si="17"/>
        <v>0</v>
      </c>
      <c r="F487" s="18" t="s">
        <v>909</v>
      </c>
      <c r="G487" s="125">
        <f t="shared" si="18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16" t="s">
        <v>909</v>
      </c>
      <c r="B488" s="17" t="s">
        <v>909</v>
      </c>
      <c r="C488" s="18" t="s">
        <v>909</v>
      </c>
      <c r="D488" s="18" t="s">
        <v>909</v>
      </c>
      <c r="E488" s="18">
        <f t="shared" si="17"/>
        <v>0</v>
      </c>
      <c r="F488" s="18" t="s">
        <v>909</v>
      </c>
      <c r="G488" s="125">
        <f t="shared" si="18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>
      <c r="A489" s="16" t="s">
        <v>909</v>
      </c>
      <c r="B489" s="17" t="s">
        <v>909</v>
      </c>
      <c r="C489" s="18" t="s">
        <v>909</v>
      </c>
      <c r="D489" s="18" t="s">
        <v>909</v>
      </c>
      <c r="E489" s="18">
        <f t="shared" si="17"/>
        <v>0</v>
      </c>
      <c r="F489" s="18" t="s">
        <v>909</v>
      </c>
      <c r="G489" s="125">
        <f t="shared" si="18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>
      <c r="A490" s="16" t="s">
        <v>909</v>
      </c>
      <c r="B490" s="17" t="s">
        <v>909</v>
      </c>
      <c r="C490" s="18" t="s">
        <v>909</v>
      </c>
      <c r="D490" s="18" t="s">
        <v>909</v>
      </c>
      <c r="E490" s="18">
        <f t="shared" si="17"/>
        <v>0</v>
      </c>
      <c r="F490" s="18" t="s">
        <v>909</v>
      </c>
      <c r="G490" s="125">
        <f t="shared" si="18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16" t="s">
        <v>909</v>
      </c>
      <c r="B491" s="17" t="s">
        <v>909</v>
      </c>
      <c r="C491" s="18" t="s">
        <v>909</v>
      </c>
      <c r="D491" s="18" t="s">
        <v>909</v>
      </c>
      <c r="E491" s="18">
        <f t="shared" si="17"/>
        <v>0</v>
      </c>
      <c r="F491" s="18" t="s">
        <v>909</v>
      </c>
      <c r="G491" s="125">
        <f t="shared" si="18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16" t="s">
        <v>909</v>
      </c>
      <c r="B492" s="17" t="s">
        <v>909</v>
      </c>
      <c r="C492" s="18" t="s">
        <v>909</v>
      </c>
      <c r="D492" s="18" t="s">
        <v>909</v>
      </c>
      <c r="E492" s="18">
        <f t="shared" si="17"/>
        <v>0</v>
      </c>
      <c r="F492" s="18" t="s">
        <v>909</v>
      </c>
      <c r="G492" s="125">
        <f t="shared" si="18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>
      <c r="A493" s="16" t="s">
        <v>909</v>
      </c>
      <c r="B493" s="17" t="s">
        <v>909</v>
      </c>
      <c r="C493" s="18" t="s">
        <v>909</v>
      </c>
      <c r="D493" s="18" t="s">
        <v>909</v>
      </c>
      <c r="E493" s="18">
        <f t="shared" si="17"/>
        <v>0</v>
      </c>
      <c r="F493" s="18" t="s">
        <v>909</v>
      </c>
      <c r="G493" s="125">
        <f t="shared" si="18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>
      <c r="A494" s="16" t="s">
        <v>909</v>
      </c>
      <c r="B494" s="17" t="s">
        <v>909</v>
      </c>
      <c r="C494" s="18" t="s">
        <v>909</v>
      </c>
      <c r="D494" s="18" t="s">
        <v>909</v>
      </c>
      <c r="E494" s="18">
        <f t="shared" si="17"/>
        <v>0</v>
      </c>
      <c r="F494" s="18" t="s">
        <v>909</v>
      </c>
      <c r="G494" s="125">
        <f t="shared" si="18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>
      <c r="A495" s="16" t="s">
        <v>909</v>
      </c>
      <c r="B495" s="17" t="s">
        <v>909</v>
      </c>
      <c r="C495" s="18" t="s">
        <v>909</v>
      </c>
      <c r="D495" s="18" t="s">
        <v>909</v>
      </c>
      <c r="E495" s="18">
        <f t="shared" si="17"/>
        <v>0</v>
      </c>
      <c r="F495" s="18" t="s">
        <v>909</v>
      </c>
      <c r="G495" s="125">
        <f t="shared" si="18"/>
        <v>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>
      <c r="A496" s="16" t="s">
        <v>909</v>
      </c>
      <c r="B496" s="17" t="s">
        <v>909</v>
      </c>
      <c r="C496" s="18" t="s">
        <v>909</v>
      </c>
      <c r="D496" s="18" t="s">
        <v>909</v>
      </c>
      <c r="E496" s="18">
        <f t="shared" si="17"/>
        <v>0</v>
      </c>
      <c r="F496" s="18" t="s">
        <v>909</v>
      </c>
      <c r="G496" s="125">
        <f t="shared" si="18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>
      <c r="A497" s="16" t="s">
        <v>909</v>
      </c>
      <c r="B497" s="17" t="s">
        <v>909</v>
      </c>
      <c r="C497" s="18" t="s">
        <v>909</v>
      </c>
      <c r="D497" s="18" t="s">
        <v>909</v>
      </c>
      <c r="E497" s="18">
        <f t="shared" si="17"/>
        <v>0</v>
      </c>
      <c r="F497" s="18" t="s">
        <v>909</v>
      </c>
      <c r="G497" s="125">
        <f t="shared" si="18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>
      <c r="A498" s="16" t="s">
        <v>909</v>
      </c>
      <c r="B498" s="17" t="s">
        <v>909</v>
      </c>
      <c r="C498" s="18" t="s">
        <v>909</v>
      </c>
      <c r="D498" s="18" t="s">
        <v>909</v>
      </c>
      <c r="E498" s="18">
        <f t="shared" si="17"/>
        <v>0</v>
      </c>
      <c r="F498" s="18" t="s">
        <v>909</v>
      </c>
      <c r="G498" s="125">
        <f t="shared" si="18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>
      <c r="A499" s="16" t="s">
        <v>909</v>
      </c>
      <c r="B499" s="17" t="s">
        <v>909</v>
      </c>
      <c r="C499" s="18" t="s">
        <v>909</v>
      </c>
      <c r="D499" s="18" t="s">
        <v>909</v>
      </c>
      <c r="E499" s="18">
        <f t="shared" si="17"/>
        <v>0</v>
      </c>
      <c r="F499" s="18" t="s">
        <v>909</v>
      </c>
      <c r="G499" s="125">
        <f t="shared" si="18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16" t="s">
        <v>909</v>
      </c>
      <c r="B500" s="17" t="s">
        <v>909</v>
      </c>
      <c r="C500" s="18" t="s">
        <v>909</v>
      </c>
      <c r="D500" s="18" t="s">
        <v>909</v>
      </c>
      <c r="E500" s="18">
        <f t="shared" si="17"/>
        <v>0</v>
      </c>
      <c r="F500" s="18" t="s">
        <v>909</v>
      </c>
      <c r="G500" s="125">
        <f t="shared" si="18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>
      <c r="A501" s="16" t="s">
        <v>909</v>
      </c>
      <c r="B501" s="17" t="s">
        <v>909</v>
      </c>
      <c r="C501" s="18" t="s">
        <v>909</v>
      </c>
      <c r="D501" s="18" t="s">
        <v>909</v>
      </c>
      <c r="E501" s="18">
        <f t="shared" si="17"/>
        <v>0</v>
      </c>
      <c r="F501" s="18" t="s">
        <v>909</v>
      </c>
      <c r="G501" s="125">
        <f t="shared" si="18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>
      <c r="A502" s="16" t="s">
        <v>909</v>
      </c>
      <c r="B502" s="17" t="s">
        <v>909</v>
      </c>
      <c r="C502" s="18" t="s">
        <v>909</v>
      </c>
      <c r="D502" s="18" t="s">
        <v>909</v>
      </c>
      <c r="E502" s="18">
        <f t="shared" si="17"/>
        <v>0</v>
      </c>
      <c r="F502" s="18" t="s">
        <v>909</v>
      </c>
      <c r="G502" s="125">
        <f t="shared" si="18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>
      <c r="A503" s="16" t="s">
        <v>909</v>
      </c>
      <c r="B503" s="17" t="s">
        <v>909</v>
      </c>
      <c r="C503" s="18" t="s">
        <v>909</v>
      </c>
      <c r="D503" s="18" t="s">
        <v>909</v>
      </c>
      <c r="E503" s="18">
        <f t="shared" si="17"/>
        <v>0</v>
      </c>
      <c r="F503" s="18" t="s">
        <v>909</v>
      </c>
      <c r="G503" s="125">
        <f t="shared" si="18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>
      <c r="A504" s="16" t="s">
        <v>909</v>
      </c>
      <c r="B504" s="17" t="s">
        <v>909</v>
      </c>
      <c r="C504" s="18" t="s">
        <v>909</v>
      </c>
      <c r="D504" s="18" t="s">
        <v>909</v>
      </c>
      <c r="E504" s="18">
        <f t="shared" si="17"/>
        <v>0</v>
      </c>
      <c r="F504" s="18" t="s">
        <v>909</v>
      </c>
      <c r="G504" s="125">
        <f t="shared" si="18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>
      <c r="A505" s="16" t="s">
        <v>909</v>
      </c>
      <c r="B505" s="17" t="s">
        <v>909</v>
      </c>
      <c r="C505" s="18" t="s">
        <v>909</v>
      </c>
      <c r="D505" s="18" t="s">
        <v>909</v>
      </c>
      <c r="E505" s="18">
        <f t="shared" si="17"/>
        <v>0</v>
      </c>
      <c r="F505" s="18" t="s">
        <v>909</v>
      </c>
      <c r="G505" s="125">
        <f t="shared" si="18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>
      <c r="A506" s="16" t="s">
        <v>909</v>
      </c>
      <c r="B506" s="17" t="s">
        <v>909</v>
      </c>
      <c r="C506" s="18" t="s">
        <v>909</v>
      </c>
      <c r="D506" s="18" t="s">
        <v>909</v>
      </c>
      <c r="E506" s="18">
        <f t="shared" si="17"/>
        <v>0</v>
      </c>
      <c r="F506" s="18" t="s">
        <v>909</v>
      </c>
      <c r="G506" s="125">
        <f t="shared" si="18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>
      <c r="A507" s="16" t="s">
        <v>909</v>
      </c>
      <c r="B507" s="17" t="s">
        <v>909</v>
      </c>
      <c r="C507" s="18" t="s">
        <v>909</v>
      </c>
      <c r="D507" s="18" t="s">
        <v>909</v>
      </c>
      <c r="E507" s="18">
        <f t="shared" si="17"/>
        <v>0</v>
      </c>
      <c r="F507" s="18" t="s">
        <v>909</v>
      </c>
      <c r="G507" s="125">
        <f t="shared" si="18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>
      <c r="A508" s="16" t="s">
        <v>909</v>
      </c>
      <c r="B508" s="17" t="s">
        <v>909</v>
      </c>
      <c r="C508" s="18" t="s">
        <v>909</v>
      </c>
      <c r="D508" s="18" t="s">
        <v>909</v>
      </c>
      <c r="E508" s="18">
        <f t="shared" si="17"/>
        <v>0</v>
      </c>
      <c r="F508" s="18" t="s">
        <v>909</v>
      </c>
      <c r="G508" s="125">
        <f t="shared" si="18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>
      <c r="A509" s="16" t="s">
        <v>909</v>
      </c>
      <c r="B509" s="17" t="s">
        <v>909</v>
      </c>
      <c r="C509" s="18" t="s">
        <v>909</v>
      </c>
      <c r="D509" s="18" t="s">
        <v>909</v>
      </c>
      <c r="E509" s="18">
        <f t="shared" si="17"/>
        <v>0</v>
      </c>
      <c r="F509" s="18" t="s">
        <v>909</v>
      </c>
      <c r="G509" s="125">
        <f t="shared" si="18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16" t="s">
        <v>909</v>
      </c>
      <c r="B510" s="17" t="s">
        <v>909</v>
      </c>
      <c r="C510" s="18" t="s">
        <v>909</v>
      </c>
      <c r="D510" s="18" t="s">
        <v>909</v>
      </c>
      <c r="E510" s="18">
        <f t="shared" si="17"/>
        <v>0</v>
      </c>
      <c r="F510" s="18" t="s">
        <v>909</v>
      </c>
      <c r="G510" s="125">
        <f t="shared" si="18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16" t="s">
        <v>909</v>
      </c>
      <c r="B511" s="17" t="s">
        <v>909</v>
      </c>
      <c r="C511" s="18" t="s">
        <v>909</v>
      </c>
      <c r="D511" s="18" t="s">
        <v>909</v>
      </c>
      <c r="E511" s="18">
        <f t="shared" si="17"/>
        <v>0</v>
      </c>
      <c r="F511" s="18" t="s">
        <v>909</v>
      </c>
      <c r="G511" s="125">
        <f t="shared" si="18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16" t="s">
        <v>909</v>
      </c>
      <c r="B512" s="17" t="s">
        <v>909</v>
      </c>
      <c r="C512" s="18" t="s">
        <v>909</v>
      </c>
      <c r="D512" s="18" t="s">
        <v>909</v>
      </c>
      <c r="E512" s="18">
        <f t="shared" si="17"/>
        <v>0</v>
      </c>
      <c r="F512" s="18" t="s">
        <v>909</v>
      </c>
      <c r="G512" s="125">
        <f t="shared" si="18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>
      <c r="A513" s="16" t="s">
        <v>909</v>
      </c>
      <c r="B513" s="17" t="s">
        <v>909</v>
      </c>
      <c r="C513" s="18" t="s">
        <v>909</v>
      </c>
      <c r="D513" s="18" t="s">
        <v>909</v>
      </c>
      <c r="E513" s="18">
        <f t="shared" si="17"/>
        <v>0</v>
      </c>
      <c r="F513" s="18" t="s">
        <v>909</v>
      </c>
      <c r="G513" s="125">
        <f t="shared" si="18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>
      <c r="A514" s="16" t="s">
        <v>909</v>
      </c>
      <c r="B514" s="17" t="s">
        <v>909</v>
      </c>
      <c r="C514" s="18" t="s">
        <v>909</v>
      </c>
      <c r="D514" s="18" t="s">
        <v>909</v>
      </c>
      <c r="E514" s="18">
        <f t="shared" si="17"/>
        <v>0</v>
      </c>
      <c r="F514" s="18" t="s">
        <v>909</v>
      </c>
      <c r="G514" s="125">
        <f t="shared" si="18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>
      <c r="A515" s="16" t="s">
        <v>909</v>
      </c>
      <c r="B515" s="17" t="s">
        <v>909</v>
      </c>
      <c r="C515" s="18" t="s">
        <v>909</v>
      </c>
      <c r="D515" s="18" t="s">
        <v>909</v>
      </c>
      <c r="E515" s="18">
        <f t="shared" si="17"/>
        <v>0</v>
      </c>
      <c r="F515" s="18" t="s">
        <v>909</v>
      </c>
      <c r="G515" s="125">
        <f t="shared" si="18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>
      <c r="A516" s="16" t="s">
        <v>909</v>
      </c>
      <c r="B516" s="17" t="s">
        <v>909</v>
      </c>
      <c r="C516" s="18" t="s">
        <v>909</v>
      </c>
      <c r="D516" s="18" t="s">
        <v>909</v>
      </c>
      <c r="E516" s="18">
        <f t="shared" si="17"/>
        <v>0</v>
      </c>
      <c r="F516" s="18" t="s">
        <v>909</v>
      </c>
      <c r="G516" s="125">
        <f t="shared" si="18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>
      <c r="A517" s="16" t="s">
        <v>909</v>
      </c>
      <c r="B517" s="17" t="s">
        <v>909</v>
      </c>
      <c r="C517" s="18" t="s">
        <v>909</v>
      </c>
      <c r="D517" s="18" t="s">
        <v>909</v>
      </c>
      <c r="E517" s="18">
        <f t="shared" si="17"/>
        <v>0</v>
      </c>
      <c r="F517" s="18" t="s">
        <v>909</v>
      </c>
      <c r="G517" s="125">
        <f t="shared" si="18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16" t="s">
        <v>909</v>
      </c>
      <c r="B518" s="17" t="s">
        <v>909</v>
      </c>
      <c r="C518" s="18" t="s">
        <v>909</v>
      </c>
      <c r="D518" s="18" t="s">
        <v>909</v>
      </c>
      <c r="E518" s="18">
        <f t="shared" si="17"/>
        <v>0</v>
      </c>
      <c r="F518" s="18" t="s">
        <v>909</v>
      </c>
      <c r="G518" s="125">
        <f t="shared" si="18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>
      <c r="A519" s="16" t="s">
        <v>909</v>
      </c>
      <c r="B519" s="17" t="s">
        <v>909</v>
      </c>
      <c r="C519" s="18" t="s">
        <v>909</v>
      </c>
      <c r="D519" s="18" t="s">
        <v>909</v>
      </c>
      <c r="E519" s="18">
        <f t="shared" si="17"/>
        <v>0</v>
      </c>
      <c r="F519" s="18" t="s">
        <v>909</v>
      </c>
      <c r="G519" s="125">
        <f t="shared" si="18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>
      <c r="A520" s="16" t="s">
        <v>909</v>
      </c>
      <c r="B520" s="17" t="s">
        <v>909</v>
      </c>
      <c r="C520" s="18" t="s">
        <v>909</v>
      </c>
      <c r="D520" s="18" t="s">
        <v>909</v>
      </c>
      <c r="E520" s="18">
        <f t="shared" si="17"/>
        <v>0</v>
      </c>
      <c r="F520" s="18" t="s">
        <v>909</v>
      </c>
      <c r="G520" s="125">
        <f t="shared" si="18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16" t="s">
        <v>909</v>
      </c>
      <c r="B521" s="17" t="s">
        <v>909</v>
      </c>
      <c r="C521" s="18" t="s">
        <v>909</v>
      </c>
      <c r="D521" s="18" t="s">
        <v>909</v>
      </c>
      <c r="E521" s="18">
        <f t="shared" si="17"/>
        <v>0</v>
      </c>
      <c r="F521" s="18" t="s">
        <v>909</v>
      </c>
      <c r="G521" s="125">
        <f t="shared" si="18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16" t="s">
        <v>909</v>
      </c>
      <c r="B522" s="17" t="s">
        <v>909</v>
      </c>
      <c r="C522" s="18" t="s">
        <v>909</v>
      </c>
      <c r="D522" s="18" t="s">
        <v>909</v>
      </c>
      <c r="E522" s="18">
        <f t="shared" si="17"/>
        <v>0</v>
      </c>
      <c r="F522" s="18" t="s">
        <v>909</v>
      </c>
      <c r="G522" s="125">
        <f t="shared" si="18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16" t="s">
        <v>909</v>
      </c>
      <c r="B523" s="17" t="s">
        <v>909</v>
      </c>
      <c r="C523" s="18" t="s">
        <v>909</v>
      </c>
      <c r="D523" s="18" t="s">
        <v>909</v>
      </c>
      <c r="E523" s="18">
        <f t="shared" si="17"/>
        <v>0</v>
      </c>
      <c r="F523" s="18" t="s">
        <v>909</v>
      </c>
      <c r="G523" s="125">
        <f t="shared" si="18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16" t="s">
        <v>909</v>
      </c>
      <c r="B524" s="17" t="s">
        <v>909</v>
      </c>
      <c r="C524" s="18" t="s">
        <v>909</v>
      </c>
      <c r="D524" s="18" t="s">
        <v>909</v>
      </c>
      <c r="E524" s="18">
        <f t="shared" si="17"/>
        <v>0</v>
      </c>
      <c r="F524" s="18" t="s">
        <v>909</v>
      </c>
      <c r="G524" s="125">
        <f t="shared" si="18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>
      <c r="A525" s="16" t="s">
        <v>909</v>
      </c>
      <c r="B525" s="17" t="s">
        <v>909</v>
      </c>
      <c r="C525" s="18" t="s">
        <v>909</v>
      </c>
      <c r="D525" s="18" t="s">
        <v>909</v>
      </c>
      <c r="E525" s="18">
        <f t="shared" ref="E525:E588" si="19">IFERROR(C525+D525,0)</f>
        <v>0</v>
      </c>
      <c r="F525" s="18" t="s">
        <v>909</v>
      </c>
      <c r="G525" s="125">
        <f t="shared" ref="G525:G588" si="20">IFERROR((E525-F525),0)</f>
        <v>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>
      <c r="A526" s="16" t="s">
        <v>909</v>
      </c>
      <c r="B526" s="4" t="s">
        <v>909</v>
      </c>
      <c r="C526" s="18" t="s">
        <v>909</v>
      </c>
      <c r="D526" s="18" t="s">
        <v>909</v>
      </c>
      <c r="E526" s="18">
        <f t="shared" si="19"/>
        <v>0</v>
      </c>
      <c r="F526" s="18" t="s">
        <v>909</v>
      </c>
      <c r="G526" s="125">
        <f t="shared" si="20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>
      <c r="A527" s="16" t="s">
        <v>909</v>
      </c>
      <c r="B527" s="17" t="s">
        <v>909</v>
      </c>
      <c r="C527" s="18" t="s">
        <v>909</v>
      </c>
      <c r="D527" s="18" t="s">
        <v>909</v>
      </c>
      <c r="E527" s="18">
        <f t="shared" si="19"/>
        <v>0</v>
      </c>
      <c r="F527" s="18" t="s">
        <v>909</v>
      </c>
      <c r="G527" s="125">
        <f t="shared" si="20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>
      <c r="A528" s="16" t="s">
        <v>909</v>
      </c>
      <c r="B528" s="17" t="s">
        <v>909</v>
      </c>
      <c r="C528" s="18" t="s">
        <v>909</v>
      </c>
      <c r="D528" s="18" t="s">
        <v>909</v>
      </c>
      <c r="E528" s="18">
        <f t="shared" si="19"/>
        <v>0</v>
      </c>
      <c r="F528" s="18" t="s">
        <v>909</v>
      </c>
      <c r="G528" s="125">
        <f t="shared" si="20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>
      <c r="A529" s="16" t="s">
        <v>909</v>
      </c>
      <c r="B529" s="17" t="s">
        <v>909</v>
      </c>
      <c r="C529" s="18" t="s">
        <v>909</v>
      </c>
      <c r="D529" s="18" t="s">
        <v>909</v>
      </c>
      <c r="E529" s="18">
        <f t="shared" si="19"/>
        <v>0</v>
      </c>
      <c r="F529" s="18" t="s">
        <v>909</v>
      </c>
      <c r="G529" s="125">
        <f t="shared" si="20"/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16" t="s">
        <v>909</v>
      </c>
      <c r="B530" s="17" t="s">
        <v>909</v>
      </c>
      <c r="C530" s="18" t="s">
        <v>909</v>
      </c>
      <c r="D530" s="18" t="s">
        <v>909</v>
      </c>
      <c r="E530" s="18">
        <f t="shared" si="19"/>
        <v>0</v>
      </c>
      <c r="F530" s="18" t="s">
        <v>909</v>
      </c>
      <c r="G530" s="125">
        <f t="shared" si="20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16" t="s">
        <v>909</v>
      </c>
      <c r="B531" s="17" t="s">
        <v>909</v>
      </c>
      <c r="C531" s="18" t="s">
        <v>909</v>
      </c>
      <c r="D531" s="18" t="s">
        <v>909</v>
      </c>
      <c r="E531" s="18">
        <f t="shared" si="19"/>
        <v>0</v>
      </c>
      <c r="F531" s="18" t="s">
        <v>909</v>
      </c>
      <c r="G531" s="125">
        <f t="shared" si="20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>
      <c r="A532" s="16" t="s">
        <v>909</v>
      </c>
      <c r="B532" s="17" t="s">
        <v>909</v>
      </c>
      <c r="C532" s="18" t="s">
        <v>909</v>
      </c>
      <c r="D532" s="18" t="s">
        <v>909</v>
      </c>
      <c r="E532" s="18">
        <f t="shared" si="19"/>
        <v>0</v>
      </c>
      <c r="F532" s="18" t="s">
        <v>909</v>
      </c>
      <c r="G532" s="125">
        <f t="shared" si="20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>
      <c r="A533" s="16" t="s">
        <v>909</v>
      </c>
      <c r="B533" s="17" t="s">
        <v>909</v>
      </c>
      <c r="C533" s="18" t="s">
        <v>909</v>
      </c>
      <c r="D533" s="18" t="s">
        <v>909</v>
      </c>
      <c r="E533" s="18">
        <f t="shared" si="19"/>
        <v>0</v>
      </c>
      <c r="F533" s="18" t="s">
        <v>909</v>
      </c>
      <c r="G533" s="125">
        <f t="shared" si="20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16" t="s">
        <v>909</v>
      </c>
      <c r="B534" s="17" t="s">
        <v>909</v>
      </c>
      <c r="C534" s="18" t="s">
        <v>909</v>
      </c>
      <c r="D534" s="18" t="s">
        <v>909</v>
      </c>
      <c r="E534" s="18">
        <f t="shared" si="19"/>
        <v>0</v>
      </c>
      <c r="F534" s="18" t="s">
        <v>909</v>
      </c>
      <c r="G534" s="125">
        <f t="shared" si="20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>
      <c r="A535" s="16" t="s">
        <v>909</v>
      </c>
      <c r="B535" s="17" t="s">
        <v>909</v>
      </c>
      <c r="C535" s="18" t="s">
        <v>909</v>
      </c>
      <c r="D535" s="18" t="s">
        <v>909</v>
      </c>
      <c r="E535" s="18">
        <f t="shared" si="19"/>
        <v>0</v>
      </c>
      <c r="F535" s="18" t="s">
        <v>909</v>
      </c>
      <c r="G535" s="125">
        <f t="shared" si="20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>
      <c r="A536" s="16" t="s">
        <v>909</v>
      </c>
      <c r="B536" s="17" t="s">
        <v>909</v>
      </c>
      <c r="C536" s="18" t="s">
        <v>909</v>
      </c>
      <c r="D536" s="18" t="s">
        <v>909</v>
      </c>
      <c r="E536" s="18">
        <f t="shared" si="19"/>
        <v>0</v>
      </c>
      <c r="F536" s="18" t="s">
        <v>909</v>
      </c>
      <c r="G536" s="125">
        <f t="shared" si="20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>
      <c r="A537" s="16" t="s">
        <v>909</v>
      </c>
      <c r="B537" s="4" t="s">
        <v>909</v>
      </c>
      <c r="C537" s="18" t="s">
        <v>909</v>
      </c>
      <c r="D537" s="18" t="s">
        <v>909</v>
      </c>
      <c r="E537" s="18">
        <f t="shared" si="19"/>
        <v>0</v>
      </c>
      <c r="F537" s="18" t="s">
        <v>909</v>
      </c>
      <c r="G537" s="125">
        <f t="shared" si="20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16" t="s">
        <v>909</v>
      </c>
      <c r="B538" s="4" t="s">
        <v>909</v>
      </c>
      <c r="C538" s="18" t="s">
        <v>909</v>
      </c>
      <c r="D538" s="18" t="s">
        <v>909</v>
      </c>
      <c r="E538" s="18">
        <f t="shared" si="19"/>
        <v>0</v>
      </c>
      <c r="F538" s="18" t="s">
        <v>909</v>
      </c>
      <c r="G538" s="125">
        <f t="shared" si="20"/>
        <v>0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>
      <c r="A539" s="16" t="s">
        <v>909</v>
      </c>
      <c r="B539" s="4" t="s">
        <v>909</v>
      </c>
      <c r="C539" s="18" t="s">
        <v>909</v>
      </c>
      <c r="D539" s="18" t="s">
        <v>909</v>
      </c>
      <c r="E539" s="18">
        <f t="shared" si="19"/>
        <v>0</v>
      </c>
      <c r="F539" s="18" t="s">
        <v>909</v>
      </c>
      <c r="G539" s="125">
        <f t="shared" si="20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>
      <c r="A540" s="16" t="s">
        <v>909</v>
      </c>
      <c r="B540" s="4" t="s">
        <v>909</v>
      </c>
      <c r="C540" s="18" t="s">
        <v>909</v>
      </c>
      <c r="D540" s="18" t="s">
        <v>909</v>
      </c>
      <c r="E540" s="18">
        <f t="shared" si="19"/>
        <v>0</v>
      </c>
      <c r="F540" s="18" t="s">
        <v>909</v>
      </c>
      <c r="G540" s="125">
        <f t="shared" si="20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>
      <c r="A541" s="16" t="s">
        <v>909</v>
      </c>
      <c r="B541" s="4" t="s">
        <v>909</v>
      </c>
      <c r="C541" s="18" t="s">
        <v>909</v>
      </c>
      <c r="D541" s="18" t="s">
        <v>909</v>
      </c>
      <c r="E541" s="18">
        <f t="shared" si="19"/>
        <v>0</v>
      </c>
      <c r="F541" s="18" t="s">
        <v>909</v>
      </c>
      <c r="G541" s="125">
        <f t="shared" si="20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16" t="s">
        <v>909</v>
      </c>
      <c r="B542" s="4" t="s">
        <v>909</v>
      </c>
      <c r="C542" s="18" t="s">
        <v>909</v>
      </c>
      <c r="D542" s="18" t="s">
        <v>909</v>
      </c>
      <c r="E542" s="18">
        <f t="shared" si="19"/>
        <v>0</v>
      </c>
      <c r="F542" s="18" t="s">
        <v>909</v>
      </c>
      <c r="G542" s="125">
        <f t="shared" si="20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>
      <c r="A543" s="16" t="s">
        <v>909</v>
      </c>
      <c r="B543" s="4" t="s">
        <v>909</v>
      </c>
      <c r="C543" s="18" t="s">
        <v>909</v>
      </c>
      <c r="D543" s="18" t="s">
        <v>909</v>
      </c>
      <c r="E543" s="18">
        <f t="shared" si="19"/>
        <v>0</v>
      </c>
      <c r="F543" s="18" t="s">
        <v>909</v>
      </c>
      <c r="G543" s="125">
        <f t="shared" si="20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>
      <c r="A544" s="16" t="s">
        <v>909</v>
      </c>
      <c r="B544" s="4" t="s">
        <v>909</v>
      </c>
      <c r="C544" s="18" t="s">
        <v>909</v>
      </c>
      <c r="D544" s="18" t="s">
        <v>909</v>
      </c>
      <c r="E544" s="18">
        <f t="shared" si="19"/>
        <v>0</v>
      </c>
      <c r="F544" s="18" t="s">
        <v>909</v>
      </c>
      <c r="G544" s="125">
        <f t="shared" si="20"/>
        <v>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>
      <c r="A545" s="16" t="s">
        <v>909</v>
      </c>
      <c r="B545" s="4" t="s">
        <v>909</v>
      </c>
      <c r="C545" s="18" t="s">
        <v>909</v>
      </c>
      <c r="D545" s="18" t="s">
        <v>909</v>
      </c>
      <c r="E545" s="18">
        <f t="shared" si="19"/>
        <v>0</v>
      </c>
      <c r="F545" s="18" t="s">
        <v>909</v>
      </c>
      <c r="G545" s="125">
        <f t="shared" si="20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16" t="s">
        <v>909</v>
      </c>
      <c r="B546" s="4" t="s">
        <v>909</v>
      </c>
      <c r="C546" s="18" t="s">
        <v>909</v>
      </c>
      <c r="D546" s="18" t="s">
        <v>909</v>
      </c>
      <c r="E546" s="18">
        <f t="shared" si="19"/>
        <v>0</v>
      </c>
      <c r="F546" s="18" t="s">
        <v>909</v>
      </c>
      <c r="G546" s="125">
        <f t="shared" si="20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>
      <c r="A547" s="16" t="s">
        <v>909</v>
      </c>
      <c r="B547" s="4" t="s">
        <v>909</v>
      </c>
      <c r="C547" s="18" t="s">
        <v>909</v>
      </c>
      <c r="D547" s="18" t="s">
        <v>909</v>
      </c>
      <c r="E547" s="18">
        <f t="shared" si="19"/>
        <v>0</v>
      </c>
      <c r="F547" s="18" t="s">
        <v>909</v>
      </c>
      <c r="G547" s="125">
        <f t="shared" si="20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16" t="s">
        <v>909</v>
      </c>
      <c r="B548" s="4" t="s">
        <v>909</v>
      </c>
      <c r="C548" s="18" t="s">
        <v>909</v>
      </c>
      <c r="D548" s="18" t="s">
        <v>909</v>
      </c>
      <c r="E548" s="18">
        <f t="shared" si="19"/>
        <v>0</v>
      </c>
      <c r="F548" s="18" t="s">
        <v>909</v>
      </c>
      <c r="G548" s="125">
        <f t="shared" si="20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>
      <c r="A549" s="16" t="s">
        <v>909</v>
      </c>
      <c r="B549" s="4" t="s">
        <v>909</v>
      </c>
      <c r="C549" s="18" t="s">
        <v>909</v>
      </c>
      <c r="D549" s="18" t="s">
        <v>909</v>
      </c>
      <c r="E549" s="18">
        <f t="shared" si="19"/>
        <v>0</v>
      </c>
      <c r="F549" s="18" t="s">
        <v>909</v>
      </c>
      <c r="G549" s="125">
        <f t="shared" si="20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>
      <c r="A550" s="16" t="s">
        <v>909</v>
      </c>
      <c r="B550" s="4" t="s">
        <v>909</v>
      </c>
      <c r="C550" s="18" t="s">
        <v>909</v>
      </c>
      <c r="D550" s="18" t="s">
        <v>909</v>
      </c>
      <c r="E550" s="18">
        <f t="shared" si="19"/>
        <v>0</v>
      </c>
      <c r="F550" s="18" t="s">
        <v>909</v>
      </c>
      <c r="G550" s="125">
        <f t="shared" si="20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16" t="s">
        <v>909</v>
      </c>
      <c r="B551" s="25" t="s">
        <v>909</v>
      </c>
      <c r="C551" s="18" t="s">
        <v>909</v>
      </c>
      <c r="D551" s="18" t="s">
        <v>909</v>
      </c>
      <c r="E551" s="18">
        <f t="shared" si="19"/>
        <v>0</v>
      </c>
      <c r="F551" s="18" t="s">
        <v>909</v>
      </c>
      <c r="G551" s="125">
        <f t="shared" si="20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>
      <c r="A552" s="16" t="s">
        <v>909</v>
      </c>
      <c r="B552" s="4" t="s">
        <v>909</v>
      </c>
      <c r="C552" s="18" t="s">
        <v>909</v>
      </c>
      <c r="D552" s="18" t="s">
        <v>909</v>
      </c>
      <c r="E552" s="18">
        <f t="shared" si="19"/>
        <v>0</v>
      </c>
      <c r="F552" s="18" t="s">
        <v>909</v>
      </c>
      <c r="G552" s="125">
        <f t="shared" si="20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>
      <c r="A553" s="16" t="s">
        <v>909</v>
      </c>
      <c r="B553" s="25" t="s">
        <v>909</v>
      </c>
      <c r="C553" s="18" t="s">
        <v>909</v>
      </c>
      <c r="D553" s="18" t="s">
        <v>909</v>
      </c>
      <c r="E553" s="18">
        <f t="shared" si="19"/>
        <v>0</v>
      </c>
      <c r="F553" s="18" t="s">
        <v>909</v>
      </c>
      <c r="G553" s="125">
        <f t="shared" si="20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>
      <c r="A554" s="16" t="s">
        <v>909</v>
      </c>
      <c r="B554" s="17" t="s">
        <v>909</v>
      </c>
      <c r="C554" s="18" t="s">
        <v>909</v>
      </c>
      <c r="D554" s="18" t="s">
        <v>909</v>
      </c>
      <c r="E554" s="18">
        <f t="shared" si="19"/>
        <v>0</v>
      </c>
      <c r="F554" s="18" t="s">
        <v>909</v>
      </c>
      <c r="G554" s="125">
        <f t="shared" si="20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16" t="s">
        <v>909</v>
      </c>
      <c r="B555" s="17" t="s">
        <v>909</v>
      </c>
      <c r="C555" s="18" t="s">
        <v>909</v>
      </c>
      <c r="D555" s="18" t="s">
        <v>909</v>
      </c>
      <c r="E555" s="18">
        <f t="shared" si="19"/>
        <v>0</v>
      </c>
      <c r="F555" s="18" t="s">
        <v>909</v>
      </c>
      <c r="G555" s="125">
        <f t="shared" si="20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16" t="s">
        <v>909</v>
      </c>
      <c r="B556" s="17" t="s">
        <v>909</v>
      </c>
      <c r="C556" s="18" t="s">
        <v>909</v>
      </c>
      <c r="D556" s="18" t="s">
        <v>909</v>
      </c>
      <c r="E556" s="18">
        <f t="shared" si="19"/>
        <v>0</v>
      </c>
      <c r="F556" s="18" t="s">
        <v>909</v>
      </c>
      <c r="G556" s="125">
        <f t="shared" si="20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16" t="s">
        <v>909</v>
      </c>
      <c r="B557" s="17" t="s">
        <v>909</v>
      </c>
      <c r="C557" s="18" t="s">
        <v>909</v>
      </c>
      <c r="D557" s="18" t="s">
        <v>909</v>
      </c>
      <c r="E557" s="18">
        <f t="shared" si="19"/>
        <v>0</v>
      </c>
      <c r="F557" s="18" t="s">
        <v>909</v>
      </c>
      <c r="G557" s="125">
        <f t="shared" si="20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>
      <c r="A558" s="16" t="s">
        <v>909</v>
      </c>
      <c r="B558" s="17" t="s">
        <v>909</v>
      </c>
      <c r="C558" s="18" t="s">
        <v>909</v>
      </c>
      <c r="D558" s="18" t="s">
        <v>909</v>
      </c>
      <c r="E558" s="18">
        <f t="shared" si="19"/>
        <v>0</v>
      </c>
      <c r="F558" s="18" t="s">
        <v>909</v>
      </c>
      <c r="G558" s="125">
        <f t="shared" si="20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16" t="s">
        <v>909</v>
      </c>
      <c r="B559" s="17" t="s">
        <v>909</v>
      </c>
      <c r="C559" s="18" t="s">
        <v>909</v>
      </c>
      <c r="D559" s="18" t="s">
        <v>909</v>
      </c>
      <c r="E559" s="18">
        <f t="shared" si="19"/>
        <v>0</v>
      </c>
      <c r="F559" s="18" t="s">
        <v>909</v>
      </c>
      <c r="G559" s="125">
        <f t="shared" si="20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16" t="s">
        <v>909</v>
      </c>
      <c r="B560" s="17" t="s">
        <v>909</v>
      </c>
      <c r="C560" s="18" t="s">
        <v>909</v>
      </c>
      <c r="D560" s="18" t="s">
        <v>909</v>
      </c>
      <c r="E560" s="18">
        <f t="shared" si="19"/>
        <v>0</v>
      </c>
      <c r="F560" s="18" t="s">
        <v>909</v>
      </c>
      <c r="G560" s="125">
        <f t="shared" si="20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16" t="s">
        <v>909</v>
      </c>
      <c r="B561" s="4" t="s">
        <v>909</v>
      </c>
      <c r="C561" s="18" t="s">
        <v>909</v>
      </c>
      <c r="D561" s="18" t="s">
        <v>909</v>
      </c>
      <c r="E561" s="18">
        <f t="shared" si="19"/>
        <v>0</v>
      </c>
      <c r="F561" s="18" t="s">
        <v>909</v>
      </c>
      <c r="G561" s="125">
        <f t="shared" si="20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16" t="s">
        <v>909</v>
      </c>
      <c r="B562" s="17" t="s">
        <v>909</v>
      </c>
      <c r="C562" s="18" t="s">
        <v>909</v>
      </c>
      <c r="D562" s="18" t="s">
        <v>909</v>
      </c>
      <c r="E562" s="18">
        <f t="shared" si="19"/>
        <v>0</v>
      </c>
      <c r="F562" s="18" t="s">
        <v>909</v>
      </c>
      <c r="G562" s="125">
        <f t="shared" si="20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16" t="s">
        <v>909</v>
      </c>
      <c r="B563" s="17" t="s">
        <v>909</v>
      </c>
      <c r="C563" s="18" t="s">
        <v>909</v>
      </c>
      <c r="D563" s="18" t="s">
        <v>909</v>
      </c>
      <c r="E563" s="18">
        <f t="shared" si="19"/>
        <v>0</v>
      </c>
      <c r="F563" s="18" t="s">
        <v>909</v>
      </c>
      <c r="G563" s="125">
        <f t="shared" si="20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16" t="s">
        <v>909</v>
      </c>
      <c r="B564" s="17" t="s">
        <v>909</v>
      </c>
      <c r="C564" s="18" t="s">
        <v>909</v>
      </c>
      <c r="D564" s="18" t="s">
        <v>909</v>
      </c>
      <c r="E564" s="18">
        <f t="shared" si="19"/>
        <v>0</v>
      </c>
      <c r="F564" s="18" t="s">
        <v>909</v>
      </c>
      <c r="G564" s="125">
        <f t="shared" si="20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16" t="s">
        <v>909</v>
      </c>
      <c r="B565" s="17" t="s">
        <v>909</v>
      </c>
      <c r="C565" s="18" t="s">
        <v>909</v>
      </c>
      <c r="D565" s="18" t="s">
        <v>909</v>
      </c>
      <c r="E565" s="18">
        <f t="shared" si="19"/>
        <v>0</v>
      </c>
      <c r="F565" s="18" t="s">
        <v>909</v>
      </c>
      <c r="G565" s="125">
        <f t="shared" si="20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16" t="s">
        <v>909</v>
      </c>
      <c r="B566" s="17" t="s">
        <v>909</v>
      </c>
      <c r="C566" s="18" t="s">
        <v>909</v>
      </c>
      <c r="D566" s="18" t="s">
        <v>909</v>
      </c>
      <c r="E566" s="18">
        <f t="shared" si="19"/>
        <v>0</v>
      </c>
      <c r="F566" s="18" t="s">
        <v>909</v>
      </c>
      <c r="G566" s="125">
        <f t="shared" si="20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19"/>
        <v>0</v>
      </c>
      <c r="F567" s="18" t="s">
        <v>909</v>
      </c>
      <c r="G567" s="125">
        <f t="shared" si="20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19"/>
        <v>0</v>
      </c>
      <c r="F568" s="18" t="s">
        <v>909</v>
      </c>
      <c r="G568" s="125">
        <f t="shared" si="20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19"/>
        <v>0</v>
      </c>
      <c r="F569" s="18" t="s">
        <v>909</v>
      </c>
      <c r="G569" s="125">
        <f t="shared" si="20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19"/>
        <v>0</v>
      </c>
      <c r="F570" s="18" t="s">
        <v>909</v>
      </c>
      <c r="G570" s="125">
        <f t="shared" si="20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19"/>
        <v>0</v>
      </c>
      <c r="F571" s="18" t="s">
        <v>909</v>
      </c>
      <c r="G571" s="125">
        <f t="shared" si="20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19"/>
        <v>0</v>
      </c>
      <c r="F572" s="18" t="s">
        <v>909</v>
      </c>
      <c r="G572" s="125">
        <f t="shared" si="20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19"/>
        <v>0</v>
      </c>
      <c r="F573" s="18" t="s">
        <v>909</v>
      </c>
      <c r="G573" s="125">
        <f t="shared" si="20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19"/>
        <v>0</v>
      </c>
      <c r="F574" s="18" t="s">
        <v>909</v>
      </c>
      <c r="G574" s="125">
        <f t="shared" si="20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19"/>
        <v>0</v>
      </c>
      <c r="F575" s="18" t="s">
        <v>909</v>
      </c>
      <c r="G575" s="125">
        <f t="shared" si="20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19"/>
        <v>0</v>
      </c>
      <c r="F576" s="18" t="s">
        <v>909</v>
      </c>
      <c r="G576" s="125">
        <f t="shared" si="20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16" t="s">
        <v>909</v>
      </c>
      <c r="B577" s="17" t="s">
        <v>909</v>
      </c>
      <c r="C577" s="18" t="s">
        <v>909</v>
      </c>
      <c r="D577" s="18" t="s">
        <v>909</v>
      </c>
      <c r="E577" s="18">
        <f t="shared" si="19"/>
        <v>0</v>
      </c>
      <c r="F577" s="18" t="s">
        <v>909</v>
      </c>
      <c r="G577" s="125">
        <f t="shared" si="20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16" t="s">
        <v>909</v>
      </c>
      <c r="B578" s="17" t="s">
        <v>909</v>
      </c>
      <c r="C578" s="18" t="s">
        <v>909</v>
      </c>
      <c r="D578" s="18" t="s">
        <v>909</v>
      </c>
      <c r="E578" s="18">
        <f t="shared" si="19"/>
        <v>0</v>
      </c>
      <c r="F578" s="18" t="s">
        <v>909</v>
      </c>
      <c r="G578" s="125">
        <f t="shared" si="20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16" t="s">
        <v>909</v>
      </c>
      <c r="B579" s="17" t="s">
        <v>909</v>
      </c>
      <c r="C579" s="18" t="s">
        <v>909</v>
      </c>
      <c r="D579" s="18" t="s">
        <v>909</v>
      </c>
      <c r="E579" s="18">
        <f t="shared" si="19"/>
        <v>0</v>
      </c>
      <c r="F579" s="18" t="s">
        <v>909</v>
      </c>
      <c r="G579" s="125">
        <f t="shared" si="20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16" t="s">
        <v>909</v>
      </c>
      <c r="B580" s="4" t="s">
        <v>909</v>
      </c>
      <c r="C580" s="18" t="s">
        <v>909</v>
      </c>
      <c r="D580" s="18" t="s">
        <v>909</v>
      </c>
      <c r="E580" s="18">
        <f t="shared" si="19"/>
        <v>0</v>
      </c>
      <c r="F580" s="18" t="s">
        <v>909</v>
      </c>
      <c r="G580" s="125">
        <f t="shared" si="20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16" t="s">
        <v>909</v>
      </c>
      <c r="B581" s="4" t="s">
        <v>909</v>
      </c>
      <c r="C581" s="18" t="s">
        <v>909</v>
      </c>
      <c r="D581" s="18" t="s">
        <v>909</v>
      </c>
      <c r="E581" s="18">
        <f t="shared" si="19"/>
        <v>0</v>
      </c>
      <c r="F581" s="18" t="s">
        <v>909</v>
      </c>
      <c r="G581" s="125">
        <f t="shared" si="20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16" t="s">
        <v>909</v>
      </c>
      <c r="B582" s="17" t="s">
        <v>909</v>
      </c>
      <c r="C582" s="18" t="s">
        <v>909</v>
      </c>
      <c r="D582" s="18" t="s">
        <v>909</v>
      </c>
      <c r="E582" s="18">
        <f t="shared" si="19"/>
        <v>0</v>
      </c>
      <c r="F582" s="18" t="s">
        <v>909</v>
      </c>
      <c r="G582" s="125">
        <f t="shared" si="20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16" t="s">
        <v>909</v>
      </c>
      <c r="B583" s="17" t="s">
        <v>909</v>
      </c>
      <c r="C583" s="18" t="s">
        <v>909</v>
      </c>
      <c r="D583" s="18" t="s">
        <v>909</v>
      </c>
      <c r="E583" s="18">
        <f t="shared" si="19"/>
        <v>0</v>
      </c>
      <c r="F583" s="18" t="s">
        <v>909</v>
      </c>
      <c r="G583" s="125">
        <f t="shared" si="20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16" t="s">
        <v>909</v>
      </c>
      <c r="B584" s="17" t="s">
        <v>909</v>
      </c>
      <c r="C584" s="18" t="s">
        <v>909</v>
      </c>
      <c r="D584" s="18" t="s">
        <v>909</v>
      </c>
      <c r="E584" s="18">
        <f t="shared" si="19"/>
        <v>0</v>
      </c>
      <c r="F584" s="18" t="s">
        <v>909</v>
      </c>
      <c r="G584" s="125">
        <f t="shared" si="20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16" t="s">
        <v>909</v>
      </c>
      <c r="B585" s="17" t="s">
        <v>909</v>
      </c>
      <c r="C585" s="18" t="s">
        <v>909</v>
      </c>
      <c r="D585" s="18" t="s">
        <v>909</v>
      </c>
      <c r="E585" s="18">
        <f t="shared" si="19"/>
        <v>0</v>
      </c>
      <c r="F585" s="18" t="s">
        <v>909</v>
      </c>
      <c r="G585" s="125">
        <f t="shared" si="20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16" t="s">
        <v>909</v>
      </c>
      <c r="B586" s="17" t="s">
        <v>909</v>
      </c>
      <c r="C586" s="18" t="s">
        <v>909</v>
      </c>
      <c r="D586" s="18" t="s">
        <v>909</v>
      </c>
      <c r="E586" s="18">
        <f t="shared" si="19"/>
        <v>0</v>
      </c>
      <c r="F586" s="18" t="s">
        <v>909</v>
      </c>
      <c r="G586" s="125">
        <f t="shared" si="20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>
      <c r="A587" s="16" t="s">
        <v>909</v>
      </c>
      <c r="B587" s="17" t="s">
        <v>909</v>
      </c>
      <c r="C587" s="18" t="s">
        <v>909</v>
      </c>
      <c r="D587" s="18" t="s">
        <v>909</v>
      </c>
      <c r="E587" s="18">
        <f t="shared" si="19"/>
        <v>0</v>
      </c>
      <c r="F587" s="18" t="s">
        <v>909</v>
      </c>
      <c r="G587" s="125">
        <f t="shared" si="20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16" t="s">
        <v>909</v>
      </c>
      <c r="B588" s="17" t="s">
        <v>909</v>
      </c>
      <c r="C588" s="18" t="s">
        <v>909</v>
      </c>
      <c r="D588" s="18" t="s">
        <v>909</v>
      </c>
      <c r="E588" s="18">
        <f t="shared" si="19"/>
        <v>0</v>
      </c>
      <c r="F588" s="18" t="s">
        <v>909</v>
      </c>
      <c r="G588" s="125">
        <f t="shared" si="20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16" t="s">
        <v>909</v>
      </c>
      <c r="B589" s="17" t="s">
        <v>909</v>
      </c>
      <c r="C589" s="18" t="s">
        <v>909</v>
      </c>
      <c r="D589" s="18" t="s">
        <v>909</v>
      </c>
      <c r="E589" s="18">
        <f t="shared" ref="E589:E652" si="21">IFERROR(C589+D589,0)</f>
        <v>0</v>
      </c>
      <c r="F589" s="18" t="s">
        <v>909</v>
      </c>
      <c r="G589" s="125">
        <f t="shared" ref="G589:G652" si="22">IFERROR((E589-F589),0)</f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16" t="s">
        <v>909</v>
      </c>
      <c r="B590" s="17" t="s">
        <v>909</v>
      </c>
      <c r="C590" s="18" t="s">
        <v>909</v>
      </c>
      <c r="D590" s="18" t="s">
        <v>909</v>
      </c>
      <c r="E590" s="18">
        <f t="shared" si="21"/>
        <v>0</v>
      </c>
      <c r="F590" s="18" t="s">
        <v>909</v>
      </c>
      <c r="G590" s="125">
        <f t="shared" si="22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16" t="s">
        <v>909</v>
      </c>
      <c r="B591" s="17" t="s">
        <v>909</v>
      </c>
      <c r="C591" s="18" t="s">
        <v>909</v>
      </c>
      <c r="D591" s="18" t="s">
        <v>909</v>
      </c>
      <c r="E591" s="18">
        <f t="shared" si="21"/>
        <v>0</v>
      </c>
      <c r="F591" s="18" t="s">
        <v>909</v>
      </c>
      <c r="G591" s="125">
        <f t="shared" si="22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16" t="s">
        <v>909</v>
      </c>
      <c r="B592" s="17" t="s">
        <v>909</v>
      </c>
      <c r="C592" s="18" t="s">
        <v>909</v>
      </c>
      <c r="D592" s="18" t="s">
        <v>909</v>
      </c>
      <c r="E592" s="18">
        <f t="shared" si="21"/>
        <v>0</v>
      </c>
      <c r="F592" s="18" t="s">
        <v>909</v>
      </c>
      <c r="G592" s="125">
        <f t="shared" si="22"/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16" t="s">
        <v>909</v>
      </c>
      <c r="B593" s="17" t="s">
        <v>909</v>
      </c>
      <c r="C593" s="18" t="s">
        <v>909</v>
      </c>
      <c r="D593" s="18" t="s">
        <v>909</v>
      </c>
      <c r="E593" s="18">
        <f t="shared" si="21"/>
        <v>0</v>
      </c>
      <c r="F593" s="18" t="s">
        <v>909</v>
      </c>
      <c r="G593" s="125">
        <f t="shared" si="22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16" t="s">
        <v>909</v>
      </c>
      <c r="B594" s="17" t="s">
        <v>909</v>
      </c>
      <c r="C594" s="18" t="s">
        <v>909</v>
      </c>
      <c r="D594" s="18" t="s">
        <v>909</v>
      </c>
      <c r="E594" s="18">
        <f t="shared" si="21"/>
        <v>0</v>
      </c>
      <c r="F594" s="18" t="s">
        <v>909</v>
      </c>
      <c r="G594" s="125">
        <f t="shared" si="22"/>
        <v>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>
      <c r="A595" s="16" t="s">
        <v>909</v>
      </c>
      <c r="B595" s="26" t="s">
        <v>909</v>
      </c>
      <c r="C595" s="18" t="s">
        <v>909</v>
      </c>
      <c r="D595" s="18" t="s">
        <v>909</v>
      </c>
      <c r="E595" s="18">
        <f t="shared" si="21"/>
        <v>0</v>
      </c>
      <c r="F595" s="18" t="s">
        <v>909</v>
      </c>
      <c r="G595" s="125">
        <f t="shared" si="22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16" t="s">
        <v>909</v>
      </c>
      <c r="B596" s="4" t="s">
        <v>909</v>
      </c>
      <c r="C596" s="18" t="s">
        <v>909</v>
      </c>
      <c r="D596" s="18" t="s">
        <v>909</v>
      </c>
      <c r="E596" s="18">
        <f t="shared" si="21"/>
        <v>0</v>
      </c>
      <c r="F596" s="18" t="s">
        <v>909</v>
      </c>
      <c r="G596" s="125">
        <f t="shared" si="22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16" t="s">
        <v>909</v>
      </c>
      <c r="B597" s="4" t="s">
        <v>909</v>
      </c>
      <c r="C597" s="18" t="s">
        <v>909</v>
      </c>
      <c r="D597" s="18" t="s">
        <v>909</v>
      </c>
      <c r="E597" s="18">
        <f t="shared" si="21"/>
        <v>0</v>
      </c>
      <c r="F597" s="18" t="s">
        <v>909</v>
      </c>
      <c r="G597" s="125">
        <f t="shared" si="22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16" t="s">
        <v>909</v>
      </c>
      <c r="B598" s="4" t="s">
        <v>909</v>
      </c>
      <c r="C598" s="18" t="s">
        <v>909</v>
      </c>
      <c r="D598" s="18" t="s">
        <v>909</v>
      </c>
      <c r="E598" s="18">
        <f t="shared" si="21"/>
        <v>0</v>
      </c>
      <c r="F598" s="18" t="s">
        <v>909</v>
      </c>
      <c r="G598" s="125">
        <f t="shared" si="22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16" t="s">
        <v>909</v>
      </c>
      <c r="B599" s="4" t="s">
        <v>909</v>
      </c>
      <c r="C599" s="18" t="s">
        <v>909</v>
      </c>
      <c r="D599" s="18" t="s">
        <v>909</v>
      </c>
      <c r="E599" s="18">
        <f t="shared" si="21"/>
        <v>0</v>
      </c>
      <c r="F599" s="18" t="s">
        <v>909</v>
      </c>
      <c r="G599" s="125">
        <f t="shared" si="22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16" t="s">
        <v>909</v>
      </c>
      <c r="B600" s="4" t="s">
        <v>909</v>
      </c>
      <c r="C600" s="18" t="s">
        <v>909</v>
      </c>
      <c r="D600" s="18" t="s">
        <v>909</v>
      </c>
      <c r="E600" s="18">
        <f t="shared" si="21"/>
        <v>0</v>
      </c>
      <c r="F600" s="18" t="s">
        <v>909</v>
      </c>
      <c r="G600" s="125">
        <f t="shared" si="22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21"/>
        <v>0</v>
      </c>
      <c r="F601" s="18" t="s">
        <v>909</v>
      </c>
      <c r="G601" s="125">
        <f t="shared" si="22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16" t="s">
        <v>909</v>
      </c>
      <c r="B602" s="4" t="s">
        <v>909</v>
      </c>
      <c r="C602" s="18" t="s">
        <v>909</v>
      </c>
      <c r="D602" s="18" t="s">
        <v>909</v>
      </c>
      <c r="E602" s="18">
        <f t="shared" si="21"/>
        <v>0</v>
      </c>
      <c r="F602" s="18" t="s">
        <v>909</v>
      </c>
      <c r="G602" s="125">
        <f t="shared" si="22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16" t="s">
        <v>909</v>
      </c>
      <c r="B603" s="4" t="s">
        <v>909</v>
      </c>
      <c r="C603" s="18" t="s">
        <v>909</v>
      </c>
      <c r="D603" s="18" t="s">
        <v>909</v>
      </c>
      <c r="E603" s="18">
        <f t="shared" si="21"/>
        <v>0</v>
      </c>
      <c r="F603" s="18" t="s">
        <v>909</v>
      </c>
      <c r="G603" s="125">
        <f t="shared" si="22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16" t="s">
        <v>909</v>
      </c>
      <c r="B604" s="4" t="s">
        <v>909</v>
      </c>
      <c r="C604" s="18" t="s">
        <v>909</v>
      </c>
      <c r="D604" s="18" t="s">
        <v>909</v>
      </c>
      <c r="E604" s="18">
        <f t="shared" si="21"/>
        <v>0</v>
      </c>
      <c r="F604" s="18" t="s">
        <v>909</v>
      </c>
      <c r="G604" s="125">
        <f t="shared" si="22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16" t="s">
        <v>909</v>
      </c>
      <c r="B605" s="4" t="s">
        <v>909</v>
      </c>
      <c r="C605" s="18" t="s">
        <v>909</v>
      </c>
      <c r="D605" s="18" t="s">
        <v>909</v>
      </c>
      <c r="E605" s="18">
        <f t="shared" si="21"/>
        <v>0</v>
      </c>
      <c r="F605" s="18" t="s">
        <v>909</v>
      </c>
      <c r="G605" s="125">
        <f t="shared" si="22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>
      <c r="A606" s="16" t="s">
        <v>909</v>
      </c>
      <c r="B606" s="4" t="s">
        <v>909</v>
      </c>
      <c r="C606" s="18" t="s">
        <v>909</v>
      </c>
      <c r="D606" s="18" t="s">
        <v>909</v>
      </c>
      <c r="E606" s="18">
        <f t="shared" si="21"/>
        <v>0</v>
      </c>
      <c r="F606" s="18" t="s">
        <v>909</v>
      </c>
      <c r="G606" s="125">
        <f t="shared" si="22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16" t="s">
        <v>909</v>
      </c>
      <c r="B607" s="4" t="s">
        <v>909</v>
      </c>
      <c r="C607" s="18" t="s">
        <v>909</v>
      </c>
      <c r="D607" s="18" t="s">
        <v>909</v>
      </c>
      <c r="E607" s="18">
        <f t="shared" si="21"/>
        <v>0</v>
      </c>
      <c r="F607" s="18" t="s">
        <v>909</v>
      </c>
      <c r="G607" s="125">
        <f t="shared" si="22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16" t="s">
        <v>909</v>
      </c>
      <c r="B608" s="4" t="s">
        <v>909</v>
      </c>
      <c r="C608" s="18" t="s">
        <v>909</v>
      </c>
      <c r="D608" s="18" t="s">
        <v>909</v>
      </c>
      <c r="E608" s="18">
        <f t="shared" si="21"/>
        <v>0</v>
      </c>
      <c r="F608" s="18" t="s">
        <v>909</v>
      </c>
      <c r="G608" s="125">
        <f t="shared" si="22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16" t="s">
        <v>909</v>
      </c>
      <c r="B609" s="4" t="s">
        <v>909</v>
      </c>
      <c r="C609" s="18" t="s">
        <v>909</v>
      </c>
      <c r="D609" s="18" t="s">
        <v>909</v>
      </c>
      <c r="E609" s="18">
        <f t="shared" si="21"/>
        <v>0</v>
      </c>
      <c r="F609" s="18" t="s">
        <v>909</v>
      </c>
      <c r="G609" s="125">
        <f t="shared" si="22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16" t="s">
        <v>909</v>
      </c>
      <c r="B610" s="4" t="s">
        <v>909</v>
      </c>
      <c r="C610" s="18" t="s">
        <v>909</v>
      </c>
      <c r="D610" s="18" t="s">
        <v>909</v>
      </c>
      <c r="E610" s="18">
        <f t="shared" si="21"/>
        <v>0</v>
      </c>
      <c r="F610" s="18" t="s">
        <v>909</v>
      </c>
      <c r="G610" s="125">
        <f t="shared" si="22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16" t="s">
        <v>909</v>
      </c>
      <c r="B611" s="4" t="s">
        <v>909</v>
      </c>
      <c r="C611" s="18" t="s">
        <v>909</v>
      </c>
      <c r="D611" s="18" t="s">
        <v>909</v>
      </c>
      <c r="E611" s="18">
        <f t="shared" si="21"/>
        <v>0</v>
      </c>
      <c r="F611" s="18" t="s">
        <v>909</v>
      </c>
      <c r="G611" s="125">
        <f t="shared" si="22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16" t="s">
        <v>909</v>
      </c>
      <c r="B612" s="27" t="s">
        <v>909</v>
      </c>
      <c r="C612" s="18" t="s">
        <v>909</v>
      </c>
      <c r="D612" s="18" t="s">
        <v>909</v>
      </c>
      <c r="E612" s="18">
        <f t="shared" si="21"/>
        <v>0</v>
      </c>
      <c r="F612" s="18" t="s">
        <v>909</v>
      </c>
      <c r="G612" s="125">
        <f t="shared" si="22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1"/>
        <v>0</v>
      </c>
      <c r="F613" s="18" t="s">
        <v>909</v>
      </c>
      <c r="G613" s="125">
        <f t="shared" si="22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1"/>
        <v>0</v>
      </c>
      <c r="F614" s="18" t="s">
        <v>909</v>
      </c>
      <c r="G614" s="125">
        <f t="shared" si="22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1"/>
        <v>0</v>
      </c>
      <c r="F615" s="18" t="s">
        <v>909</v>
      </c>
      <c r="G615" s="125">
        <f t="shared" si="22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1"/>
        <v>0</v>
      </c>
      <c r="F616" s="18" t="s">
        <v>909</v>
      </c>
      <c r="G616" s="125">
        <f t="shared" si="22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1"/>
        <v>0</v>
      </c>
      <c r="F617" s="18" t="s">
        <v>909</v>
      </c>
      <c r="G617" s="125">
        <f t="shared" si="22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1"/>
        <v>0</v>
      </c>
      <c r="F618" s="18" t="s">
        <v>909</v>
      </c>
      <c r="G618" s="125">
        <f t="shared" si="22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1"/>
        <v>0</v>
      </c>
      <c r="F619" s="18" t="s">
        <v>909</v>
      </c>
      <c r="G619" s="125">
        <f t="shared" si="22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1"/>
        <v>0</v>
      </c>
      <c r="F620" s="18" t="s">
        <v>909</v>
      </c>
      <c r="G620" s="125">
        <f t="shared" si="22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1"/>
        <v>0</v>
      </c>
      <c r="F621" s="18" t="s">
        <v>909</v>
      </c>
      <c r="G621" s="125">
        <f t="shared" si="22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1"/>
        <v>0</v>
      </c>
      <c r="F622" s="18" t="s">
        <v>909</v>
      </c>
      <c r="G622" s="125">
        <f t="shared" si="22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1"/>
        <v>0</v>
      </c>
      <c r="F623" s="18" t="s">
        <v>909</v>
      </c>
      <c r="G623" s="125">
        <f t="shared" si="22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1"/>
        <v>0</v>
      </c>
      <c r="F624" s="18" t="s">
        <v>909</v>
      </c>
      <c r="G624" s="125">
        <f t="shared" si="22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1"/>
        <v>0</v>
      </c>
      <c r="F625" s="18" t="s">
        <v>909</v>
      </c>
      <c r="G625" s="125">
        <f t="shared" si="22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1"/>
        <v>0</v>
      </c>
      <c r="F626" s="18" t="s">
        <v>909</v>
      </c>
      <c r="G626" s="125">
        <f t="shared" si="22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1"/>
        <v>0</v>
      </c>
      <c r="F627" s="18" t="s">
        <v>909</v>
      </c>
      <c r="G627" s="125">
        <f t="shared" si="22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1"/>
        <v>0</v>
      </c>
      <c r="F628" s="18" t="s">
        <v>909</v>
      </c>
      <c r="G628" s="125">
        <f t="shared" si="22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1"/>
        <v>0</v>
      </c>
      <c r="F629" s="18" t="s">
        <v>909</v>
      </c>
      <c r="G629" s="125">
        <f t="shared" si="22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1"/>
        <v>0</v>
      </c>
      <c r="F630" s="18" t="s">
        <v>909</v>
      </c>
      <c r="G630" s="125">
        <f t="shared" si="22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1"/>
        <v>0</v>
      </c>
      <c r="F631" s="18" t="s">
        <v>909</v>
      </c>
      <c r="G631" s="125">
        <f t="shared" si="22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1"/>
        <v>0</v>
      </c>
      <c r="F632" s="18" t="s">
        <v>909</v>
      </c>
      <c r="G632" s="125">
        <f t="shared" si="22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1"/>
        <v>0</v>
      </c>
      <c r="F633" s="18" t="s">
        <v>909</v>
      </c>
      <c r="G633" s="125">
        <f t="shared" si="22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1"/>
        <v>0</v>
      </c>
      <c r="F634" s="18" t="s">
        <v>909</v>
      </c>
      <c r="G634" s="125">
        <f t="shared" si="22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1"/>
        <v>0</v>
      </c>
      <c r="F635" s="18" t="s">
        <v>909</v>
      </c>
      <c r="G635" s="125">
        <f t="shared" si="22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1"/>
        <v>0</v>
      </c>
      <c r="F636" s="18" t="s">
        <v>909</v>
      </c>
      <c r="G636" s="125">
        <f t="shared" si="22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1"/>
        <v>0</v>
      </c>
      <c r="F637" s="18" t="s">
        <v>909</v>
      </c>
      <c r="G637" s="125">
        <f t="shared" si="22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1"/>
        <v>0</v>
      </c>
      <c r="F638" s="18" t="s">
        <v>909</v>
      </c>
      <c r="G638" s="125">
        <f t="shared" si="22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1"/>
        <v>0</v>
      </c>
      <c r="F639" s="18" t="s">
        <v>909</v>
      </c>
      <c r="G639" s="125">
        <f t="shared" si="22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1"/>
        <v>0</v>
      </c>
      <c r="F640" s="18" t="s">
        <v>909</v>
      </c>
      <c r="G640" s="125">
        <f t="shared" si="22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1"/>
        <v>0</v>
      </c>
      <c r="F641" s="18" t="s">
        <v>909</v>
      </c>
      <c r="G641" s="125">
        <f t="shared" si="22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1"/>
        <v>0</v>
      </c>
      <c r="F642" s="18" t="s">
        <v>909</v>
      </c>
      <c r="G642" s="125">
        <f t="shared" si="22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1"/>
        <v>0</v>
      </c>
      <c r="F643" s="18" t="s">
        <v>909</v>
      </c>
      <c r="G643" s="125">
        <f t="shared" si="22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1"/>
        <v>0</v>
      </c>
      <c r="F644" s="18" t="s">
        <v>909</v>
      </c>
      <c r="G644" s="125">
        <f t="shared" si="22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1"/>
        <v>0</v>
      </c>
      <c r="F645" s="18" t="s">
        <v>909</v>
      </c>
      <c r="G645" s="125">
        <f t="shared" si="22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1"/>
        <v>0</v>
      </c>
      <c r="F646" s="18" t="s">
        <v>909</v>
      </c>
      <c r="G646" s="125">
        <f t="shared" si="22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1"/>
        <v>0</v>
      </c>
      <c r="F647" s="18" t="s">
        <v>909</v>
      </c>
      <c r="G647" s="125">
        <f t="shared" si="22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1"/>
        <v>0</v>
      </c>
      <c r="F648" s="18" t="s">
        <v>909</v>
      </c>
      <c r="G648" s="125">
        <f t="shared" si="22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1"/>
        <v>0</v>
      </c>
      <c r="F649" s="18" t="s">
        <v>909</v>
      </c>
      <c r="G649" s="125">
        <f t="shared" si="22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1"/>
        <v>0</v>
      </c>
      <c r="F650" s="18" t="s">
        <v>909</v>
      </c>
      <c r="G650" s="125">
        <f t="shared" si="22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1"/>
        <v>0</v>
      </c>
      <c r="F651" s="18" t="s">
        <v>909</v>
      </c>
      <c r="G651" s="125">
        <f t="shared" si="22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1"/>
        <v>0</v>
      </c>
      <c r="F652" s="18" t="s">
        <v>909</v>
      </c>
      <c r="G652" s="125">
        <f t="shared" si="22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ref="E653:E716" si="23">IFERROR(C653+D653,0)</f>
        <v>0</v>
      </c>
      <c r="F653" s="18" t="s">
        <v>909</v>
      </c>
      <c r="G653" s="125">
        <f t="shared" ref="G653:G716" si="24">IFERROR((E653-F653),0)</f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3"/>
        <v>0</v>
      </c>
      <c r="F654" s="18" t="s">
        <v>909</v>
      </c>
      <c r="G654" s="125">
        <f t="shared" si="24"/>
        <v>0</v>
      </c>
      <c r="H654" s="154" t="s">
        <v>909</v>
      </c>
      <c r="I654" s="448" t="s">
        <v>909</v>
      </c>
      <c r="J654" s="169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3"/>
        <v>0</v>
      </c>
      <c r="F655" s="18" t="s">
        <v>909</v>
      </c>
      <c r="G655" s="125">
        <f t="shared" si="24"/>
        <v>0</v>
      </c>
      <c r="H655" s="148" t="s">
        <v>909</v>
      </c>
      <c r="I655" s="449" t="s">
        <v>909</v>
      </c>
      <c r="J655" s="170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3"/>
        <v>0</v>
      </c>
      <c r="F656" s="18" t="s">
        <v>909</v>
      </c>
      <c r="G656" s="125">
        <f t="shared" si="24"/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3"/>
        <v>0</v>
      </c>
      <c r="F657" s="18" t="s">
        <v>909</v>
      </c>
      <c r="G657" s="125">
        <f t="shared" si="24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3"/>
        <v>0</v>
      </c>
      <c r="F658" s="18" t="s">
        <v>909</v>
      </c>
      <c r="G658" s="125">
        <f t="shared" si="24"/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3"/>
        <v>0</v>
      </c>
      <c r="F659" s="18" t="s">
        <v>909</v>
      </c>
      <c r="G659" s="125">
        <f t="shared" si="24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3"/>
        <v>0</v>
      </c>
      <c r="F660" s="18" t="s">
        <v>909</v>
      </c>
      <c r="G660" s="125">
        <f t="shared" si="24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3"/>
        <v>0</v>
      </c>
      <c r="F661" s="18" t="s">
        <v>909</v>
      </c>
      <c r="G661" s="125">
        <f t="shared" si="24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3"/>
        <v>0</v>
      </c>
      <c r="F662" s="18" t="s">
        <v>909</v>
      </c>
      <c r="G662" s="125">
        <f t="shared" si="24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3"/>
        <v>0</v>
      </c>
      <c r="F663" s="18" t="s">
        <v>909</v>
      </c>
      <c r="G663" s="125">
        <f t="shared" si="24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3"/>
        <v>0</v>
      </c>
      <c r="F664" s="18" t="s">
        <v>909</v>
      </c>
      <c r="G664" s="125">
        <f t="shared" si="24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3"/>
        <v>0</v>
      </c>
      <c r="F665" s="18" t="s">
        <v>909</v>
      </c>
      <c r="G665" s="125">
        <f t="shared" si="24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3"/>
        <v>0</v>
      </c>
      <c r="F666" s="18" t="s">
        <v>909</v>
      </c>
      <c r="G666" s="125">
        <f t="shared" si="24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3"/>
        <v>0</v>
      </c>
      <c r="F667" s="18" t="s">
        <v>909</v>
      </c>
      <c r="G667" s="125">
        <f t="shared" si="24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3"/>
        <v>0</v>
      </c>
      <c r="F668" s="18" t="s">
        <v>909</v>
      </c>
      <c r="G668" s="125">
        <f t="shared" si="24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3"/>
        <v>0</v>
      </c>
      <c r="F669" s="18" t="s">
        <v>909</v>
      </c>
      <c r="G669" s="125">
        <f t="shared" si="24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3"/>
        <v>0</v>
      </c>
      <c r="F670" s="18" t="s">
        <v>909</v>
      </c>
      <c r="G670" s="125">
        <f t="shared" si="24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3"/>
        <v>0</v>
      </c>
      <c r="F671" s="18" t="s">
        <v>909</v>
      </c>
      <c r="G671" s="125">
        <f t="shared" si="24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3"/>
        <v>0</v>
      </c>
      <c r="F672" s="18" t="s">
        <v>909</v>
      </c>
      <c r="G672" s="125">
        <f t="shared" si="24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3"/>
        <v>0</v>
      </c>
      <c r="F673" s="18" t="s">
        <v>909</v>
      </c>
      <c r="G673" s="125">
        <f t="shared" si="24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3"/>
        <v>0</v>
      </c>
      <c r="F674" s="18" t="s">
        <v>909</v>
      </c>
      <c r="G674" s="125">
        <f t="shared" si="24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3"/>
        <v>0</v>
      </c>
      <c r="F675" s="18" t="s">
        <v>909</v>
      </c>
      <c r="G675" s="125">
        <f t="shared" si="24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3"/>
        <v>0</v>
      </c>
      <c r="F676" s="18" t="s">
        <v>909</v>
      </c>
      <c r="G676" s="125">
        <f t="shared" si="24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3"/>
        <v>0</v>
      </c>
      <c r="F677" s="18" t="s">
        <v>909</v>
      </c>
      <c r="G677" s="125">
        <f t="shared" si="24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3"/>
        <v>0</v>
      </c>
      <c r="F678" s="18" t="s">
        <v>909</v>
      </c>
      <c r="G678" s="125">
        <f t="shared" si="24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3"/>
        <v>0</v>
      </c>
      <c r="F679" s="18" t="s">
        <v>909</v>
      </c>
      <c r="G679" s="125">
        <f t="shared" si="24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3"/>
        <v>0</v>
      </c>
      <c r="F680" s="18" t="s">
        <v>909</v>
      </c>
      <c r="G680" s="125">
        <f t="shared" si="24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3"/>
        <v>0</v>
      </c>
      <c r="F681" s="18" t="s">
        <v>909</v>
      </c>
      <c r="G681" s="125">
        <f t="shared" si="24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3"/>
        <v>0</v>
      </c>
      <c r="F682" s="18" t="s">
        <v>909</v>
      </c>
      <c r="G682" s="125">
        <f t="shared" si="24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28" t="s">
        <v>909</v>
      </c>
      <c r="C683" s="18" t="s">
        <v>909</v>
      </c>
      <c r="D683" s="18" t="s">
        <v>909</v>
      </c>
      <c r="E683" s="18">
        <f t="shared" si="23"/>
        <v>0</v>
      </c>
      <c r="F683" s="18" t="s">
        <v>909</v>
      </c>
      <c r="G683" s="125">
        <f t="shared" si="24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3"/>
        <v>0</v>
      </c>
      <c r="F684" s="18" t="s">
        <v>909</v>
      </c>
      <c r="G684" s="125">
        <f t="shared" si="24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3"/>
        <v>0</v>
      </c>
      <c r="F685" s="18" t="s">
        <v>909</v>
      </c>
      <c r="G685" s="125">
        <f t="shared" si="24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3"/>
        <v>0</v>
      </c>
      <c r="F686" s="18" t="s">
        <v>909</v>
      </c>
      <c r="G686" s="125">
        <f t="shared" si="24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3"/>
        <v>0</v>
      </c>
      <c r="F687" s="18" t="s">
        <v>909</v>
      </c>
      <c r="G687" s="125">
        <f t="shared" si="24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3"/>
        <v>0</v>
      </c>
      <c r="F688" s="18" t="s">
        <v>909</v>
      </c>
      <c r="G688" s="125">
        <f t="shared" si="24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3"/>
        <v>0</v>
      </c>
      <c r="F689" s="18" t="s">
        <v>909</v>
      </c>
      <c r="G689" s="125">
        <f t="shared" si="24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3"/>
        <v>0</v>
      </c>
      <c r="F690" s="18" t="s">
        <v>909</v>
      </c>
      <c r="G690" s="125">
        <f t="shared" si="24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3"/>
        <v>0</v>
      </c>
      <c r="F691" s="18" t="s">
        <v>909</v>
      </c>
      <c r="G691" s="125">
        <f t="shared" si="24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3"/>
        <v>0</v>
      </c>
      <c r="F692" s="18" t="s">
        <v>909</v>
      </c>
      <c r="G692" s="125">
        <f t="shared" si="24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3"/>
        <v>0</v>
      </c>
      <c r="F693" s="18" t="s">
        <v>909</v>
      </c>
      <c r="G693" s="125">
        <f t="shared" si="24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3"/>
        <v>0</v>
      </c>
      <c r="F694" s="18" t="s">
        <v>909</v>
      </c>
      <c r="G694" s="125">
        <f t="shared" si="24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3"/>
        <v>0</v>
      </c>
      <c r="F695" s="18" t="s">
        <v>909</v>
      </c>
      <c r="G695" s="125">
        <f t="shared" si="24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3"/>
        <v>0</v>
      </c>
      <c r="F696" s="18" t="s">
        <v>909</v>
      </c>
      <c r="G696" s="125">
        <f t="shared" si="24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3"/>
        <v>0</v>
      </c>
      <c r="F697" s="18" t="s">
        <v>909</v>
      </c>
      <c r="G697" s="125">
        <f t="shared" si="24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4" t="s">
        <v>909</v>
      </c>
      <c r="C698" s="18" t="s">
        <v>909</v>
      </c>
      <c r="D698" s="18" t="s">
        <v>909</v>
      </c>
      <c r="E698" s="18">
        <f t="shared" si="23"/>
        <v>0</v>
      </c>
      <c r="F698" s="18" t="s">
        <v>909</v>
      </c>
      <c r="G698" s="125">
        <f t="shared" si="24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3"/>
        <v>0</v>
      </c>
      <c r="F699" s="18" t="s">
        <v>909</v>
      </c>
      <c r="G699" s="125">
        <f t="shared" si="24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3"/>
        <v>0</v>
      </c>
      <c r="F700" s="18" t="s">
        <v>909</v>
      </c>
      <c r="G700" s="125">
        <f t="shared" si="24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3"/>
        <v>0</v>
      </c>
      <c r="F701" s="18" t="s">
        <v>909</v>
      </c>
      <c r="G701" s="125">
        <f t="shared" si="24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3"/>
        <v>0</v>
      </c>
      <c r="F702" s="18" t="s">
        <v>909</v>
      </c>
      <c r="G702" s="125">
        <f t="shared" si="24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3"/>
        <v>0</v>
      </c>
      <c r="F703" s="18" t="s">
        <v>909</v>
      </c>
      <c r="G703" s="125">
        <f t="shared" si="24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29" t="s">
        <v>909</v>
      </c>
      <c r="C704" s="18" t="s">
        <v>909</v>
      </c>
      <c r="D704" s="18" t="s">
        <v>909</v>
      </c>
      <c r="E704" s="18">
        <f t="shared" si="23"/>
        <v>0</v>
      </c>
      <c r="F704" s="18" t="s">
        <v>909</v>
      </c>
      <c r="G704" s="125">
        <f t="shared" si="24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30" t="s">
        <v>909</v>
      </c>
      <c r="C705" s="18" t="s">
        <v>909</v>
      </c>
      <c r="D705" s="18" t="s">
        <v>909</v>
      </c>
      <c r="E705" s="18">
        <f t="shared" si="23"/>
        <v>0</v>
      </c>
      <c r="F705" s="18" t="s">
        <v>909</v>
      </c>
      <c r="G705" s="125">
        <f t="shared" si="24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3"/>
        <v>0</v>
      </c>
      <c r="F706" s="18" t="s">
        <v>909</v>
      </c>
      <c r="G706" s="125">
        <f t="shared" si="24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3"/>
        <v>0</v>
      </c>
      <c r="F707" s="18" t="s">
        <v>909</v>
      </c>
      <c r="G707" s="125">
        <f t="shared" si="24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3"/>
        <v>0</v>
      </c>
      <c r="F708" s="18" t="s">
        <v>909</v>
      </c>
      <c r="G708" s="125">
        <f t="shared" si="24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3"/>
        <v>0</v>
      </c>
      <c r="F709" s="18" t="s">
        <v>909</v>
      </c>
      <c r="G709" s="125">
        <f t="shared" si="24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3"/>
        <v>0</v>
      </c>
      <c r="F710" s="18" t="s">
        <v>909</v>
      </c>
      <c r="G710" s="125">
        <f t="shared" si="24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3"/>
        <v>0</v>
      </c>
      <c r="F711" s="18" t="s">
        <v>909</v>
      </c>
      <c r="G711" s="125">
        <f t="shared" si="24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3"/>
        <v>0</v>
      </c>
      <c r="F712" s="18" t="s">
        <v>909</v>
      </c>
      <c r="G712" s="125">
        <f t="shared" si="24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3"/>
        <v>0</v>
      </c>
      <c r="F713" s="18" t="s">
        <v>909</v>
      </c>
      <c r="G713" s="125">
        <f t="shared" si="24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31" t="s">
        <v>909</v>
      </c>
      <c r="C714" s="18" t="s">
        <v>909</v>
      </c>
      <c r="D714" s="18" t="s">
        <v>909</v>
      </c>
      <c r="E714" s="18">
        <f t="shared" si="23"/>
        <v>0</v>
      </c>
      <c r="F714" s="18" t="s">
        <v>909</v>
      </c>
      <c r="G714" s="125">
        <f t="shared" si="24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3"/>
        <v>0</v>
      </c>
      <c r="F715" s="18" t="s">
        <v>909</v>
      </c>
      <c r="G715" s="125">
        <f t="shared" si="24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3"/>
        <v>0</v>
      </c>
      <c r="F716" s="18" t="s">
        <v>909</v>
      </c>
      <c r="G716" s="125">
        <f t="shared" si="24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ref="E717:E780" si="25">IFERROR(C717+D717,0)</f>
        <v>0</v>
      </c>
      <c r="F717" s="18" t="s">
        <v>909</v>
      </c>
      <c r="G717" s="125">
        <f t="shared" ref="G717:G780" si="26">IFERROR((E717-F717),0)</f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5"/>
        <v>0</v>
      </c>
      <c r="F718" s="18" t="s">
        <v>909</v>
      </c>
      <c r="G718" s="125">
        <f t="shared" si="26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5"/>
        <v>0</v>
      </c>
      <c r="F719" s="18" t="s">
        <v>909</v>
      </c>
      <c r="G719" s="125">
        <f t="shared" si="26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16" t="s">
        <v>909</v>
      </c>
      <c r="B720" s="33" t="s">
        <v>909</v>
      </c>
      <c r="C720" s="34" t="s">
        <v>909</v>
      </c>
      <c r="D720" s="34" t="s">
        <v>909</v>
      </c>
      <c r="E720" s="34">
        <f t="shared" si="25"/>
        <v>0</v>
      </c>
      <c r="F720" s="34" t="s">
        <v>909</v>
      </c>
      <c r="G720" s="125">
        <f t="shared" si="26"/>
        <v>0</v>
      </c>
      <c r="H720" s="150" t="s">
        <v>909</v>
      </c>
      <c r="I720" s="155" t="s">
        <v>909</v>
      </c>
      <c r="J720" s="171" t="s">
        <v>909</v>
      </c>
      <c r="K720" s="172" t="s">
        <v>909</v>
      </c>
    </row>
    <row r="721" spans="1:11">
      <c r="A721" s="16" t="s">
        <v>909</v>
      </c>
      <c r="B721" s="33" t="s">
        <v>909</v>
      </c>
      <c r="C721" s="34" t="s">
        <v>909</v>
      </c>
      <c r="D721" s="34" t="s">
        <v>909</v>
      </c>
      <c r="E721" s="34">
        <f t="shared" si="25"/>
        <v>0</v>
      </c>
      <c r="F721" s="34" t="s">
        <v>909</v>
      </c>
      <c r="G721" s="126">
        <f t="shared" si="26"/>
        <v>0</v>
      </c>
      <c r="H721" s="156" t="s">
        <v>909</v>
      </c>
      <c r="I721" s="155" t="s">
        <v>909</v>
      </c>
      <c r="J721" s="171" t="s">
        <v>909</v>
      </c>
      <c r="K721" s="172" t="s">
        <v>909</v>
      </c>
    </row>
    <row r="722" spans="1:11">
      <c r="A722" s="16" t="s">
        <v>909</v>
      </c>
      <c r="B722" s="33" t="s">
        <v>909</v>
      </c>
      <c r="C722" s="34" t="s">
        <v>909</v>
      </c>
      <c r="D722" s="34" t="s">
        <v>909</v>
      </c>
      <c r="E722" s="34">
        <f t="shared" si="25"/>
        <v>0</v>
      </c>
      <c r="F722" s="34" t="s">
        <v>909</v>
      </c>
      <c r="G722" s="126">
        <f t="shared" si="26"/>
        <v>0</v>
      </c>
      <c r="H722" s="156" t="s">
        <v>909</v>
      </c>
      <c r="I722" s="155" t="s">
        <v>909</v>
      </c>
      <c r="J722" s="171" t="s">
        <v>909</v>
      </c>
      <c r="K722" s="172" t="s">
        <v>909</v>
      </c>
    </row>
    <row r="723" spans="1:11">
      <c r="A723" s="16" t="s">
        <v>909</v>
      </c>
      <c r="B723" s="33" t="s">
        <v>909</v>
      </c>
      <c r="C723" s="34" t="s">
        <v>909</v>
      </c>
      <c r="D723" s="34" t="s">
        <v>909</v>
      </c>
      <c r="E723" s="34">
        <f t="shared" si="25"/>
        <v>0</v>
      </c>
      <c r="F723" s="34" t="s">
        <v>909</v>
      </c>
      <c r="G723" s="126">
        <f t="shared" si="26"/>
        <v>0</v>
      </c>
      <c r="H723" s="156" t="s">
        <v>909</v>
      </c>
      <c r="I723" s="155" t="s">
        <v>909</v>
      </c>
      <c r="J723" s="171" t="s">
        <v>909</v>
      </c>
      <c r="K723" s="172" t="s">
        <v>909</v>
      </c>
    </row>
    <row r="724" spans="1:11">
      <c r="A724" s="16" t="s">
        <v>909</v>
      </c>
      <c r="B724" s="35" t="s">
        <v>909</v>
      </c>
      <c r="C724" s="34" t="s">
        <v>909</v>
      </c>
      <c r="D724" s="34" t="s">
        <v>909</v>
      </c>
      <c r="E724" s="34">
        <f t="shared" si="25"/>
        <v>0</v>
      </c>
      <c r="F724" s="34" t="s">
        <v>909</v>
      </c>
      <c r="G724" s="126">
        <f t="shared" si="26"/>
        <v>0</v>
      </c>
      <c r="H724" s="156" t="s">
        <v>909</v>
      </c>
      <c r="I724" s="155" t="s">
        <v>909</v>
      </c>
      <c r="J724" s="171" t="s">
        <v>909</v>
      </c>
      <c r="K724" s="172" t="s">
        <v>909</v>
      </c>
    </row>
    <row r="725" spans="1:11">
      <c r="A725" s="16" t="s">
        <v>909</v>
      </c>
      <c r="B725" s="35" t="s">
        <v>909</v>
      </c>
      <c r="C725" s="34" t="s">
        <v>909</v>
      </c>
      <c r="D725" s="34" t="s">
        <v>909</v>
      </c>
      <c r="E725" s="34">
        <f t="shared" si="25"/>
        <v>0</v>
      </c>
      <c r="F725" s="34" t="s">
        <v>909</v>
      </c>
      <c r="G725" s="126">
        <f t="shared" si="26"/>
        <v>0</v>
      </c>
      <c r="H725" s="156" t="s">
        <v>909</v>
      </c>
      <c r="I725" s="155" t="s">
        <v>909</v>
      </c>
      <c r="J725" s="171" t="s">
        <v>909</v>
      </c>
      <c r="K725" s="172" t="s">
        <v>909</v>
      </c>
    </row>
    <row r="726" spans="1:11">
      <c r="A726" s="16" t="s">
        <v>909</v>
      </c>
      <c r="B726" s="33" t="s">
        <v>909</v>
      </c>
      <c r="C726" s="34" t="s">
        <v>909</v>
      </c>
      <c r="D726" s="34" t="s">
        <v>909</v>
      </c>
      <c r="E726" s="34">
        <f t="shared" si="25"/>
        <v>0</v>
      </c>
      <c r="F726" s="34" t="s">
        <v>909</v>
      </c>
      <c r="G726" s="126">
        <f t="shared" si="26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>
      <c r="A727" s="16" t="s">
        <v>909</v>
      </c>
      <c r="B727" s="33" t="s">
        <v>909</v>
      </c>
      <c r="C727" s="34" t="s">
        <v>909</v>
      </c>
      <c r="D727" s="34" t="s">
        <v>909</v>
      </c>
      <c r="E727" s="34">
        <f t="shared" si="25"/>
        <v>0</v>
      </c>
      <c r="F727" s="34" t="s">
        <v>909</v>
      </c>
      <c r="G727" s="126">
        <f t="shared" si="26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>
      <c r="A728" s="16" t="s">
        <v>909</v>
      </c>
      <c r="B728" s="33" t="s">
        <v>909</v>
      </c>
      <c r="C728" s="34" t="s">
        <v>909</v>
      </c>
      <c r="D728" s="34" t="s">
        <v>909</v>
      </c>
      <c r="E728" s="34">
        <f t="shared" si="25"/>
        <v>0</v>
      </c>
      <c r="F728" s="34" t="s">
        <v>909</v>
      </c>
      <c r="G728" s="126">
        <f t="shared" si="26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>
      <c r="A729" s="16" t="s">
        <v>909</v>
      </c>
      <c r="B729" s="33" t="s">
        <v>909</v>
      </c>
      <c r="C729" s="34" t="s">
        <v>909</v>
      </c>
      <c r="D729" s="34" t="s">
        <v>909</v>
      </c>
      <c r="E729" s="34">
        <f t="shared" si="25"/>
        <v>0</v>
      </c>
      <c r="F729" s="34" t="s">
        <v>909</v>
      </c>
      <c r="G729" s="126">
        <f t="shared" si="26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>
      <c r="A730" s="16" t="s">
        <v>909</v>
      </c>
      <c r="B730" s="33" t="s">
        <v>909</v>
      </c>
      <c r="C730" s="34" t="s">
        <v>909</v>
      </c>
      <c r="D730" s="34" t="s">
        <v>909</v>
      </c>
      <c r="E730" s="34">
        <f t="shared" si="25"/>
        <v>0</v>
      </c>
      <c r="F730" s="34" t="s">
        <v>909</v>
      </c>
      <c r="G730" s="126">
        <f t="shared" si="26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>
      <c r="A731" s="16" t="s">
        <v>909</v>
      </c>
      <c r="B731" s="33" t="s">
        <v>909</v>
      </c>
      <c r="C731" s="34" t="s">
        <v>909</v>
      </c>
      <c r="D731" s="34" t="s">
        <v>909</v>
      </c>
      <c r="E731" s="34">
        <f t="shared" si="25"/>
        <v>0</v>
      </c>
      <c r="F731" s="34" t="s">
        <v>909</v>
      </c>
      <c r="G731" s="126">
        <f t="shared" si="26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5"/>
        <v>0</v>
      </c>
      <c r="F732" s="34" t="s">
        <v>909</v>
      </c>
      <c r="G732" s="126">
        <f t="shared" si="26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5"/>
        <v>0</v>
      </c>
      <c r="F733" s="34" t="s">
        <v>909</v>
      </c>
      <c r="G733" s="126">
        <f t="shared" si="26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5"/>
        <v>0</v>
      </c>
      <c r="F734" s="34" t="s">
        <v>909</v>
      </c>
      <c r="G734" s="126">
        <f t="shared" si="26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5"/>
        <v>0</v>
      </c>
      <c r="F735" s="34" t="s">
        <v>909</v>
      </c>
      <c r="G735" s="126">
        <f t="shared" si="26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5"/>
        <v>0</v>
      </c>
      <c r="F736" s="34" t="s">
        <v>909</v>
      </c>
      <c r="G736" s="126">
        <f t="shared" si="26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5"/>
        <v>0</v>
      </c>
      <c r="F737" s="34" t="s">
        <v>909</v>
      </c>
      <c r="G737" s="126">
        <f t="shared" si="26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5"/>
        <v>0</v>
      </c>
      <c r="F738" s="34" t="s">
        <v>909</v>
      </c>
      <c r="G738" s="126">
        <f t="shared" si="26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5"/>
        <v>0</v>
      </c>
      <c r="F739" s="34" t="s">
        <v>909</v>
      </c>
      <c r="G739" s="126">
        <f t="shared" si="26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5"/>
        <v>0</v>
      </c>
      <c r="F740" s="34" t="s">
        <v>909</v>
      </c>
      <c r="G740" s="126">
        <f t="shared" si="26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5"/>
        <v>0</v>
      </c>
      <c r="F741" s="34" t="s">
        <v>909</v>
      </c>
      <c r="G741" s="126">
        <f t="shared" si="26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5"/>
        <v>0</v>
      </c>
      <c r="F742" s="34" t="s">
        <v>909</v>
      </c>
      <c r="G742" s="126">
        <f t="shared" si="26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5"/>
        <v>0</v>
      </c>
      <c r="F743" s="34" t="s">
        <v>909</v>
      </c>
      <c r="G743" s="126">
        <f t="shared" si="26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5"/>
        <v>0</v>
      </c>
      <c r="F744" s="34" t="s">
        <v>909</v>
      </c>
      <c r="G744" s="126">
        <f t="shared" si="26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5"/>
        <v>0</v>
      </c>
      <c r="F745" s="34" t="s">
        <v>909</v>
      </c>
      <c r="G745" s="126">
        <f t="shared" si="26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5"/>
        <v>0</v>
      </c>
      <c r="F746" s="34" t="s">
        <v>909</v>
      </c>
      <c r="G746" s="126">
        <f t="shared" si="26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6" t="s">
        <v>909</v>
      </c>
      <c r="C747" s="34" t="s">
        <v>909</v>
      </c>
      <c r="D747" s="34" t="s">
        <v>909</v>
      </c>
      <c r="E747" s="34">
        <f t="shared" si="25"/>
        <v>0</v>
      </c>
      <c r="F747" s="34" t="s">
        <v>909</v>
      </c>
      <c r="G747" s="126">
        <f t="shared" si="26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5"/>
        <v>0</v>
      </c>
      <c r="F748" s="34" t="s">
        <v>909</v>
      </c>
      <c r="G748" s="126">
        <f t="shared" si="26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6" t="s">
        <v>909</v>
      </c>
      <c r="C749" s="34" t="s">
        <v>909</v>
      </c>
      <c r="D749" s="34" t="s">
        <v>909</v>
      </c>
      <c r="E749" s="34">
        <f t="shared" si="25"/>
        <v>0</v>
      </c>
      <c r="F749" s="34" t="s">
        <v>909</v>
      </c>
      <c r="G749" s="126">
        <f t="shared" si="26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5"/>
        <v>0</v>
      </c>
      <c r="F750" s="34" t="s">
        <v>909</v>
      </c>
      <c r="G750" s="126">
        <f t="shared" si="26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5"/>
        <v>0</v>
      </c>
      <c r="F751" s="34" t="s">
        <v>909</v>
      </c>
      <c r="G751" s="126">
        <f t="shared" si="26"/>
        <v>0</v>
      </c>
      <c r="H751" s="157" t="s">
        <v>909</v>
      </c>
      <c r="I751" s="158" t="s">
        <v>909</v>
      </c>
      <c r="J751" s="173" t="s">
        <v>909</v>
      </c>
      <c r="K751" s="174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5"/>
        <v>0</v>
      </c>
      <c r="F752" s="34" t="s">
        <v>909</v>
      </c>
      <c r="G752" s="126">
        <f t="shared" si="26"/>
        <v>0</v>
      </c>
      <c r="H752" s="157" t="s">
        <v>909</v>
      </c>
      <c r="I752" s="158" t="s">
        <v>909</v>
      </c>
      <c r="J752" s="173" t="s">
        <v>909</v>
      </c>
      <c r="K752" s="174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5"/>
        <v>0</v>
      </c>
      <c r="F753" s="34" t="s">
        <v>909</v>
      </c>
      <c r="G753" s="126">
        <f t="shared" si="26"/>
        <v>0</v>
      </c>
      <c r="H753" s="156" t="s">
        <v>909</v>
      </c>
      <c r="I753" s="159" t="s">
        <v>909</v>
      </c>
      <c r="J753" s="175" t="s">
        <v>909</v>
      </c>
      <c r="K753" s="176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5"/>
        <v>0</v>
      </c>
      <c r="F754" s="34" t="s">
        <v>909</v>
      </c>
      <c r="G754" s="126">
        <f t="shared" si="26"/>
        <v>0</v>
      </c>
      <c r="H754" s="156" t="s">
        <v>909</v>
      </c>
      <c r="I754" s="159" t="s">
        <v>909</v>
      </c>
      <c r="J754" s="175" t="s">
        <v>909</v>
      </c>
      <c r="K754" s="176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5"/>
        <v>0</v>
      </c>
      <c r="F755" s="34" t="s">
        <v>909</v>
      </c>
      <c r="G755" s="126">
        <f t="shared" si="26"/>
        <v>0</v>
      </c>
      <c r="H755" s="156" t="s">
        <v>909</v>
      </c>
      <c r="I755" s="159" t="s">
        <v>909</v>
      </c>
      <c r="J755" s="175" t="s">
        <v>909</v>
      </c>
      <c r="K755" s="176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5"/>
        <v>0</v>
      </c>
      <c r="F756" s="34" t="s">
        <v>909</v>
      </c>
      <c r="G756" s="126">
        <f t="shared" si="26"/>
        <v>0</v>
      </c>
      <c r="H756" s="156" t="s">
        <v>909</v>
      </c>
      <c r="I756" s="159" t="s">
        <v>909</v>
      </c>
      <c r="J756" s="175" t="s">
        <v>909</v>
      </c>
      <c r="K756" s="176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5"/>
        <v>0</v>
      </c>
      <c r="F757" s="34" t="s">
        <v>909</v>
      </c>
      <c r="G757" s="126">
        <f t="shared" si="26"/>
        <v>0</v>
      </c>
      <c r="H757" s="156" t="s">
        <v>909</v>
      </c>
      <c r="I757" s="159" t="s">
        <v>909</v>
      </c>
      <c r="J757" s="175" t="s">
        <v>909</v>
      </c>
      <c r="K757" s="176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5"/>
        <v>0</v>
      </c>
      <c r="F758" s="34" t="s">
        <v>909</v>
      </c>
      <c r="G758" s="126">
        <f t="shared" si="26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5"/>
        <v>0</v>
      </c>
      <c r="F759" s="34" t="s">
        <v>909</v>
      </c>
      <c r="G759" s="126">
        <f t="shared" si="26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5"/>
        <v>0</v>
      </c>
      <c r="F760" s="34" t="s">
        <v>909</v>
      </c>
      <c r="G760" s="126">
        <f t="shared" si="26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5"/>
        <v>0</v>
      </c>
      <c r="F761" s="34" t="s">
        <v>909</v>
      </c>
      <c r="G761" s="126">
        <f t="shared" si="26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5"/>
        <v>0</v>
      </c>
      <c r="F762" s="34" t="s">
        <v>909</v>
      </c>
      <c r="G762" s="126">
        <f t="shared" si="26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5"/>
        <v>0</v>
      </c>
      <c r="F763" s="34" t="s">
        <v>909</v>
      </c>
      <c r="G763" s="126">
        <f t="shared" si="26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5"/>
        <v>0</v>
      </c>
      <c r="F764" s="34" t="s">
        <v>909</v>
      </c>
      <c r="G764" s="126">
        <f t="shared" si="26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5"/>
        <v>0</v>
      </c>
      <c r="F765" s="34" t="s">
        <v>909</v>
      </c>
      <c r="G765" s="126">
        <f t="shared" si="26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5"/>
        <v>0</v>
      </c>
      <c r="F766" s="34" t="s">
        <v>909</v>
      </c>
      <c r="G766" s="126">
        <f t="shared" si="26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5"/>
        <v>0</v>
      </c>
      <c r="F767" s="34" t="s">
        <v>909</v>
      </c>
      <c r="G767" s="126">
        <f t="shared" si="26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5"/>
        <v>0</v>
      </c>
      <c r="F768" s="34" t="s">
        <v>909</v>
      </c>
      <c r="G768" s="126">
        <f t="shared" si="26"/>
        <v>0</v>
      </c>
      <c r="H768" s="160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5"/>
        <v>0</v>
      </c>
      <c r="F769" s="34" t="s">
        <v>909</v>
      </c>
      <c r="G769" s="126">
        <f t="shared" si="26"/>
        <v>0</v>
      </c>
      <c r="H769" s="160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5"/>
        <v>0</v>
      </c>
      <c r="F770" s="34" t="s">
        <v>909</v>
      </c>
      <c r="G770" s="126">
        <f t="shared" si="26"/>
        <v>0</v>
      </c>
      <c r="H770" s="160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5"/>
        <v>0</v>
      </c>
      <c r="F771" s="34" t="s">
        <v>909</v>
      </c>
      <c r="G771" s="126">
        <f t="shared" si="26"/>
        <v>0</v>
      </c>
      <c r="H771" s="160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5"/>
        <v>0</v>
      </c>
      <c r="F772" s="34" t="s">
        <v>909</v>
      </c>
      <c r="G772" s="126">
        <f t="shared" si="26"/>
        <v>0</v>
      </c>
      <c r="H772" s="160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5"/>
        <v>0</v>
      </c>
      <c r="F773" s="34" t="s">
        <v>909</v>
      </c>
      <c r="G773" s="126">
        <f t="shared" si="26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5"/>
        <v>0</v>
      </c>
      <c r="F774" s="34" t="s">
        <v>909</v>
      </c>
      <c r="G774" s="126">
        <f t="shared" si="26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5"/>
        <v>0</v>
      </c>
      <c r="F775" s="34" t="s">
        <v>909</v>
      </c>
      <c r="G775" s="126">
        <f t="shared" si="26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5"/>
        <v>0</v>
      </c>
      <c r="F776" s="34" t="s">
        <v>909</v>
      </c>
      <c r="G776" s="126">
        <f t="shared" si="26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5"/>
        <v>0</v>
      </c>
      <c r="F777" s="34" t="s">
        <v>909</v>
      </c>
      <c r="G777" s="126">
        <f t="shared" si="26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5"/>
        <v>0</v>
      </c>
      <c r="F778" s="34" t="s">
        <v>909</v>
      </c>
      <c r="G778" s="126">
        <f t="shared" si="26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5"/>
        <v>0</v>
      </c>
      <c r="F779" s="34" t="s">
        <v>909</v>
      </c>
      <c r="G779" s="126">
        <f t="shared" si="26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5"/>
        <v>0</v>
      </c>
      <c r="F780" s="34" t="s">
        <v>909</v>
      </c>
      <c r="G780" s="126">
        <f t="shared" si="26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ref="E781:E844" si="27">IFERROR(C781+D781,0)</f>
        <v>0</v>
      </c>
      <c r="F781" s="34" t="s">
        <v>909</v>
      </c>
      <c r="G781" s="126">
        <f t="shared" ref="G781:G844" si="28">IFERROR((E781-F781),0)</f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7"/>
        <v>0</v>
      </c>
      <c r="F782" s="34" t="s">
        <v>909</v>
      </c>
      <c r="G782" s="126">
        <f t="shared" si="28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7"/>
        <v>0</v>
      </c>
      <c r="F783" s="34" t="s">
        <v>909</v>
      </c>
      <c r="G783" s="126">
        <f t="shared" si="28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7"/>
        <v>0</v>
      </c>
      <c r="F784" s="34" t="s">
        <v>909</v>
      </c>
      <c r="G784" s="126">
        <f t="shared" si="28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7"/>
        <v>0</v>
      </c>
      <c r="F785" s="34" t="s">
        <v>909</v>
      </c>
      <c r="G785" s="126">
        <f t="shared" si="28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7"/>
        <v>0</v>
      </c>
      <c r="F786" s="34" t="s">
        <v>909</v>
      </c>
      <c r="G786" s="126">
        <f t="shared" si="28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7"/>
        <v>0</v>
      </c>
      <c r="F787" s="34" t="s">
        <v>909</v>
      </c>
      <c r="G787" s="126">
        <f t="shared" si="28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7"/>
        <v>0</v>
      </c>
      <c r="F788" s="34" t="s">
        <v>909</v>
      </c>
      <c r="G788" s="126">
        <f t="shared" si="28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7"/>
        <v>0</v>
      </c>
      <c r="F789" s="34" t="s">
        <v>909</v>
      </c>
      <c r="G789" s="126">
        <f t="shared" si="28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7"/>
        <v>0</v>
      </c>
      <c r="F790" s="34" t="s">
        <v>909</v>
      </c>
      <c r="G790" s="126">
        <f t="shared" si="28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7"/>
        <v>0</v>
      </c>
      <c r="F791" s="34" t="s">
        <v>909</v>
      </c>
      <c r="G791" s="126">
        <f t="shared" si="28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7"/>
        <v>0</v>
      </c>
      <c r="F792" s="34" t="s">
        <v>909</v>
      </c>
      <c r="G792" s="126">
        <f t="shared" si="28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7"/>
        <v>0</v>
      </c>
      <c r="F793" s="34" t="s">
        <v>909</v>
      </c>
      <c r="G793" s="126">
        <f t="shared" si="28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7"/>
        <v>0</v>
      </c>
      <c r="F794" s="34" t="s">
        <v>909</v>
      </c>
      <c r="G794" s="126">
        <f t="shared" si="28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7"/>
        <v>0</v>
      </c>
      <c r="F795" s="34" t="s">
        <v>909</v>
      </c>
      <c r="G795" s="126">
        <f t="shared" si="28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7"/>
        <v>0</v>
      </c>
      <c r="F796" s="34" t="s">
        <v>909</v>
      </c>
      <c r="G796" s="126">
        <f t="shared" si="28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7"/>
        <v>0</v>
      </c>
      <c r="F797" s="34" t="s">
        <v>909</v>
      </c>
      <c r="G797" s="126">
        <f t="shared" si="28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7"/>
        <v>0</v>
      </c>
      <c r="F798" s="34" t="s">
        <v>909</v>
      </c>
      <c r="G798" s="126">
        <f t="shared" si="28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7"/>
        <v>0</v>
      </c>
      <c r="F799" s="34" t="s">
        <v>909</v>
      </c>
      <c r="G799" s="126">
        <f t="shared" si="28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7"/>
        <v>0</v>
      </c>
      <c r="F800" s="34" t="s">
        <v>909</v>
      </c>
      <c r="G800" s="126">
        <f t="shared" si="28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7"/>
        <v>0</v>
      </c>
      <c r="F801" s="34" t="s">
        <v>909</v>
      </c>
      <c r="G801" s="126">
        <f t="shared" si="28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7"/>
        <v>0</v>
      </c>
      <c r="F802" s="34" t="s">
        <v>909</v>
      </c>
      <c r="G802" s="126">
        <f t="shared" si="28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7"/>
        <v>0</v>
      </c>
      <c r="F803" s="34" t="s">
        <v>909</v>
      </c>
      <c r="G803" s="126">
        <f t="shared" si="28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7"/>
        <v>0</v>
      </c>
      <c r="F804" s="34" t="s">
        <v>909</v>
      </c>
      <c r="G804" s="126">
        <f t="shared" si="28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7"/>
        <v>0</v>
      </c>
      <c r="F805" s="34" t="s">
        <v>909</v>
      </c>
      <c r="G805" s="126">
        <f t="shared" si="28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7"/>
        <v>0</v>
      </c>
      <c r="F806" s="34" t="s">
        <v>909</v>
      </c>
      <c r="G806" s="126">
        <f t="shared" si="28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7"/>
        <v>0</v>
      </c>
      <c r="F807" s="34" t="s">
        <v>909</v>
      </c>
      <c r="G807" s="126">
        <f t="shared" si="28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7"/>
        <v>0</v>
      </c>
      <c r="F808" s="34" t="s">
        <v>909</v>
      </c>
      <c r="G808" s="126">
        <f t="shared" si="28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7"/>
        <v>0</v>
      </c>
      <c r="F809" s="34" t="s">
        <v>909</v>
      </c>
      <c r="G809" s="126">
        <f t="shared" si="28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7"/>
        <v>0</v>
      </c>
      <c r="F810" s="34" t="s">
        <v>909</v>
      </c>
      <c r="G810" s="126">
        <f t="shared" si="28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7"/>
        <v>0</v>
      </c>
      <c r="F811" s="34" t="s">
        <v>909</v>
      </c>
      <c r="G811" s="126">
        <f t="shared" si="28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7"/>
        <v>0</v>
      </c>
      <c r="F812" s="34" t="s">
        <v>909</v>
      </c>
      <c r="G812" s="126">
        <f t="shared" si="28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7"/>
        <v>0</v>
      </c>
      <c r="F813" s="34" t="s">
        <v>909</v>
      </c>
      <c r="G813" s="126">
        <f t="shared" si="28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7"/>
        <v>0</v>
      </c>
      <c r="F814" s="34" t="s">
        <v>909</v>
      </c>
      <c r="G814" s="126">
        <f t="shared" si="28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7"/>
        <v>0</v>
      </c>
      <c r="F815" s="34" t="s">
        <v>909</v>
      </c>
      <c r="G815" s="126">
        <f t="shared" si="28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7"/>
        <v>0</v>
      </c>
      <c r="F816" s="34" t="s">
        <v>909</v>
      </c>
      <c r="G816" s="126">
        <f t="shared" si="28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7"/>
        <v>0</v>
      </c>
      <c r="F817" s="34" t="s">
        <v>909</v>
      </c>
      <c r="G817" s="126">
        <f t="shared" si="28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7"/>
        <v>0</v>
      </c>
      <c r="F818" s="34" t="s">
        <v>909</v>
      </c>
      <c r="G818" s="126">
        <f t="shared" si="28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7"/>
        <v>0</v>
      </c>
      <c r="F819" s="34" t="s">
        <v>909</v>
      </c>
      <c r="G819" s="126">
        <f t="shared" si="28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7"/>
        <v>0</v>
      </c>
      <c r="F820" s="34" t="s">
        <v>909</v>
      </c>
      <c r="G820" s="126">
        <f t="shared" si="28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7"/>
        <v>0</v>
      </c>
      <c r="F821" s="34" t="s">
        <v>909</v>
      </c>
      <c r="G821" s="126">
        <f t="shared" si="28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7"/>
        <v>0</v>
      </c>
      <c r="F822" s="34" t="s">
        <v>909</v>
      </c>
      <c r="G822" s="126">
        <f t="shared" si="28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7"/>
        <v>0</v>
      </c>
      <c r="F823" s="34" t="s">
        <v>909</v>
      </c>
      <c r="G823" s="126">
        <f t="shared" si="28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7"/>
        <v>0</v>
      </c>
      <c r="F824" s="34" t="s">
        <v>909</v>
      </c>
      <c r="G824" s="126">
        <f t="shared" si="28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7"/>
        <v>0</v>
      </c>
      <c r="F825" s="34" t="s">
        <v>909</v>
      </c>
      <c r="G825" s="126">
        <f t="shared" si="28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7"/>
        <v>0</v>
      </c>
      <c r="F826" s="34" t="s">
        <v>909</v>
      </c>
      <c r="G826" s="126">
        <f t="shared" si="28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7"/>
        <v>0</v>
      </c>
      <c r="F827" s="34" t="s">
        <v>909</v>
      </c>
      <c r="G827" s="126">
        <f t="shared" si="28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7"/>
        <v>0</v>
      </c>
      <c r="F828" s="34" t="s">
        <v>909</v>
      </c>
      <c r="G828" s="126">
        <f t="shared" si="28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7"/>
        <v>0</v>
      </c>
      <c r="F829" s="34" t="s">
        <v>909</v>
      </c>
      <c r="G829" s="126">
        <f t="shared" si="28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7"/>
        <v>0</v>
      </c>
      <c r="F830" s="34" t="s">
        <v>909</v>
      </c>
      <c r="G830" s="126">
        <f t="shared" si="28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7"/>
        <v>0</v>
      </c>
      <c r="F831" s="34" t="s">
        <v>909</v>
      </c>
      <c r="G831" s="126">
        <f t="shared" si="28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7"/>
        <v>0</v>
      </c>
      <c r="F832" s="34" t="s">
        <v>909</v>
      </c>
      <c r="G832" s="126">
        <f t="shared" si="28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7"/>
        <v>0</v>
      </c>
      <c r="F833" s="34" t="s">
        <v>909</v>
      </c>
      <c r="G833" s="126">
        <f t="shared" si="28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7"/>
        <v>0</v>
      </c>
      <c r="F834" s="34" t="s">
        <v>909</v>
      </c>
      <c r="G834" s="126">
        <f t="shared" si="28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7"/>
        <v>0</v>
      </c>
      <c r="F835" s="34" t="s">
        <v>909</v>
      </c>
      <c r="G835" s="126">
        <f t="shared" si="28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7"/>
        <v>0</v>
      </c>
      <c r="F836" s="34" t="s">
        <v>909</v>
      </c>
      <c r="G836" s="126">
        <f t="shared" si="28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7"/>
        <v>0</v>
      </c>
      <c r="F837" s="34" t="s">
        <v>909</v>
      </c>
      <c r="G837" s="126">
        <f t="shared" si="28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7"/>
        <v>0</v>
      </c>
      <c r="F838" s="34" t="s">
        <v>909</v>
      </c>
      <c r="G838" s="126">
        <f t="shared" si="28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7"/>
        <v>0</v>
      </c>
      <c r="F839" s="34" t="s">
        <v>909</v>
      </c>
      <c r="G839" s="126">
        <f t="shared" si="28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7"/>
        <v>0</v>
      </c>
      <c r="F840" s="34" t="s">
        <v>909</v>
      </c>
      <c r="G840" s="126">
        <f t="shared" si="28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7"/>
        <v>0</v>
      </c>
      <c r="F841" s="34" t="s">
        <v>909</v>
      </c>
      <c r="G841" s="126">
        <f t="shared" si="28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7"/>
        <v>0</v>
      </c>
      <c r="F842" s="34" t="s">
        <v>909</v>
      </c>
      <c r="G842" s="126">
        <f t="shared" si="28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7"/>
        <v>0</v>
      </c>
      <c r="F843" s="34" t="s">
        <v>909</v>
      </c>
      <c r="G843" s="126">
        <f t="shared" si="28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7"/>
        <v>0</v>
      </c>
      <c r="F844" s="34" t="s">
        <v>909</v>
      </c>
      <c r="G844" s="126">
        <f t="shared" si="28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ref="E845:E908" si="29">IFERROR(C845+D845,0)</f>
        <v>0</v>
      </c>
      <c r="F845" s="34" t="s">
        <v>909</v>
      </c>
      <c r="G845" s="126">
        <f t="shared" ref="G845:G908" si="30">IFERROR((E845-F845),0)</f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9"/>
        <v>0</v>
      </c>
      <c r="F846" s="34" t="s">
        <v>909</v>
      </c>
      <c r="G846" s="126">
        <f t="shared" si="30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9"/>
        <v>0</v>
      </c>
      <c r="F847" s="34" t="s">
        <v>909</v>
      </c>
      <c r="G847" s="126">
        <f t="shared" si="30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9"/>
        <v>0</v>
      </c>
      <c r="F848" s="34" t="s">
        <v>909</v>
      </c>
      <c r="G848" s="126">
        <f t="shared" si="30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9"/>
        <v>0</v>
      </c>
      <c r="F849" s="34" t="s">
        <v>909</v>
      </c>
      <c r="G849" s="126">
        <f t="shared" si="30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9"/>
        <v>0</v>
      </c>
      <c r="F850" s="34" t="s">
        <v>909</v>
      </c>
      <c r="G850" s="126">
        <f t="shared" si="30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9"/>
        <v>0</v>
      </c>
      <c r="F851" s="34" t="s">
        <v>909</v>
      </c>
      <c r="G851" s="126">
        <f t="shared" si="30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9"/>
        <v>0</v>
      </c>
      <c r="F852" s="34" t="s">
        <v>909</v>
      </c>
      <c r="G852" s="126">
        <f t="shared" si="30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9"/>
        <v>0</v>
      </c>
      <c r="F853" s="34" t="s">
        <v>909</v>
      </c>
      <c r="G853" s="126">
        <f t="shared" si="30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9"/>
        <v>0</v>
      </c>
      <c r="F854" s="34" t="s">
        <v>909</v>
      </c>
      <c r="G854" s="126">
        <f t="shared" si="30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9"/>
        <v>0</v>
      </c>
      <c r="F855" s="34" t="s">
        <v>909</v>
      </c>
      <c r="G855" s="126">
        <f t="shared" si="30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9"/>
        <v>0</v>
      </c>
      <c r="F856" s="34" t="s">
        <v>909</v>
      </c>
      <c r="G856" s="126">
        <f t="shared" si="30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9"/>
        <v>0</v>
      </c>
      <c r="F857" s="34" t="s">
        <v>909</v>
      </c>
      <c r="G857" s="126">
        <f t="shared" si="30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9"/>
        <v>0</v>
      </c>
      <c r="F858" s="34" t="s">
        <v>909</v>
      </c>
      <c r="G858" s="126">
        <f t="shared" si="30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9"/>
        <v>0</v>
      </c>
      <c r="F859" s="34" t="s">
        <v>909</v>
      </c>
      <c r="G859" s="126">
        <f t="shared" si="30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9"/>
        <v>0</v>
      </c>
      <c r="F860" s="34" t="s">
        <v>909</v>
      </c>
      <c r="G860" s="126">
        <f t="shared" si="30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9"/>
        <v>0</v>
      </c>
      <c r="F861" s="34" t="s">
        <v>909</v>
      </c>
      <c r="G861" s="126">
        <f t="shared" si="30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9"/>
        <v>0</v>
      </c>
      <c r="F862" s="34" t="s">
        <v>909</v>
      </c>
      <c r="G862" s="126">
        <f t="shared" si="30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9"/>
        <v>0</v>
      </c>
      <c r="F863" s="34" t="s">
        <v>909</v>
      </c>
      <c r="G863" s="126">
        <f t="shared" si="30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9"/>
        <v>0</v>
      </c>
      <c r="F864" s="34" t="s">
        <v>909</v>
      </c>
      <c r="G864" s="126">
        <f t="shared" si="30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9"/>
        <v>0</v>
      </c>
      <c r="F865" s="34" t="s">
        <v>909</v>
      </c>
      <c r="G865" s="126">
        <f t="shared" si="30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9"/>
        <v>0</v>
      </c>
      <c r="F866" s="34" t="s">
        <v>909</v>
      </c>
      <c r="G866" s="126">
        <f t="shared" si="30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9"/>
        <v>0</v>
      </c>
      <c r="F867" s="34" t="s">
        <v>909</v>
      </c>
      <c r="G867" s="126">
        <f t="shared" si="30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9"/>
        <v>0</v>
      </c>
      <c r="F868" s="34" t="s">
        <v>909</v>
      </c>
      <c r="G868" s="126">
        <f t="shared" si="30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9"/>
        <v>0</v>
      </c>
      <c r="F869" s="34" t="s">
        <v>909</v>
      </c>
      <c r="G869" s="126">
        <f t="shared" si="30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9"/>
        <v>0</v>
      </c>
      <c r="F870" s="34" t="s">
        <v>909</v>
      </c>
      <c r="G870" s="126">
        <f t="shared" si="30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9"/>
        <v>0</v>
      </c>
      <c r="F871" s="34" t="s">
        <v>909</v>
      </c>
      <c r="G871" s="126">
        <f t="shared" si="30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9"/>
        <v>0</v>
      </c>
      <c r="F872" s="34" t="s">
        <v>909</v>
      </c>
      <c r="G872" s="126">
        <f t="shared" si="30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9"/>
        <v>0</v>
      </c>
      <c r="F873" s="34" t="s">
        <v>909</v>
      </c>
      <c r="G873" s="126">
        <f t="shared" si="30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9"/>
        <v>0</v>
      </c>
      <c r="F874" s="34" t="s">
        <v>909</v>
      </c>
      <c r="G874" s="126">
        <f t="shared" si="30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9"/>
        <v>0</v>
      </c>
      <c r="F875" s="34" t="s">
        <v>909</v>
      </c>
      <c r="G875" s="126">
        <f t="shared" si="30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9"/>
        <v>0</v>
      </c>
      <c r="F876" s="34" t="s">
        <v>909</v>
      </c>
      <c r="G876" s="126">
        <f t="shared" si="30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9"/>
        <v>0</v>
      </c>
      <c r="F877" s="34" t="s">
        <v>909</v>
      </c>
      <c r="G877" s="126">
        <f t="shared" si="30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9"/>
        <v>0</v>
      </c>
      <c r="F878" s="34" t="s">
        <v>909</v>
      </c>
      <c r="G878" s="126">
        <f t="shared" si="30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9"/>
        <v>0</v>
      </c>
      <c r="F879" s="34" t="s">
        <v>909</v>
      </c>
      <c r="G879" s="126">
        <f t="shared" si="30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9"/>
        <v>0</v>
      </c>
      <c r="F880" s="34" t="s">
        <v>909</v>
      </c>
      <c r="G880" s="126">
        <f t="shared" si="30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9"/>
        <v>0</v>
      </c>
      <c r="F881" s="34" t="s">
        <v>909</v>
      </c>
      <c r="G881" s="126">
        <f t="shared" si="30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9"/>
        <v>0</v>
      </c>
      <c r="F882" s="34" t="s">
        <v>909</v>
      </c>
      <c r="G882" s="126">
        <f t="shared" si="30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9"/>
        <v>0</v>
      </c>
      <c r="F883" s="34" t="s">
        <v>909</v>
      </c>
      <c r="G883" s="126">
        <f t="shared" si="30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9"/>
        <v>0</v>
      </c>
      <c r="F884" s="34" t="s">
        <v>909</v>
      </c>
      <c r="G884" s="126">
        <f t="shared" si="30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9"/>
        <v>0</v>
      </c>
      <c r="F885" s="34" t="s">
        <v>909</v>
      </c>
      <c r="G885" s="126">
        <f t="shared" si="30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9"/>
        <v>0</v>
      </c>
      <c r="F886" s="34" t="s">
        <v>909</v>
      </c>
      <c r="G886" s="126">
        <f t="shared" si="30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9"/>
        <v>0</v>
      </c>
      <c r="F887" s="34" t="s">
        <v>909</v>
      </c>
      <c r="G887" s="126">
        <f t="shared" si="30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9"/>
        <v>0</v>
      </c>
      <c r="F888" s="34" t="s">
        <v>909</v>
      </c>
      <c r="G888" s="126">
        <f t="shared" si="30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9"/>
        <v>0</v>
      </c>
      <c r="F889" s="34" t="s">
        <v>909</v>
      </c>
      <c r="G889" s="126">
        <f t="shared" si="30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9"/>
        <v>0</v>
      </c>
      <c r="F890" s="34" t="s">
        <v>909</v>
      </c>
      <c r="G890" s="126">
        <f t="shared" si="30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9"/>
        <v>0</v>
      </c>
      <c r="F891" s="34" t="s">
        <v>909</v>
      </c>
      <c r="G891" s="126">
        <f t="shared" si="30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9"/>
        <v>0</v>
      </c>
      <c r="F892" s="34" t="s">
        <v>909</v>
      </c>
      <c r="G892" s="126">
        <f t="shared" si="30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9"/>
        <v>0</v>
      </c>
      <c r="F893" s="34" t="s">
        <v>909</v>
      </c>
      <c r="G893" s="126">
        <f t="shared" si="30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9"/>
        <v>0</v>
      </c>
      <c r="F894" s="34" t="s">
        <v>909</v>
      </c>
      <c r="G894" s="126">
        <f t="shared" si="30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9"/>
        <v>0</v>
      </c>
      <c r="F895" s="34" t="s">
        <v>909</v>
      </c>
      <c r="G895" s="126">
        <f t="shared" si="30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9"/>
        <v>0</v>
      </c>
      <c r="F896" s="34" t="s">
        <v>909</v>
      </c>
      <c r="G896" s="126">
        <f t="shared" si="30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9"/>
        <v>0</v>
      </c>
      <c r="F897" s="34" t="s">
        <v>909</v>
      </c>
      <c r="G897" s="126">
        <f t="shared" si="30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9"/>
        <v>0</v>
      </c>
      <c r="F898" s="34" t="s">
        <v>909</v>
      </c>
      <c r="G898" s="126">
        <f t="shared" si="30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9"/>
        <v>0</v>
      </c>
      <c r="F899" s="34" t="s">
        <v>909</v>
      </c>
      <c r="G899" s="126">
        <f t="shared" si="30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9"/>
        <v>0</v>
      </c>
      <c r="F900" s="34" t="s">
        <v>909</v>
      </c>
      <c r="G900" s="126">
        <f t="shared" si="30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9"/>
        <v>0</v>
      </c>
      <c r="F901" s="34" t="s">
        <v>909</v>
      </c>
      <c r="G901" s="126">
        <f t="shared" si="30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9"/>
        <v>0</v>
      </c>
      <c r="F902" s="34" t="s">
        <v>909</v>
      </c>
      <c r="G902" s="126">
        <f t="shared" si="30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9"/>
        <v>0</v>
      </c>
      <c r="F903" s="34" t="s">
        <v>909</v>
      </c>
      <c r="G903" s="126">
        <f t="shared" si="30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9"/>
        <v>0</v>
      </c>
      <c r="F904" s="34" t="s">
        <v>909</v>
      </c>
      <c r="G904" s="126">
        <f t="shared" si="30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9"/>
        <v>0</v>
      </c>
      <c r="F905" s="34" t="s">
        <v>909</v>
      </c>
      <c r="G905" s="126">
        <f t="shared" si="30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9"/>
        <v>0</v>
      </c>
      <c r="F906" s="34" t="s">
        <v>909</v>
      </c>
      <c r="G906" s="126">
        <f t="shared" si="30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9"/>
        <v>0</v>
      </c>
      <c r="F907" s="34" t="s">
        <v>909</v>
      </c>
      <c r="G907" s="126">
        <f t="shared" si="30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9"/>
        <v>0</v>
      </c>
      <c r="F908" s="34" t="s">
        <v>909</v>
      </c>
      <c r="G908" s="126">
        <f t="shared" si="30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ref="E909:E972" si="31">IFERROR(C909+D909,0)</f>
        <v>0</v>
      </c>
      <c r="F909" s="34" t="s">
        <v>909</v>
      </c>
      <c r="G909" s="126">
        <f t="shared" ref="G909:G972" si="32">IFERROR((E909-F909),0)</f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1"/>
        <v>0</v>
      </c>
      <c r="F910" s="34" t="s">
        <v>909</v>
      </c>
      <c r="G910" s="126">
        <f t="shared" si="32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1"/>
        <v>0</v>
      </c>
      <c r="F911" s="34" t="s">
        <v>909</v>
      </c>
      <c r="G911" s="126">
        <f t="shared" si="32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1"/>
        <v>0</v>
      </c>
      <c r="F912" s="34" t="s">
        <v>909</v>
      </c>
      <c r="G912" s="126">
        <f t="shared" si="32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1"/>
        <v>0</v>
      </c>
      <c r="F913" s="34" t="s">
        <v>909</v>
      </c>
      <c r="G913" s="126">
        <f t="shared" si="32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1"/>
        <v>0</v>
      </c>
      <c r="F914" s="34" t="s">
        <v>909</v>
      </c>
      <c r="G914" s="126">
        <f t="shared" si="32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1"/>
        <v>0</v>
      </c>
      <c r="F915" s="34" t="s">
        <v>909</v>
      </c>
      <c r="G915" s="126">
        <f t="shared" si="32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1"/>
        <v>0</v>
      </c>
      <c r="F916" s="34" t="s">
        <v>909</v>
      </c>
      <c r="G916" s="126">
        <f t="shared" si="32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1"/>
        <v>0</v>
      </c>
      <c r="F917" s="34" t="s">
        <v>909</v>
      </c>
      <c r="G917" s="126">
        <f t="shared" si="32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1"/>
        <v>0</v>
      </c>
      <c r="F918" s="34" t="s">
        <v>909</v>
      </c>
      <c r="G918" s="126">
        <f t="shared" si="32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1"/>
        <v>0</v>
      </c>
      <c r="F919" s="34" t="s">
        <v>909</v>
      </c>
      <c r="G919" s="126">
        <f t="shared" si="32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1"/>
        <v>0</v>
      </c>
      <c r="F920" s="34" t="s">
        <v>909</v>
      </c>
      <c r="G920" s="126">
        <f t="shared" si="32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1"/>
        <v>0</v>
      </c>
      <c r="F921" s="34" t="s">
        <v>909</v>
      </c>
      <c r="G921" s="126">
        <f t="shared" si="32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1"/>
        <v>0</v>
      </c>
      <c r="F922" s="34" t="s">
        <v>909</v>
      </c>
      <c r="G922" s="126">
        <f t="shared" si="32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1"/>
        <v>0</v>
      </c>
      <c r="F923" s="34" t="s">
        <v>909</v>
      </c>
      <c r="G923" s="126">
        <f t="shared" si="32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1"/>
        <v>0</v>
      </c>
      <c r="F924" s="34" t="s">
        <v>909</v>
      </c>
      <c r="G924" s="126">
        <f t="shared" si="32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1"/>
        <v>0</v>
      </c>
      <c r="F925" s="34" t="s">
        <v>909</v>
      </c>
      <c r="G925" s="126">
        <f t="shared" si="32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1"/>
        <v>0</v>
      </c>
      <c r="F926" s="34" t="s">
        <v>909</v>
      </c>
      <c r="G926" s="126">
        <f t="shared" si="32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1"/>
        <v>0</v>
      </c>
      <c r="F927" s="34" t="s">
        <v>909</v>
      </c>
      <c r="G927" s="126">
        <f t="shared" si="32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1"/>
        <v>0</v>
      </c>
      <c r="F928" s="34" t="s">
        <v>909</v>
      </c>
      <c r="G928" s="126">
        <f t="shared" si="32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1"/>
        <v>0</v>
      </c>
      <c r="F929" s="34" t="s">
        <v>909</v>
      </c>
      <c r="G929" s="126">
        <f t="shared" si="32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1"/>
        <v>0</v>
      </c>
      <c r="F930" s="34" t="s">
        <v>909</v>
      </c>
      <c r="G930" s="126">
        <f t="shared" si="32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1"/>
        <v>0</v>
      </c>
      <c r="F931" s="34" t="s">
        <v>909</v>
      </c>
      <c r="G931" s="126">
        <f t="shared" si="32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1"/>
        <v>0</v>
      </c>
      <c r="F932" s="34" t="s">
        <v>909</v>
      </c>
      <c r="G932" s="126">
        <f t="shared" si="32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1"/>
        <v>0</v>
      </c>
      <c r="F933" s="34" t="s">
        <v>909</v>
      </c>
      <c r="G933" s="126">
        <f t="shared" si="32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1"/>
        <v>0</v>
      </c>
      <c r="F934" s="34" t="s">
        <v>909</v>
      </c>
      <c r="G934" s="126">
        <f t="shared" si="32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1"/>
        <v>0</v>
      </c>
      <c r="F935" s="34" t="s">
        <v>909</v>
      </c>
      <c r="G935" s="126">
        <f t="shared" si="32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1"/>
        <v>0</v>
      </c>
      <c r="F936" s="34" t="s">
        <v>909</v>
      </c>
      <c r="G936" s="126">
        <f t="shared" si="32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1"/>
        <v>0</v>
      </c>
      <c r="F937" s="34" t="s">
        <v>909</v>
      </c>
      <c r="G937" s="126">
        <f t="shared" si="32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1"/>
        <v>0</v>
      </c>
      <c r="F938" s="34" t="s">
        <v>909</v>
      </c>
      <c r="G938" s="126">
        <f t="shared" si="32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1"/>
        <v>0</v>
      </c>
      <c r="F939" s="34" t="s">
        <v>909</v>
      </c>
      <c r="G939" s="126">
        <f t="shared" si="32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1"/>
        <v>0</v>
      </c>
      <c r="F940" s="34" t="s">
        <v>909</v>
      </c>
      <c r="G940" s="126">
        <f t="shared" si="32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1"/>
        <v>0</v>
      </c>
      <c r="F941" s="34" t="s">
        <v>909</v>
      </c>
      <c r="G941" s="126">
        <f t="shared" si="32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1"/>
        <v>0</v>
      </c>
      <c r="F942" s="34" t="s">
        <v>909</v>
      </c>
      <c r="G942" s="126">
        <f t="shared" si="32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1"/>
        <v>0</v>
      </c>
      <c r="F943" s="34" t="s">
        <v>909</v>
      </c>
      <c r="G943" s="126">
        <f t="shared" si="32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1"/>
        <v>0</v>
      </c>
      <c r="F944" s="34" t="s">
        <v>909</v>
      </c>
      <c r="G944" s="126">
        <f t="shared" si="32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1"/>
        <v>0</v>
      </c>
      <c r="F945" s="34" t="s">
        <v>909</v>
      </c>
      <c r="G945" s="126">
        <f t="shared" si="32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1"/>
        <v>0</v>
      </c>
      <c r="F946" s="34" t="s">
        <v>909</v>
      </c>
      <c r="G946" s="126">
        <f t="shared" si="32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1"/>
        <v>0</v>
      </c>
      <c r="F947" s="34" t="s">
        <v>909</v>
      </c>
      <c r="G947" s="126">
        <f t="shared" si="32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1"/>
        <v>0</v>
      </c>
      <c r="F948" s="34" t="s">
        <v>909</v>
      </c>
      <c r="G948" s="126">
        <f t="shared" si="32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1"/>
        <v>0</v>
      </c>
      <c r="F949" s="34" t="s">
        <v>909</v>
      </c>
      <c r="G949" s="126">
        <f t="shared" si="32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1"/>
        <v>0</v>
      </c>
      <c r="F950" s="34" t="s">
        <v>909</v>
      </c>
      <c r="G950" s="126">
        <f t="shared" si="32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1"/>
        <v>0</v>
      </c>
      <c r="F951" s="34" t="s">
        <v>909</v>
      </c>
      <c r="G951" s="126">
        <f t="shared" si="32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1"/>
        <v>0</v>
      </c>
      <c r="F952" s="34" t="s">
        <v>909</v>
      </c>
      <c r="G952" s="126">
        <f t="shared" si="32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1"/>
        <v>0</v>
      </c>
      <c r="F953" s="34" t="s">
        <v>909</v>
      </c>
      <c r="G953" s="126">
        <f t="shared" si="32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1"/>
        <v>0</v>
      </c>
      <c r="F954" s="34" t="s">
        <v>909</v>
      </c>
      <c r="G954" s="126">
        <f t="shared" si="32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1"/>
        <v>0</v>
      </c>
      <c r="F955" s="34" t="s">
        <v>909</v>
      </c>
      <c r="G955" s="126">
        <f t="shared" si="32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1"/>
        <v>0</v>
      </c>
      <c r="F956" s="34" t="s">
        <v>909</v>
      </c>
      <c r="G956" s="126">
        <f t="shared" si="32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1"/>
        <v>0</v>
      </c>
      <c r="F957" s="34" t="s">
        <v>909</v>
      </c>
      <c r="G957" s="126">
        <f t="shared" si="32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1"/>
        <v>0</v>
      </c>
      <c r="F958" s="34" t="s">
        <v>909</v>
      </c>
      <c r="G958" s="126">
        <f t="shared" si="32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1"/>
        <v>0</v>
      </c>
      <c r="F959" s="34" t="s">
        <v>909</v>
      </c>
      <c r="G959" s="126">
        <f t="shared" si="32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1"/>
        <v>0</v>
      </c>
      <c r="F960" s="34" t="s">
        <v>909</v>
      </c>
      <c r="G960" s="126">
        <f t="shared" si="32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1"/>
        <v>0</v>
      </c>
      <c r="F961" s="34" t="s">
        <v>909</v>
      </c>
      <c r="G961" s="126">
        <f t="shared" si="32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1"/>
        <v>0</v>
      </c>
      <c r="F962" s="34" t="s">
        <v>909</v>
      </c>
      <c r="G962" s="126">
        <f t="shared" si="32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1"/>
        <v>0</v>
      </c>
      <c r="F963" s="34" t="s">
        <v>909</v>
      </c>
      <c r="G963" s="126">
        <f t="shared" si="32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1"/>
        <v>0</v>
      </c>
      <c r="F964" s="34" t="s">
        <v>909</v>
      </c>
      <c r="G964" s="126">
        <f t="shared" si="32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1"/>
        <v>0</v>
      </c>
      <c r="F965" s="34" t="s">
        <v>909</v>
      </c>
      <c r="G965" s="126">
        <f t="shared" si="32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1"/>
        <v>0</v>
      </c>
      <c r="F966" s="34" t="s">
        <v>909</v>
      </c>
      <c r="G966" s="126">
        <f t="shared" si="32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1"/>
        <v>0</v>
      </c>
      <c r="F967" s="34" t="s">
        <v>909</v>
      </c>
      <c r="G967" s="126">
        <f t="shared" si="32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1"/>
        <v>0</v>
      </c>
      <c r="F968" s="34" t="s">
        <v>909</v>
      </c>
      <c r="G968" s="126">
        <f t="shared" si="32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1"/>
        <v>0</v>
      </c>
      <c r="F969" s="34" t="s">
        <v>909</v>
      </c>
      <c r="G969" s="126">
        <f t="shared" si="32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1"/>
        <v>0</v>
      </c>
      <c r="F970" s="34" t="s">
        <v>909</v>
      </c>
      <c r="G970" s="126">
        <f t="shared" si="32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1"/>
        <v>0</v>
      </c>
      <c r="F971" s="34" t="s">
        <v>909</v>
      </c>
      <c r="G971" s="126">
        <f t="shared" si="32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1"/>
        <v>0</v>
      </c>
      <c r="F972" s="34" t="s">
        <v>909</v>
      </c>
      <c r="G972" s="126">
        <f t="shared" si="32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ref="E973:E1010" si="33">IFERROR(C973+D973,0)</f>
        <v>0</v>
      </c>
      <c r="F973" s="34" t="s">
        <v>909</v>
      </c>
      <c r="G973" s="126">
        <f t="shared" ref="G973:G1010" si="34">IFERROR((E973-F973),0)</f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3"/>
        <v>0</v>
      </c>
      <c r="F974" s="34" t="s">
        <v>909</v>
      </c>
      <c r="G974" s="126">
        <f t="shared" si="34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3"/>
        <v>0</v>
      </c>
      <c r="F975" s="34" t="s">
        <v>909</v>
      </c>
      <c r="G975" s="126">
        <f t="shared" si="34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3"/>
        <v>0</v>
      </c>
      <c r="F976" s="34" t="s">
        <v>909</v>
      </c>
      <c r="G976" s="126">
        <f t="shared" si="34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3"/>
        <v>0</v>
      </c>
      <c r="F977" s="34" t="s">
        <v>909</v>
      </c>
      <c r="G977" s="126">
        <f t="shared" si="34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3"/>
        <v>0</v>
      </c>
      <c r="F978" s="34" t="s">
        <v>909</v>
      </c>
      <c r="G978" s="126">
        <f t="shared" si="34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3"/>
        <v>0</v>
      </c>
      <c r="F979" s="34" t="s">
        <v>909</v>
      </c>
      <c r="G979" s="126">
        <f t="shared" si="34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3"/>
        <v>0</v>
      </c>
      <c r="F980" s="34" t="s">
        <v>909</v>
      </c>
      <c r="G980" s="126">
        <f t="shared" si="34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3"/>
        <v>0</v>
      </c>
      <c r="F981" s="34" t="s">
        <v>909</v>
      </c>
      <c r="G981" s="126">
        <f t="shared" si="34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3"/>
        <v>0</v>
      </c>
      <c r="F982" s="34" t="s">
        <v>909</v>
      </c>
      <c r="G982" s="126">
        <f t="shared" si="34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3"/>
        <v>0</v>
      </c>
      <c r="F983" s="34" t="s">
        <v>909</v>
      </c>
      <c r="G983" s="126">
        <f t="shared" si="34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3"/>
        <v>0</v>
      </c>
      <c r="F984" s="34" t="s">
        <v>909</v>
      </c>
      <c r="G984" s="126">
        <f t="shared" si="34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3"/>
        <v>0</v>
      </c>
      <c r="F985" s="34" t="s">
        <v>909</v>
      </c>
      <c r="G985" s="126">
        <f t="shared" si="34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3"/>
        <v>0</v>
      </c>
      <c r="F986" s="34" t="s">
        <v>909</v>
      </c>
      <c r="G986" s="126">
        <f t="shared" si="34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3"/>
        <v>0</v>
      </c>
      <c r="F987" s="34" t="s">
        <v>909</v>
      </c>
      <c r="G987" s="126">
        <f t="shared" si="34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3"/>
        <v>0</v>
      </c>
      <c r="F988" s="34" t="s">
        <v>909</v>
      </c>
      <c r="G988" s="126">
        <f t="shared" si="34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3"/>
        <v>0</v>
      </c>
      <c r="F989" s="34" t="s">
        <v>909</v>
      </c>
      <c r="G989" s="126">
        <f t="shared" si="34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3"/>
        <v>0</v>
      </c>
      <c r="F990" s="34" t="s">
        <v>909</v>
      </c>
      <c r="G990" s="126">
        <f t="shared" si="34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3"/>
        <v>0</v>
      </c>
      <c r="F991" s="34" t="s">
        <v>909</v>
      </c>
      <c r="G991" s="126">
        <f t="shared" si="34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3"/>
        <v>0</v>
      </c>
      <c r="F992" s="34" t="s">
        <v>909</v>
      </c>
      <c r="G992" s="126">
        <f t="shared" si="34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3"/>
        <v>0</v>
      </c>
      <c r="F993" s="34" t="s">
        <v>909</v>
      </c>
      <c r="G993" s="126">
        <f t="shared" si="34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3"/>
        <v>0</v>
      </c>
      <c r="F994" s="34" t="s">
        <v>909</v>
      </c>
      <c r="G994" s="126">
        <f t="shared" si="34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3"/>
        <v>0</v>
      </c>
      <c r="F995" s="34" t="s">
        <v>909</v>
      </c>
      <c r="G995" s="126">
        <f t="shared" si="34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3"/>
        <v>0</v>
      </c>
      <c r="F996" s="34" t="s">
        <v>909</v>
      </c>
      <c r="G996" s="126">
        <f t="shared" si="34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3"/>
        <v>0</v>
      </c>
      <c r="F997" s="34" t="s">
        <v>909</v>
      </c>
      <c r="G997" s="126">
        <f t="shared" si="34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3"/>
        <v>0</v>
      </c>
      <c r="F998" s="34" t="s">
        <v>909</v>
      </c>
      <c r="G998" s="126">
        <f t="shared" si="34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3"/>
        <v>0</v>
      </c>
      <c r="F999" s="34" t="s">
        <v>909</v>
      </c>
      <c r="G999" s="126">
        <f t="shared" si="34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3"/>
        <v>0</v>
      </c>
      <c r="F1000" s="34" t="s">
        <v>909</v>
      </c>
      <c r="G1000" s="126">
        <f t="shared" si="34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3"/>
        <v>0</v>
      </c>
      <c r="F1001" s="34" t="s">
        <v>909</v>
      </c>
      <c r="G1001" s="126">
        <f t="shared" si="34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3"/>
        <v>0</v>
      </c>
      <c r="F1002" s="34" t="s">
        <v>909</v>
      </c>
      <c r="G1002" s="126">
        <f t="shared" si="34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3"/>
        <v>0</v>
      </c>
      <c r="F1003" s="34" t="s">
        <v>909</v>
      </c>
      <c r="G1003" s="126">
        <f t="shared" si="34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3"/>
        <v>0</v>
      </c>
      <c r="F1004" s="34" t="s">
        <v>909</v>
      </c>
      <c r="G1004" s="126">
        <f t="shared" si="34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3"/>
        <v>0</v>
      </c>
      <c r="F1005" s="34" t="s">
        <v>909</v>
      </c>
      <c r="G1005" s="126">
        <f t="shared" si="34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3"/>
        <v>0</v>
      </c>
      <c r="F1006" s="34" t="s">
        <v>909</v>
      </c>
      <c r="G1006" s="126">
        <f t="shared" si="34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3"/>
        <v>0</v>
      </c>
      <c r="F1007" s="34" t="s">
        <v>909</v>
      </c>
      <c r="G1007" s="126">
        <f t="shared" si="34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3"/>
        <v>0</v>
      </c>
      <c r="F1008" s="34" t="s">
        <v>909</v>
      </c>
      <c r="G1008" s="126">
        <f t="shared" si="34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3"/>
        <v>0</v>
      </c>
      <c r="F1009" s="34" t="s">
        <v>909</v>
      </c>
      <c r="G1009" s="126">
        <f t="shared" si="34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3"/>
        <v>0</v>
      </c>
      <c r="F1010" s="34" t="s">
        <v>909</v>
      </c>
      <c r="G1010" s="126">
        <f t="shared" si="34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</sheetData>
  <autoFilter ref="A10:K769"/>
  <sortState ref="B394:B431">
    <sortCondition ref="B394"/>
  </sortState>
  <mergeCells count="13">
    <mergeCell ref="B1:G1"/>
    <mergeCell ref="B2:G2"/>
    <mergeCell ref="B3:G3"/>
    <mergeCell ref="B4:G4"/>
    <mergeCell ref="H3:K3"/>
    <mergeCell ref="H4:K4"/>
    <mergeCell ref="H1:I2"/>
    <mergeCell ref="J1:K2"/>
    <mergeCell ref="I654:I655"/>
    <mergeCell ref="C9:D9"/>
    <mergeCell ref="H9:K9"/>
    <mergeCell ref="A5:K5"/>
    <mergeCell ref="A6:D6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013"/>
  <sheetViews>
    <sheetView showGridLines="0" zoomScale="75" zoomScaleNormal="75" workbookViewId="0">
      <pane xSplit="2" ySplit="10" topLeftCell="C167" activePane="bottomRight" state="frozen"/>
      <selection activeCell="A11" sqref="A11"/>
      <selection pane="topRight" activeCell="A11" sqref="A11"/>
      <selection pane="bottomLeft" activeCell="A11" sqref="A11"/>
      <selection pane="bottomRight" activeCell="I174" sqref="I174"/>
    </sheetView>
  </sheetViews>
  <sheetFormatPr defaultRowHeight="15.75"/>
  <cols>
    <col min="1" max="1" width="31.28515625" style="37" customWidth="1"/>
    <col min="2" max="2" width="62.140625" style="38" customWidth="1"/>
    <col min="3" max="3" width="19.5703125" style="38" customWidth="1"/>
    <col min="4" max="4" width="17.85546875" style="38" customWidth="1"/>
    <col min="5" max="5" width="21.7109375" style="38" customWidth="1"/>
    <col min="6" max="6" width="19.7109375" style="38" customWidth="1"/>
    <col min="7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68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 t="shared" ref="C7:H7" si="0">SUM(C11:C1013)</f>
        <v>2378378</v>
      </c>
      <c r="D7" s="144">
        <f t="shared" si="0"/>
        <v>120147</v>
      </c>
      <c r="E7" s="144">
        <f t="shared" si="0"/>
        <v>2498525</v>
      </c>
      <c r="F7" s="144">
        <f t="shared" si="0"/>
        <v>2346630</v>
      </c>
      <c r="G7" s="145">
        <f t="shared" si="0"/>
        <v>151895</v>
      </c>
      <c r="H7" s="142">
        <f t="shared" si="0"/>
        <v>0</v>
      </c>
      <c r="I7" s="44"/>
      <c r="J7" s="127">
        <f>SUM(J11:J1013)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SUBTOTAL(9,C11:C1013)</f>
        <v>2378378</v>
      </c>
      <c r="D8" s="146">
        <f t="shared" si="1"/>
        <v>120147</v>
      </c>
      <c r="E8" s="146">
        <f t="shared" si="1"/>
        <v>2498525</v>
      </c>
      <c r="F8" s="146">
        <f t="shared" si="1"/>
        <v>2346630</v>
      </c>
      <c r="G8" s="147">
        <f t="shared" si="1"/>
        <v>151895</v>
      </c>
      <c r="H8" s="143">
        <f t="shared" si="1"/>
        <v>0</v>
      </c>
      <c r="I8" s="44"/>
      <c r="J8" s="127">
        <f>SUBTOTAL(9,J11:J1013)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>
      <c r="A11" s="189" t="s">
        <v>1023</v>
      </c>
      <c r="B11" s="203" t="s">
        <v>88</v>
      </c>
      <c r="C11" s="206">
        <v>18000</v>
      </c>
      <c r="D11" s="206"/>
      <c r="E11" s="15">
        <f>IFERROR(C11+D11,0)</f>
        <v>18000</v>
      </c>
      <c r="F11" s="206">
        <v>17478</v>
      </c>
      <c r="G11" s="124">
        <f>IFERROR((E11-F11),0)</f>
        <v>522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>
      <c r="A12" s="189" t="s">
        <v>1023</v>
      </c>
      <c r="B12" s="200" t="s">
        <v>89</v>
      </c>
      <c r="C12" s="206">
        <v>15000</v>
      </c>
      <c r="D12" s="206"/>
      <c r="E12" s="19">
        <f>IFERROR(C12+D12,0)</f>
        <v>15000</v>
      </c>
      <c r="F12" s="206">
        <v>15000</v>
      </c>
      <c r="G12" s="125">
        <f>IFERROR((E12-F12),0)</f>
        <v>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>
      <c r="A13" s="189" t="s">
        <v>1023</v>
      </c>
      <c r="B13" s="202" t="s">
        <v>90</v>
      </c>
      <c r="C13" s="206">
        <v>200</v>
      </c>
      <c r="D13" s="206"/>
      <c r="E13" s="19">
        <f t="shared" ref="E13:E76" si="2">IFERROR(C13+D13,0)</f>
        <v>200</v>
      </c>
      <c r="F13" s="206">
        <v>200</v>
      </c>
      <c r="G13" s="125">
        <f t="shared" ref="G13:G76" si="3"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>
      <c r="A14" s="189" t="s">
        <v>1023</v>
      </c>
      <c r="B14" s="200" t="s">
        <v>91</v>
      </c>
      <c r="C14" s="206">
        <v>7000</v>
      </c>
      <c r="D14" s="206"/>
      <c r="E14" s="19">
        <f t="shared" si="2"/>
        <v>7000</v>
      </c>
      <c r="F14" s="206">
        <v>6100</v>
      </c>
      <c r="G14" s="125">
        <f t="shared" si="3"/>
        <v>900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>
      <c r="A15" s="189" t="s">
        <v>1023</v>
      </c>
      <c r="B15" s="200" t="s">
        <v>92</v>
      </c>
      <c r="C15" s="206"/>
      <c r="D15" s="206"/>
      <c r="E15" s="19">
        <f t="shared" si="2"/>
        <v>0</v>
      </c>
      <c r="F15" s="206"/>
      <c r="G15" s="125">
        <f t="shared" si="3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>
      <c r="A16" s="189" t="s">
        <v>1023</v>
      </c>
      <c r="B16" s="204" t="s">
        <v>93</v>
      </c>
      <c r="C16" s="206"/>
      <c r="D16" s="206"/>
      <c r="E16" s="19">
        <f t="shared" si="2"/>
        <v>0</v>
      </c>
      <c r="F16" s="206"/>
      <c r="G16" s="125">
        <f t="shared" si="3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>
      <c r="A17" s="189" t="s">
        <v>1023</v>
      </c>
      <c r="B17" s="200" t="s">
        <v>94</v>
      </c>
      <c r="C17" s="206"/>
      <c r="D17" s="206"/>
      <c r="E17" s="19">
        <f t="shared" si="2"/>
        <v>0</v>
      </c>
      <c r="F17" s="206"/>
      <c r="G17" s="125">
        <f t="shared" si="3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>
      <c r="A18" s="189" t="s">
        <v>1023</v>
      </c>
      <c r="B18" s="200" t="s">
        <v>95</v>
      </c>
      <c r="C18" s="206">
        <v>13000</v>
      </c>
      <c r="D18" s="206"/>
      <c r="E18" s="19">
        <f t="shared" si="2"/>
        <v>13000</v>
      </c>
      <c r="F18" s="206">
        <v>13000</v>
      </c>
      <c r="G18" s="125">
        <f t="shared" si="3"/>
        <v>0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>
      <c r="A19" s="189" t="s">
        <v>1023</v>
      </c>
      <c r="B19" s="200" t="s">
        <v>101</v>
      </c>
      <c r="C19" s="206">
        <v>39000</v>
      </c>
      <c r="D19" s="206"/>
      <c r="E19" s="19">
        <f t="shared" si="2"/>
        <v>39000</v>
      </c>
      <c r="F19" s="206">
        <v>38640</v>
      </c>
      <c r="G19" s="125">
        <f t="shared" si="3"/>
        <v>360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>
      <c r="A20" s="189" t="s">
        <v>1023</v>
      </c>
      <c r="B20" s="200" t="s">
        <v>102</v>
      </c>
      <c r="C20" s="206">
        <v>34000</v>
      </c>
      <c r="D20" s="206"/>
      <c r="E20" s="19">
        <f t="shared" si="2"/>
        <v>34000</v>
      </c>
      <c r="F20" s="206">
        <v>31164</v>
      </c>
      <c r="G20" s="125">
        <f t="shared" si="3"/>
        <v>2836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>
      <c r="A21" s="189" t="s">
        <v>1023</v>
      </c>
      <c r="B21" s="200" t="s">
        <v>103</v>
      </c>
      <c r="C21" s="206">
        <v>2400</v>
      </c>
      <c r="D21" s="206"/>
      <c r="E21" s="19">
        <f t="shared" si="2"/>
        <v>2400</v>
      </c>
      <c r="F21" s="206">
        <v>2400</v>
      </c>
      <c r="G21" s="125">
        <f t="shared" si="3"/>
        <v>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>
      <c r="A22" s="189" t="s">
        <v>1023</v>
      </c>
      <c r="B22" s="200" t="s">
        <v>104</v>
      </c>
      <c r="C22" s="206">
        <v>2400</v>
      </c>
      <c r="D22" s="206"/>
      <c r="E22" s="19">
        <f t="shared" si="2"/>
        <v>2400</v>
      </c>
      <c r="F22" s="206">
        <v>2400</v>
      </c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>
      <c r="A23" s="189" t="s">
        <v>1023</v>
      </c>
      <c r="B23" s="205" t="s">
        <v>105</v>
      </c>
      <c r="C23" s="206"/>
      <c r="D23" s="206"/>
      <c r="E23" s="19">
        <f t="shared" si="2"/>
        <v>0</v>
      </c>
      <c r="F23" s="206"/>
      <c r="G23" s="125">
        <f t="shared" si="3"/>
        <v>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>
      <c r="A24" s="189" t="s">
        <v>1023</v>
      </c>
      <c r="B24" s="200" t="s">
        <v>108</v>
      </c>
      <c r="C24" s="206"/>
      <c r="D24" s="206"/>
      <c r="E24" s="19">
        <f t="shared" si="2"/>
        <v>0</v>
      </c>
      <c r="F24" s="206"/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>
      <c r="A25" s="189" t="s">
        <v>1023</v>
      </c>
      <c r="B25" s="200" t="s">
        <v>109</v>
      </c>
      <c r="C25" s="206"/>
      <c r="D25" s="206"/>
      <c r="E25" s="19">
        <f t="shared" si="2"/>
        <v>0</v>
      </c>
      <c r="F25" s="206"/>
      <c r="G25" s="125">
        <f t="shared" si="3"/>
        <v>0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>
      <c r="A26" s="189" t="s">
        <v>1023</v>
      </c>
      <c r="B26" s="200" t="s">
        <v>110</v>
      </c>
      <c r="C26" s="206">
        <v>1800</v>
      </c>
      <c r="D26" s="206"/>
      <c r="E26" s="19">
        <f t="shared" si="2"/>
        <v>1800</v>
      </c>
      <c r="F26" s="206">
        <v>1800</v>
      </c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>
      <c r="A27" s="189" t="s">
        <v>1023</v>
      </c>
      <c r="B27" s="200" t="s">
        <v>111</v>
      </c>
      <c r="C27" s="206">
        <v>12000</v>
      </c>
      <c r="D27" s="206"/>
      <c r="E27" s="19">
        <f t="shared" si="2"/>
        <v>12000</v>
      </c>
      <c r="F27" s="206">
        <v>12000</v>
      </c>
      <c r="G27" s="125">
        <f t="shared" si="3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>
      <c r="A28" s="189" t="s">
        <v>1023</v>
      </c>
      <c r="B28" s="200" t="s">
        <v>910</v>
      </c>
      <c r="C28" s="206">
        <v>20000</v>
      </c>
      <c r="D28" s="206">
        <v>2000</v>
      </c>
      <c r="E28" s="19">
        <f t="shared" si="2"/>
        <v>22000</v>
      </c>
      <c r="F28" s="206">
        <v>17808</v>
      </c>
      <c r="G28" s="125">
        <f t="shared" si="3"/>
        <v>4192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>
      <c r="A29" s="189" t="s">
        <v>1023</v>
      </c>
      <c r="B29" s="200" t="s">
        <v>911</v>
      </c>
      <c r="C29" s="206">
        <v>3000</v>
      </c>
      <c r="D29" s="206"/>
      <c r="E29" s="19">
        <f t="shared" si="2"/>
        <v>3000</v>
      </c>
      <c r="F29" s="206">
        <v>3000</v>
      </c>
      <c r="G29" s="125">
        <f t="shared" si="3"/>
        <v>0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>
      <c r="A30" s="189" t="s">
        <v>1023</v>
      </c>
      <c r="B30" s="200" t="s">
        <v>912</v>
      </c>
      <c r="C30" s="206">
        <v>20000</v>
      </c>
      <c r="D30" s="206"/>
      <c r="E30" s="19">
        <f t="shared" si="2"/>
        <v>20000</v>
      </c>
      <c r="F30" s="206">
        <v>16350</v>
      </c>
      <c r="G30" s="125">
        <f t="shared" si="3"/>
        <v>3650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>
      <c r="A31" s="189" t="s">
        <v>1023</v>
      </c>
      <c r="B31" s="200" t="s">
        <v>115</v>
      </c>
      <c r="C31" s="206"/>
      <c r="D31" s="206"/>
      <c r="E31" s="19">
        <f t="shared" si="2"/>
        <v>0</v>
      </c>
      <c r="F31" s="206"/>
      <c r="G31" s="125">
        <f t="shared" si="3"/>
        <v>0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>
      <c r="A32" s="189" t="s">
        <v>1023</v>
      </c>
      <c r="B32" s="200" t="s">
        <v>116</v>
      </c>
      <c r="C32" s="206"/>
      <c r="D32" s="206"/>
      <c r="E32" s="19">
        <f t="shared" si="2"/>
        <v>0</v>
      </c>
      <c r="F32" s="206"/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>
      <c r="A33" s="189" t="s">
        <v>1023</v>
      </c>
      <c r="B33" s="200" t="s">
        <v>117</v>
      </c>
      <c r="C33" s="206"/>
      <c r="D33" s="206"/>
      <c r="E33" s="19">
        <f t="shared" si="2"/>
        <v>0</v>
      </c>
      <c r="F33" s="206"/>
      <c r="G33" s="125">
        <f t="shared" si="3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>
      <c r="A34" s="189" t="s">
        <v>1023</v>
      </c>
      <c r="B34" s="202" t="s">
        <v>913</v>
      </c>
      <c r="C34" s="206"/>
      <c r="D34" s="206"/>
      <c r="E34" s="19">
        <f t="shared" si="2"/>
        <v>0</v>
      </c>
      <c r="F34" s="206"/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>
      <c r="A35" s="189" t="s">
        <v>1023</v>
      </c>
      <c r="B35" s="202" t="s">
        <v>914</v>
      </c>
      <c r="C35" s="206">
        <v>5300</v>
      </c>
      <c r="D35" s="206"/>
      <c r="E35" s="19">
        <f t="shared" si="2"/>
        <v>5300</v>
      </c>
      <c r="F35" s="206">
        <v>5300</v>
      </c>
      <c r="G35" s="125">
        <f t="shared" si="3"/>
        <v>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>
      <c r="A36" s="189" t="s">
        <v>1023</v>
      </c>
      <c r="B36" s="200" t="s">
        <v>120</v>
      </c>
      <c r="C36" s="206">
        <v>1500</v>
      </c>
      <c r="D36" s="206"/>
      <c r="E36" s="19">
        <f t="shared" si="2"/>
        <v>1500</v>
      </c>
      <c r="F36" s="206">
        <v>1356</v>
      </c>
      <c r="G36" s="125">
        <f t="shared" si="3"/>
        <v>144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>
      <c r="A37" s="189" t="s">
        <v>1023</v>
      </c>
      <c r="B37" s="200" t="s">
        <v>121</v>
      </c>
      <c r="C37" s="206">
        <v>700</v>
      </c>
      <c r="D37" s="206"/>
      <c r="E37" s="19">
        <f t="shared" si="2"/>
        <v>700</v>
      </c>
      <c r="F37" s="206">
        <v>700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>
      <c r="A38" s="189" t="s">
        <v>1023</v>
      </c>
      <c r="B38" s="200" t="s">
        <v>122</v>
      </c>
      <c r="C38" s="206">
        <v>500</v>
      </c>
      <c r="D38" s="206"/>
      <c r="E38" s="19">
        <f t="shared" si="2"/>
        <v>500</v>
      </c>
      <c r="F38" s="206">
        <v>500</v>
      </c>
      <c r="G38" s="125">
        <f t="shared" si="3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>
      <c r="A39" s="189" t="s">
        <v>1023</v>
      </c>
      <c r="B39" s="200" t="s">
        <v>123</v>
      </c>
      <c r="C39" s="206"/>
      <c r="D39" s="206"/>
      <c r="E39" s="19">
        <f t="shared" si="2"/>
        <v>0</v>
      </c>
      <c r="F39" s="206"/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>
      <c r="A40" s="189" t="s">
        <v>1023</v>
      </c>
      <c r="B40" s="200" t="s">
        <v>124</v>
      </c>
      <c r="C40" s="206">
        <v>7500</v>
      </c>
      <c r="D40" s="206"/>
      <c r="E40" s="19">
        <f t="shared" si="2"/>
        <v>7500</v>
      </c>
      <c r="F40" s="206">
        <v>7500</v>
      </c>
      <c r="G40" s="125">
        <f t="shared" si="3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>
      <c r="A41" s="189" t="s">
        <v>1023</v>
      </c>
      <c r="B41" s="200" t="s">
        <v>125</v>
      </c>
      <c r="C41" s="206">
        <v>200</v>
      </c>
      <c r="D41" s="206"/>
      <c r="E41" s="19">
        <f t="shared" si="2"/>
        <v>200</v>
      </c>
      <c r="F41" s="206">
        <v>200</v>
      </c>
      <c r="G41" s="125">
        <f t="shared" si="3"/>
        <v>0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>
      <c r="A42" s="189" t="s">
        <v>1023</v>
      </c>
      <c r="B42" s="200" t="s">
        <v>126</v>
      </c>
      <c r="C42" s="206"/>
      <c r="D42" s="206"/>
      <c r="E42" s="19">
        <f t="shared" si="2"/>
        <v>0</v>
      </c>
      <c r="F42" s="206"/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>
      <c r="A43" s="189" t="s">
        <v>1023</v>
      </c>
      <c r="B43" s="200" t="s">
        <v>127</v>
      </c>
      <c r="C43" s="206"/>
      <c r="D43" s="206"/>
      <c r="E43" s="19">
        <f t="shared" si="2"/>
        <v>0</v>
      </c>
      <c r="F43" s="206"/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>
      <c r="A44" s="189" t="s">
        <v>1023</v>
      </c>
      <c r="B44" s="202" t="s">
        <v>128</v>
      </c>
      <c r="C44" s="206">
        <v>500</v>
      </c>
      <c r="D44" s="206"/>
      <c r="E44" s="19">
        <f t="shared" si="2"/>
        <v>500</v>
      </c>
      <c r="F44" s="206">
        <v>500</v>
      </c>
      <c r="G44" s="125">
        <f t="shared" si="3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>
      <c r="A45" s="189" t="s">
        <v>1023</v>
      </c>
      <c r="B45" s="200" t="s">
        <v>129</v>
      </c>
      <c r="C45" s="206">
        <v>2400</v>
      </c>
      <c r="D45" s="206"/>
      <c r="E45" s="19">
        <f t="shared" si="2"/>
        <v>2400</v>
      </c>
      <c r="F45" s="206">
        <v>2400</v>
      </c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>
      <c r="A46" s="189" t="s">
        <v>1023</v>
      </c>
      <c r="B46" s="200" t="s">
        <v>130</v>
      </c>
      <c r="C46" s="206"/>
      <c r="D46" s="206"/>
      <c r="E46" s="19">
        <f t="shared" si="2"/>
        <v>0</v>
      </c>
      <c r="F46" s="206"/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>
      <c r="A47" s="189" t="s">
        <v>1023</v>
      </c>
      <c r="B47" s="200" t="s">
        <v>136</v>
      </c>
      <c r="C47" s="206"/>
      <c r="D47" s="206"/>
      <c r="E47" s="19">
        <f t="shared" si="2"/>
        <v>0</v>
      </c>
      <c r="F47" s="206"/>
      <c r="G47" s="125">
        <f t="shared" si="3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>
      <c r="A48" s="189" t="s">
        <v>1023</v>
      </c>
      <c r="B48" s="200" t="s">
        <v>137</v>
      </c>
      <c r="C48" s="206">
        <v>2200</v>
      </c>
      <c r="D48" s="206"/>
      <c r="E48" s="19">
        <f t="shared" si="2"/>
        <v>2200</v>
      </c>
      <c r="F48" s="206">
        <v>2200</v>
      </c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>
      <c r="A49" s="189" t="s">
        <v>1023</v>
      </c>
      <c r="B49" s="200" t="s">
        <v>138</v>
      </c>
      <c r="C49" s="206"/>
      <c r="D49" s="206"/>
      <c r="E49" s="19">
        <f t="shared" si="2"/>
        <v>0</v>
      </c>
      <c r="F49" s="206"/>
      <c r="G49" s="125">
        <f t="shared" si="3"/>
        <v>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>
      <c r="A50" s="189" t="s">
        <v>1023</v>
      </c>
      <c r="B50" s="200" t="s">
        <v>139</v>
      </c>
      <c r="C50" s="206"/>
      <c r="D50" s="206"/>
      <c r="E50" s="19">
        <f t="shared" si="2"/>
        <v>0</v>
      </c>
      <c r="F50" s="206"/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>
      <c r="A51" s="189" t="s">
        <v>1023</v>
      </c>
      <c r="B51" s="202" t="s">
        <v>915</v>
      </c>
      <c r="C51" s="206">
        <v>300</v>
      </c>
      <c r="D51" s="206"/>
      <c r="E51" s="19">
        <f t="shared" si="2"/>
        <v>300</v>
      </c>
      <c r="F51" s="206">
        <v>300</v>
      </c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>
      <c r="A52" s="189" t="s">
        <v>1023</v>
      </c>
      <c r="B52" s="200" t="s">
        <v>141</v>
      </c>
      <c r="C52" s="206"/>
      <c r="D52" s="206"/>
      <c r="E52" s="19">
        <f t="shared" si="2"/>
        <v>0</v>
      </c>
      <c r="F52" s="206"/>
      <c r="G52" s="125">
        <f t="shared" si="3"/>
        <v>0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>
      <c r="A53" s="189" t="s">
        <v>1023</v>
      </c>
      <c r="B53" s="200" t="s">
        <v>142</v>
      </c>
      <c r="C53" s="206"/>
      <c r="D53" s="206"/>
      <c r="E53" s="19">
        <f t="shared" si="2"/>
        <v>0</v>
      </c>
      <c r="F53" s="206"/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>
      <c r="A54" s="189" t="s">
        <v>1023</v>
      </c>
      <c r="B54" s="200" t="s">
        <v>143</v>
      </c>
      <c r="C54" s="206"/>
      <c r="D54" s="206"/>
      <c r="E54" s="19">
        <f t="shared" si="2"/>
        <v>0</v>
      </c>
      <c r="F54" s="206"/>
      <c r="G54" s="125">
        <f t="shared" si="3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>
      <c r="A55" s="189" t="s">
        <v>1023</v>
      </c>
      <c r="B55" s="200" t="s">
        <v>144</v>
      </c>
      <c r="C55" s="206"/>
      <c r="D55" s="206"/>
      <c r="E55" s="19">
        <f t="shared" si="2"/>
        <v>0</v>
      </c>
      <c r="F55" s="206"/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>
      <c r="A56" s="189" t="s">
        <v>1023</v>
      </c>
      <c r="B56" s="200" t="s">
        <v>146</v>
      </c>
      <c r="C56" s="206"/>
      <c r="D56" s="206"/>
      <c r="E56" s="19">
        <f t="shared" si="2"/>
        <v>0</v>
      </c>
      <c r="F56" s="206"/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>
      <c r="A57" s="189" t="s">
        <v>1023</v>
      </c>
      <c r="B57" s="200" t="s">
        <v>147</v>
      </c>
      <c r="C57" s="206">
        <v>1000</v>
      </c>
      <c r="D57" s="206"/>
      <c r="E57" s="19">
        <f t="shared" si="2"/>
        <v>1000</v>
      </c>
      <c r="F57" s="206">
        <v>1000</v>
      </c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>
      <c r="A58" s="189" t="s">
        <v>1023</v>
      </c>
      <c r="B58" s="200" t="s">
        <v>148</v>
      </c>
      <c r="C58" s="206"/>
      <c r="D58" s="206"/>
      <c r="E58" s="19">
        <f t="shared" si="2"/>
        <v>0</v>
      </c>
      <c r="F58" s="206"/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>
      <c r="A59" s="189" t="s">
        <v>1023</v>
      </c>
      <c r="B59" s="200" t="s">
        <v>150</v>
      </c>
      <c r="C59" s="206"/>
      <c r="D59" s="206"/>
      <c r="E59" s="19">
        <f t="shared" si="2"/>
        <v>0</v>
      </c>
      <c r="F59" s="206"/>
      <c r="G59" s="125">
        <f t="shared" si="3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>
      <c r="A60" s="189" t="s">
        <v>1023</v>
      </c>
      <c r="B60" s="200" t="s">
        <v>149</v>
      </c>
      <c r="C60" s="206">
        <v>1600</v>
      </c>
      <c r="D60" s="206"/>
      <c r="E60" s="19">
        <f t="shared" si="2"/>
        <v>1600</v>
      </c>
      <c r="F60" s="206">
        <v>1600</v>
      </c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>
      <c r="A61" s="16" t="s">
        <v>164</v>
      </c>
      <c r="B61" s="200" t="s">
        <v>165</v>
      </c>
      <c r="C61" s="206">
        <v>5000</v>
      </c>
      <c r="D61" s="206">
        <v>500</v>
      </c>
      <c r="E61" s="19">
        <f t="shared" si="2"/>
        <v>5500</v>
      </c>
      <c r="F61" s="206">
        <v>5400</v>
      </c>
      <c r="G61" s="125">
        <f t="shared" si="3"/>
        <v>100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>
      <c r="A62" s="16" t="s">
        <v>164</v>
      </c>
      <c r="B62" s="200" t="s">
        <v>166</v>
      </c>
      <c r="C62" s="206">
        <v>5000</v>
      </c>
      <c r="D62" s="206">
        <v>500</v>
      </c>
      <c r="E62" s="19">
        <f t="shared" si="2"/>
        <v>5500</v>
      </c>
      <c r="F62" s="206">
        <v>5100</v>
      </c>
      <c r="G62" s="125">
        <f t="shared" si="3"/>
        <v>400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>
      <c r="A63" s="16" t="s">
        <v>164</v>
      </c>
      <c r="B63" s="200" t="s">
        <v>167</v>
      </c>
      <c r="C63" s="206"/>
      <c r="D63" s="206"/>
      <c r="E63" s="19">
        <f t="shared" si="2"/>
        <v>0</v>
      </c>
      <c r="F63" s="206"/>
      <c r="G63" s="125">
        <f t="shared" si="3"/>
        <v>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>
      <c r="A64" s="16" t="s">
        <v>164</v>
      </c>
      <c r="B64" s="200" t="s">
        <v>170</v>
      </c>
      <c r="C64" s="206">
        <v>80000</v>
      </c>
      <c r="D64" s="206"/>
      <c r="E64" s="19">
        <f t="shared" si="2"/>
        <v>80000</v>
      </c>
      <c r="F64" s="206">
        <v>79920</v>
      </c>
      <c r="G64" s="125">
        <f t="shared" si="3"/>
        <v>80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>
      <c r="A65" s="16" t="s">
        <v>164</v>
      </c>
      <c r="B65" s="200" t="s">
        <v>171</v>
      </c>
      <c r="C65" s="206"/>
      <c r="D65" s="206"/>
      <c r="E65" s="19">
        <f t="shared" si="2"/>
        <v>0</v>
      </c>
      <c r="F65" s="206"/>
      <c r="G65" s="125">
        <f t="shared" si="3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>
      <c r="A66" s="16" t="s">
        <v>164</v>
      </c>
      <c r="B66" s="202" t="s">
        <v>917</v>
      </c>
      <c r="C66" s="206">
        <v>1000</v>
      </c>
      <c r="D66" s="206">
        <v>11000</v>
      </c>
      <c r="E66" s="19">
        <f t="shared" si="2"/>
        <v>12000</v>
      </c>
      <c r="F66" s="206">
        <v>11300</v>
      </c>
      <c r="G66" s="125">
        <f t="shared" si="3"/>
        <v>700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>
      <c r="A67" s="16" t="s">
        <v>164</v>
      </c>
      <c r="B67" s="200" t="s">
        <v>172</v>
      </c>
      <c r="C67" s="206">
        <v>36000</v>
      </c>
      <c r="D67" s="206"/>
      <c r="E67" s="19">
        <f t="shared" si="2"/>
        <v>36000</v>
      </c>
      <c r="F67" s="206">
        <v>32400</v>
      </c>
      <c r="G67" s="125">
        <f t="shared" si="3"/>
        <v>3600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>
      <c r="A68" s="16" t="s">
        <v>164</v>
      </c>
      <c r="B68" s="202" t="s">
        <v>228</v>
      </c>
      <c r="C68" s="206">
        <v>200</v>
      </c>
      <c r="D68" s="206">
        <v>400</v>
      </c>
      <c r="E68" s="19">
        <f t="shared" si="2"/>
        <v>600</v>
      </c>
      <c r="F68" s="206">
        <v>262</v>
      </c>
      <c r="G68" s="125">
        <f t="shared" si="3"/>
        <v>338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>
      <c r="A69" s="16" t="s">
        <v>164</v>
      </c>
      <c r="B69" s="202" t="s">
        <v>918</v>
      </c>
      <c r="C69" s="206">
        <v>371</v>
      </c>
      <c r="D69" s="206"/>
      <c r="E69" s="19">
        <f t="shared" si="2"/>
        <v>371</v>
      </c>
      <c r="F69" s="206">
        <v>371</v>
      </c>
      <c r="G69" s="125">
        <f t="shared" si="3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>
      <c r="A70" s="16" t="s">
        <v>164</v>
      </c>
      <c r="B70" s="200" t="s">
        <v>174</v>
      </c>
      <c r="C70" s="206">
        <v>3150</v>
      </c>
      <c r="D70" s="206"/>
      <c r="E70" s="19">
        <f t="shared" si="2"/>
        <v>3150</v>
      </c>
      <c r="F70" s="206">
        <v>3150</v>
      </c>
      <c r="G70" s="125">
        <f t="shared" si="3"/>
        <v>0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>
      <c r="A71" s="16" t="s">
        <v>164</v>
      </c>
      <c r="B71" s="200" t="s">
        <v>186</v>
      </c>
      <c r="C71" s="206">
        <v>4400</v>
      </c>
      <c r="D71" s="206">
        <v>300</v>
      </c>
      <c r="E71" s="19">
        <f t="shared" si="2"/>
        <v>4700</v>
      </c>
      <c r="F71" s="206">
        <v>4656</v>
      </c>
      <c r="G71" s="125">
        <f t="shared" si="3"/>
        <v>44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>
      <c r="A72" s="16" t="s">
        <v>164</v>
      </c>
      <c r="B72" s="200" t="s">
        <v>187</v>
      </c>
      <c r="C72" s="206">
        <v>2000</v>
      </c>
      <c r="D72" s="206"/>
      <c r="E72" s="19">
        <f t="shared" si="2"/>
        <v>2000</v>
      </c>
      <c r="F72" s="206">
        <v>2000</v>
      </c>
      <c r="G72" s="125">
        <f t="shared" si="3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>
      <c r="A73" s="16" t="s">
        <v>164</v>
      </c>
      <c r="B73" s="200" t="s">
        <v>188</v>
      </c>
      <c r="C73" s="206">
        <v>6000</v>
      </c>
      <c r="D73" s="206"/>
      <c r="E73" s="19">
        <f t="shared" si="2"/>
        <v>6000</v>
      </c>
      <c r="F73" s="206">
        <v>6000</v>
      </c>
      <c r="G73" s="125">
        <f t="shared" si="3"/>
        <v>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>
      <c r="A74" s="16" t="s">
        <v>164</v>
      </c>
      <c r="B74" s="200" t="s">
        <v>189</v>
      </c>
      <c r="C74" s="206">
        <v>6000</v>
      </c>
      <c r="D74" s="206"/>
      <c r="E74" s="19">
        <f t="shared" si="2"/>
        <v>6000</v>
      </c>
      <c r="F74" s="206">
        <v>6000</v>
      </c>
      <c r="G74" s="125">
        <f t="shared" si="3"/>
        <v>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>
      <c r="A75" s="16" t="s">
        <v>164</v>
      </c>
      <c r="B75" s="200" t="s">
        <v>190</v>
      </c>
      <c r="C75" s="206">
        <v>19000</v>
      </c>
      <c r="D75" s="206"/>
      <c r="E75" s="19">
        <f t="shared" si="2"/>
        <v>19000</v>
      </c>
      <c r="F75" s="206">
        <v>19000</v>
      </c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>
      <c r="A76" s="16" t="s">
        <v>164</v>
      </c>
      <c r="B76" s="200" t="s">
        <v>193</v>
      </c>
      <c r="C76" s="206">
        <v>90000</v>
      </c>
      <c r="D76" s="206"/>
      <c r="E76" s="19">
        <f t="shared" si="2"/>
        <v>90000</v>
      </c>
      <c r="F76" s="206">
        <v>90000</v>
      </c>
      <c r="G76" s="125">
        <f t="shared" si="3"/>
        <v>0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>
      <c r="A77" s="16" t="s">
        <v>164</v>
      </c>
      <c r="B77" s="202" t="s">
        <v>234</v>
      </c>
      <c r="C77" s="206">
        <v>5600</v>
      </c>
      <c r="D77" s="206"/>
      <c r="E77" s="19">
        <f t="shared" ref="E77:E140" si="4">IFERROR(C77+D77,0)</f>
        <v>5600</v>
      </c>
      <c r="F77" s="206">
        <v>5600</v>
      </c>
      <c r="G77" s="125">
        <f t="shared" ref="G77:G140" si="5">IFERROR((E77-F77),0)</f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>
      <c r="A78" s="16" t="s">
        <v>164</v>
      </c>
      <c r="B78" s="200" t="s">
        <v>194</v>
      </c>
      <c r="C78" s="206">
        <v>11000</v>
      </c>
      <c r="D78" s="206"/>
      <c r="E78" s="19">
        <f t="shared" si="4"/>
        <v>11000</v>
      </c>
      <c r="F78" s="206">
        <v>11000</v>
      </c>
      <c r="G78" s="125">
        <f t="shared" si="5"/>
        <v>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>
      <c r="A79" s="16" t="s">
        <v>164</v>
      </c>
      <c r="B79" s="200" t="s">
        <v>195</v>
      </c>
      <c r="C79" s="206">
        <v>9000</v>
      </c>
      <c r="D79" s="206"/>
      <c r="E79" s="19">
        <f t="shared" si="4"/>
        <v>9000</v>
      </c>
      <c r="F79" s="206">
        <v>9000</v>
      </c>
      <c r="G79" s="125">
        <f t="shared" si="5"/>
        <v>0</v>
      </c>
      <c r="H79" s="150" t="s">
        <v>909</v>
      </c>
      <c r="I79" s="151" t="s">
        <v>909</v>
      </c>
      <c r="J79" s="163" t="s">
        <v>909</v>
      </c>
      <c r="K79" s="164" t="s">
        <v>909</v>
      </c>
    </row>
    <row r="80" spans="1:11">
      <c r="A80" s="16" t="s">
        <v>164</v>
      </c>
      <c r="B80" s="202" t="s">
        <v>196</v>
      </c>
      <c r="C80" s="206">
        <v>6000</v>
      </c>
      <c r="D80" s="206">
        <v>2300</v>
      </c>
      <c r="E80" s="19">
        <f t="shared" si="4"/>
        <v>8300</v>
      </c>
      <c r="F80" s="206">
        <v>5000</v>
      </c>
      <c r="G80" s="125">
        <f t="shared" si="5"/>
        <v>3300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>
      <c r="A81" s="16" t="s">
        <v>164</v>
      </c>
      <c r="B81" s="200" t="s">
        <v>197</v>
      </c>
      <c r="C81" s="206">
        <v>10000</v>
      </c>
      <c r="D81" s="206">
        <v>2300</v>
      </c>
      <c r="E81" s="19">
        <f t="shared" si="4"/>
        <v>12300</v>
      </c>
      <c r="F81" s="206">
        <v>7000</v>
      </c>
      <c r="G81" s="125">
        <f t="shared" si="5"/>
        <v>5300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>
      <c r="A82" s="16" t="s">
        <v>164</v>
      </c>
      <c r="B82" s="200" t="s">
        <v>198</v>
      </c>
      <c r="C82" s="206">
        <v>6000</v>
      </c>
      <c r="D82" s="206">
        <v>2600</v>
      </c>
      <c r="E82" s="19">
        <f t="shared" si="4"/>
        <v>8600</v>
      </c>
      <c r="F82" s="206">
        <v>7100</v>
      </c>
      <c r="G82" s="125">
        <f t="shared" si="5"/>
        <v>1500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>
      <c r="A83" s="16" t="s">
        <v>164</v>
      </c>
      <c r="B83" s="200" t="s">
        <v>199</v>
      </c>
      <c r="C83" s="206">
        <v>4300</v>
      </c>
      <c r="D83" s="206">
        <v>3040</v>
      </c>
      <c r="E83" s="19">
        <f t="shared" si="4"/>
        <v>7340</v>
      </c>
      <c r="F83" s="206">
        <v>5740</v>
      </c>
      <c r="G83" s="125">
        <f t="shared" si="5"/>
        <v>1600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>
      <c r="A84" s="16" t="s">
        <v>164</v>
      </c>
      <c r="B84" s="202" t="s">
        <v>200</v>
      </c>
      <c r="C84" s="206">
        <v>12000</v>
      </c>
      <c r="D84" s="206"/>
      <c r="E84" s="19">
        <f t="shared" si="4"/>
        <v>12000</v>
      </c>
      <c r="F84" s="206">
        <v>9200</v>
      </c>
      <c r="G84" s="125">
        <f t="shared" si="5"/>
        <v>2800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>
      <c r="A85" s="16" t="s">
        <v>164</v>
      </c>
      <c r="B85" s="200" t="s">
        <v>204</v>
      </c>
      <c r="C85" s="206">
        <v>1000</v>
      </c>
      <c r="D85" s="206"/>
      <c r="E85" s="19">
        <f t="shared" si="4"/>
        <v>1000</v>
      </c>
      <c r="F85" s="206">
        <v>1000</v>
      </c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>
      <c r="A86" s="16" t="s">
        <v>164</v>
      </c>
      <c r="B86" s="200" t="s">
        <v>205</v>
      </c>
      <c r="C86" s="206"/>
      <c r="D86" s="206"/>
      <c r="E86" s="19">
        <f t="shared" si="4"/>
        <v>0</v>
      </c>
      <c r="F86" s="206"/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>
      <c r="A87" s="16" t="s">
        <v>164</v>
      </c>
      <c r="B87" s="200" t="s">
        <v>206</v>
      </c>
      <c r="C87" s="206">
        <v>4400</v>
      </c>
      <c r="D87" s="206"/>
      <c r="E87" s="19">
        <f t="shared" si="4"/>
        <v>4400</v>
      </c>
      <c r="F87" s="206">
        <v>4400</v>
      </c>
      <c r="G87" s="125">
        <f t="shared" si="5"/>
        <v>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1">
      <c r="A88" s="16" t="s">
        <v>164</v>
      </c>
      <c r="B88" s="202" t="s">
        <v>920</v>
      </c>
      <c r="C88" s="206">
        <v>17000</v>
      </c>
      <c r="D88" s="206">
        <v>1350</v>
      </c>
      <c r="E88" s="19">
        <f t="shared" si="4"/>
        <v>18350</v>
      </c>
      <c r="F88" s="206">
        <v>18350</v>
      </c>
      <c r="G88" s="125">
        <f t="shared" si="5"/>
        <v>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>
      <c r="A89" s="16" t="s">
        <v>164</v>
      </c>
      <c r="B89" s="202" t="s">
        <v>921</v>
      </c>
      <c r="C89" s="206">
        <v>5700</v>
      </c>
      <c r="D89" s="206"/>
      <c r="E89" s="19">
        <f t="shared" si="4"/>
        <v>5700</v>
      </c>
      <c r="F89" s="206">
        <v>5700</v>
      </c>
      <c r="G89" s="125">
        <f t="shared" si="5"/>
        <v>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1">
      <c r="A90" s="16" t="s">
        <v>164</v>
      </c>
      <c r="B90" s="202" t="s">
        <v>184</v>
      </c>
      <c r="C90" s="206">
        <v>500</v>
      </c>
      <c r="D90" s="206"/>
      <c r="E90" s="19">
        <f t="shared" si="4"/>
        <v>500</v>
      </c>
      <c r="F90" s="206">
        <v>500</v>
      </c>
      <c r="G90" s="125">
        <f t="shared" si="5"/>
        <v>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>
      <c r="A91" s="16" t="s">
        <v>164</v>
      </c>
      <c r="B91" s="202" t="s">
        <v>922</v>
      </c>
      <c r="C91" s="206">
        <v>19000</v>
      </c>
      <c r="D91" s="206"/>
      <c r="E91" s="19">
        <f t="shared" si="4"/>
        <v>19000</v>
      </c>
      <c r="F91" s="206">
        <v>18326</v>
      </c>
      <c r="G91" s="125">
        <f t="shared" si="5"/>
        <v>674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>
      <c r="A92" s="16" t="s">
        <v>164</v>
      </c>
      <c r="B92" s="202" t="s">
        <v>179</v>
      </c>
      <c r="C92" s="206">
        <v>3500</v>
      </c>
      <c r="D92" s="206"/>
      <c r="E92" s="19">
        <f t="shared" si="4"/>
        <v>3500</v>
      </c>
      <c r="F92" s="206">
        <v>3500</v>
      </c>
      <c r="G92" s="125">
        <f t="shared" si="5"/>
        <v>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1">
      <c r="A93" s="16" t="s">
        <v>164</v>
      </c>
      <c r="B93" s="202" t="s">
        <v>923</v>
      </c>
      <c r="C93" s="206">
        <v>29000</v>
      </c>
      <c r="D93" s="206">
        <v>20000</v>
      </c>
      <c r="E93" s="19">
        <f t="shared" si="4"/>
        <v>49000</v>
      </c>
      <c r="F93" s="206">
        <v>48350</v>
      </c>
      <c r="G93" s="125">
        <f t="shared" si="5"/>
        <v>650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>
      <c r="A94" s="16" t="s">
        <v>164</v>
      </c>
      <c r="B94" s="202" t="s">
        <v>924</v>
      </c>
      <c r="C94" s="206">
        <v>5500</v>
      </c>
      <c r="D94" s="206"/>
      <c r="E94" s="19">
        <f t="shared" si="4"/>
        <v>5500</v>
      </c>
      <c r="F94" s="206">
        <v>5500</v>
      </c>
      <c r="G94" s="125">
        <f t="shared" si="5"/>
        <v>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1">
      <c r="A95" s="16" t="s">
        <v>164</v>
      </c>
      <c r="B95" s="202" t="s">
        <v>925</v>
      </c>
      <c r="C95" s="206">
        <v>7950</v>
      </c>
      <c r="D95" s="206"/>
      <c r="E95" s="19">
        <f t="shared" si="4"/>
        <v>7950</v>
      </c>
      <c r="F95" s="206">
        <v>7950</v>
      </c>
      <c r="G95" s="125">
        <f t="shared" si="5"/>
        <v>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>
      <c r="A96" s="16" t="s">
        <v>164</v>
      </c>
      <c r="B96" s="200" t="s">
        <v>207</v>
      </c>
      <c r="C96" s="206">
        <v>400</v>
      </c>
      <c r="D96" s="206"/>
      <c r="E96" s="19">
        <f t="shared" si="4"/>
        <v>400</v>
      </c>
      <c r="F96" s="206">
        <v>400</v>
      </c>
      <c r="G96" s="125">
        <f t="shared" si="5"/>
        <v>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16" t="s">
        <v>164</v>
      </c>
      <c r="B97" s="200" t="s">
        <v>208</v>
      </c>
      <c r="C97" s="206">
        <v>5000</v>
      </c>
      <c r="D97" s="206"/>
      <c r="E97" s="19">
        <f t="shared" si="4"/>
        <v>5000</v>
      </c>
      <c r="F97" s="206">
        <v>4280</v>
      </c>
      <c r="G97" s="125">
        <f t="shared" si="5"/>
        <v>720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16" t="s">
        <v>164</v>
      </c>
      <c r="B98" s="202" t="s">
        <v>167</v>
      </c>
      <c r="C98" s="206">
        <v>300</v>
      </c>
      <c r="D98" s="206"/>
      <c r="E98" s="19">
        <f t="shared" si="4"/>
        <v>300</v>
      </c>
      <c r="F98" s="206">
        <v>240</v>
      </c>
      <c r="G98" s="125">
        <f t="shared" si="5"/>
        <v>60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16" t="s">
        <v>164</v>
      </c>
      <c r="B99" s="202" t="s">
        <v>1025</v>
      </c>
      <c r="C99" s="206">
        <v>3250</v>
      </c>
      <c r="D99" s="206"/>
      <c r="E99" s="19">
        <f t="shared" si="4"/>
        <v>3250</v>
      </c>
      <c r="F99" s="206">
        <v>3250</v>
      </c>
      <c r="G99" s="125">
        <f t="shared" si="5"/>
        <v>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16" t="s">
        <v>164</v>
      </c>
      <c r="B100" s="202" t="s">
        <v>1026</v>
      </c>
      <c r="C100" s="206">
        <v>3250</v>
      </c>
      <c r="D100" s="206"/>
      <c r="E100" s="19">
        <f t="shared" si="4"/>
        <v>3250</v>
      </c>
      <c r="F100" s="206">
        <v>3250</v>
      </c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16" t="s">
        <v>164</v>
      </c>
      <c r="B101" s="202" t="s">
        <v>1027</v>
      </c>
      <c r="C101" s="206">
        <v>9900</v>
      </c>
      <c r="D101" s="206"/>
      <c r="E101" s="19">
        <f t="shared" si="4"/>
        <v>9900</v>
      </c>
      <c r="F101" s="206">
        <v>9900</v>
      </c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16" t="s">
        <v>164</v>
      </c>
      <c r="B102" s="202" t="s">
        <v>1028</v>
      </c>
      <c r="C102" s="206">
        <v>9900</v>
      </c>
      <c r="D102" s="206"/>
      <c r="E102" s="19">
        <f t="shared" si="4"/>
        <v>9900</v>
      </c>
      <c r="F102" s="206">
        <v>9900</v>
      </c>
      <c r="G102" s="125">
        <f t="shared" si="5"/>
        <v>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>
      <c r="A103" s="16" t="s">
        <v>164</v>
      </c>
      <c r="B103" s="200" t="s">
        <v>217</v>
      </c>
      <c r="C103" s="206">
        <v>2500</v>
      </c>
      <c r="D103" s="206">
        <v>250</v>
      </c>
      <c r="E103" s="19">
        <f t="shared" si="4"/>
        <v>2750</v>
      </c>
      <c r="F103" s="206">
        <v>2580</v>
      </c>
      <c r="G103" s="125">
        <f t="shared" si="5"/>
        <v>170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>
      <c r="A104" s="16" t="s">
        <v>164</v>
      </c>
      <c r="B104" s="202" t="s">
        <v>926</v>
      </c>
      <c r="C104" s="206"/>
      <c r="D104" s="206"/>
      <c r="E104" s="19">
        <f t="shared" si="4"/>
        <v>0</v>
      </c>
      <c r="F104" s="206"/>
      <c r="G104" s="125">
        <f t="shared" si="5"/>
        <v>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16" t="s">
        <v>164</v>
      </c>
      <c r="B105" s="200" t="s">
        <v>219</v>
      </c>
      <c r="C105" s="206">
        <v>36000</v>
      </c>
      <c r="D105" s="206">
        <v>27000</v>
      </c>
      <c r="E105" s="19">
        <f t="shared" si="4"/>
        <v>63000</v>
      </c>
      <c r="F105" s="206">
        <v>63000</v>
      </c>
      <c r="G105" s="125">
        <f t="shared" si="5"/>
        <v>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16" t="s">
        <v>164</v>
      </c>
      <c r="B106" s="200" t="s">
        <v>220</v>
      </c>
      <c r="C106" s="206">
        <v>49000</v>
      </c>
      <c r="D106" s="206">
        <v>3000</v>
      </c>
      <c r="E106" s="19">
        <f t="shared" si="4"/>
        <v>52000</v>
      </c>
      <c r="F106" s="206">
        <v>47190</v>
      </c>
      <c r="G106" s="125">
        <f t="shared" si="5"/>
        <v>4810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16" t="s">
        <v>164</v>
      </c>
      <c r="B107" s="200" t="s">
        <v>221</v>
      </c>
      <c r="C107" s="206">
        <v>42000</v>
      </c>
      <c r="D107" s="206"/>
      <c r="E107" s="19">
        <f t="shared" si="4"/>
        <v>42000</v>
      </c>
      <c r="F107" s="206">
        <v>32000</v>
      </c>
      <c r="G107" s="125">
        <f t="shared" si="5"/>
        <v>10000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16" t="s">
        <v>164</v>
      </c>
      <c r="B108" s="207" t="s">
        <v>222</v>
      </c>
      <c r="C108" s="206">
        <v>45000</v>
      </c>
      <c r="D108" s="206"/>
      <c r="E108" s="19">
        <f t="shared" si="4"/>
        <v>45000</v>
      </c>
      <c r="F108" s="206">
        <v>37500</v>
      </c>
      <c r="G108" s="125">
        <f t="shared" si="5"/>
        <v>7500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>
      <c r="A109" s="16" t="s">
        <v>164</v>
      </c>
      <c r="B109" s="207" t="s">
        <v>223</v>
      </c>
      <c r="C109" s="206">
        <v>45000</v>
      </c>
      <c r="D109" s="206"/>
      <c r="E109" s="19">
        <f t="shared" si="4"/>
        <v>45000</v>
      </c>
      <c r="F109" s="206">
        <v>37500</v>
      </c>
      <c r="G109" s="125">
        <f t="shared" si="5"/>
        <v>7500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16" t="s">
        <v>164</v>
      </c>
      <c r="B110" s="208" t="s">
        <v>927</v>
      </c>
      <c r="C110" s="206">
        <v>8000</v>
      </c>
      <c r="D110" s="206">
        <v>8200</v>
      </c>
      <c r="E110" s="19">
        <f t="shared" si="4"/>
        <v>16200</v>
      </c>
      <c r="F110" s="206">
        <v>15700</v>
      </c>
      <c r="G110" s="125">
        <f t="shared" si="5"/>
        <v>500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16" t="s">
        <v>164</v>
      </c>
      <c r="B111" s="202" t="s">
        <v>224</v>
      </c>
      <c r="C111" s="206"/>
      <c r="D111" s="206"/>
      <c r="E111" s="19">
        <f t="shared" si="4"/>
        <v>0</v>
      </c>
      <c r="F111" s="206"/>
      <c r="G111" s="125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16" t="s">
        <v>164</v>
      </c>
      <c r="B112" s="200" t="s">
        <v>225</v>
      </c>
      <c r="C112" s="206"/>
      <c r="D112" s="206"/>
      <c r="E112" s="19">
        <f t="shared" si="4"/>
        <v>0</v>
      </c>
      <c r="F112" s="206"/>
      <c r="G112" s="125">
        <f t="shared" si="5"/>
        <v>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>
      <c r="A113" s="16" t="s">
        <v>164</v>
      </c>
      <c r="B113" s="200" t="s">
        <v>234</v>
      </c>
      <c r="C113" s="206">
        <v>5600</v>
      </c>
      <c r="D113" s="206"/>
      <c r="E113" s="19">
        <f t="shared" si="4"/>
        <v>5600</v>
      </c>
      <c r="F113" s="206">
        <v>5550</v>
      </c>
      <c r="G113" s="125">
        <f t="shared" si="5"/>
        <v>50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16" t="s">
        <v>164</v>
      </c>
      <c r="B114" s="200" t="s">
        <v>235</v>
      </c>
      <c r="C114" s="206">
        <v>6000</v>
      </c>
      <c r="D114" s="206"/>
      <c r="E114" s="19">
        <f t="shared" si="4"/>
        <v>6000</v>
      </c>
      <c r="F114" s="206">
        <v>2900</v>
      </c>
      <c r="G114" s="125">
        <f t="shared" si="5"/>
        <v>3100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>
      <c r="A115" s="16" t="s">
        <v>164</v>
      </c>
      <c r="B115" s="202" t="s">
        <v>226</v>
      </c>
      <c r="C115" s="206">
        <v>5317</v>
      </c>
      <c r="D115" s="206"/>
      <c r="E115" s="19">
        <f t="shared" si="4"/>
        <v>5317</v>
      </c>
      <c r="F115" s="206">
        <v>5317</v>
      </c>
      <c r="G115" s="125">
        <f t="shared" si="5"/>
        <v>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16" t="s">
        <v>164</v>
      </c>
      <c r="B116" s="202" t="s">
        <v>928</v>
      </c>
      <c r="C116" s="206">
        <v>7000</v>
      </c>
      <c r="D116" s="206"/>
      <c r="E116" s="19">
        <f t="shared" si="4"/>
        <v>7000</v>
      </c>
      <c r="F116" s="206">
        <v>5650</v>
      </c>
      <c r="G116" s="125">
        <f t="shared" si="5"/>
        <v>1350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16" t="s">
        <v>164</v>
      </c>
      <c r="B117" s="200" t="s">
        <v>237</v>
      </c>
      <c r="C117" s="206">
        <v>9000</v>
      </c>
      <c r="D117" s="206">
        <v>3500</v>
      </c>
      <c r="E117" s="19">
        <f t="shared" si="4"/>
        <v>12500</v>
      </c>
      <c r="F117" s="206">
        <v>9000</v>
      </c>
      <c r="G117" s="125">
        <f t="shared" si="5"/>
        <v>3500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>
      <c r="A118" s="16" t="s">
        <v>164</v>
      </c>
      <c r="B118" s="200" t="s">
        <v>238</v>
      </c>
      <c r="C118" s="206">
        <v>9000</v>
      </c>
      <c r="D118" s="206">
        <v>3500</v>
      </c>
      <c r="E118" s="19">
        <f t="shared" si="4"/>
        <v>12500</v>
      </c>
      <c r="F118" s="206">
        <v>9000</v>
      </c>
      <c r="G118" s="125">
        <f t="shared" si="5"/>
        <v>3500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16" t="s">
        <v>164</v>
      </c>
      <c r="B119" s="209" t="s">
        <v>240</v>
      </c>
      <c r="C119" s="206">
        <v>3300</v>
      </c>
      <c r="D119" s="206"/>
      <c r="E119" s="19">
        <f t="shared" si="4"/>
        <v>3300</v>
      </c>
      <c r="F119" s="206">
        <v>3300</v>
      </c>
      <c r="G119" s="125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>
      <c r="A120" s="16" t="s">
        <v>245</v>
      </c>
      <c r="B120" s="200" t="s">
        <v>246</v>
      </c>
      <c r="C120" s="206">
        <v>480</v>
      </c>
      <c r="D120" s="206"/>
      <c r="E120" s="19">
        <f t="shared" si="4"/>
        <v>480</v>
      </c>
      <c r="F120" s="18">
        <v>480</v>
      </c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16" t="s">
        <v>245</v>
      </c>
      <c r="B121" s="200" t="s">
        <v>247</v>
      </c>
      <c r="C121" s="206"/>
      <c r="D121" s="206"/>
      <c r="E121" s="19">
        <f t="shared" si="4"/>
        <v>0</v>
      </c>
      <c r="F121" s="18" t="s">
        <v>909</v>
      </c>
      <c r="G121" s="125">
        <f t="shared" si="5"/>
        <v>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16" t="s">
        <v>248</v>
      </c>
      <c r="B122" s="200" t="s">
        <v>249</v>
      </c>
      <c r="C122" s="206"/>
      <c r="D122" s="206"/>
      <c r="E122" s="19">
        <f t="shared" si="4"/>
        <v>0</v>
      </c>
      <c r="F122" s="206"/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>
      <c r="A123" s="16" t="s">
        <v>248</v>
      </c>
      <c r="B123" s="200" t="s">
        <v>250</v>
      </c>
      <c r="C123" s="206">
        <v>10000</v>
      </c>
      <c r="D123" s="206"/>
      <c r="E123" s="19">
        <f t="shared" si="4"/>
        <v>10000</v>
      </c>
      <c r="F123" s="206">
        <v>10000</v>
      </c>
      <c r="G123" s="125">
        <f t="shared" si="5"/>
        <v>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16" t="s">
        <v>248</v>
      </c>
      <c r="B124" s="200" t="s">
        <v>255</v>
      </c>
      <c r="C124" s="206">
        <v>8000</v>
      </c>
      <c r="D124" s="206"/>
      <c r="E124" s="19">
        <f t="shared" si="4"/>
        <v>8000</v>
      </c>
      <c r="F124" s="206">
        <v>8000</v>
      </c>
      <c r="G124" s="125">
        <f t="shared" si="5"/>
        <v>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16" t="s">
        <v>248</v>
      </c>
      <c r="B125" s="202" t="s">
        <v>257</v>
      </c>
      <c r="C125" s="206"/>
      <c r="D125" s="206"/>
      <c r="E125" s="19">
        <f t="shared" si="4"/>
        <v>0</v>
      </c>
      <c r="F125" s="206"/>
      <c r="G125" s="125">
        <f t="shared" si="5"/>
        <v>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16" t="s">
        <v>248</v>
      </c>
      <c r="B126" s="202" t="s">
        <v>1029</v>
      </c>
      <c r="C126" s="206">
        <v>700</v>
      </c>
      <c r="D126" s="206"/>
      <c r="E126" s="19">
        <f t="shared" si="4"/>
        <v>700</v>
      </c>
      <c r="F126" s="206">
        <v>700</v>
      </c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16" t="s">
        <v>248</v>
      </c>
      <c r="B127" s="200" t="s">
        <v>260</v>
      </c>
      <c r="C127" s="206">
        <v>12000</v>
      </c>
      <c r="D127" s="206"/>
      <c r="E127" s="19">
        <f t="shared" si="4"/>
        <v>12000</v>
      </c>
      <c r="F127" s="206">
        <v>12000</v>
      </c>
      <c r="G127" s="125">
        <f t="shared" si="5"/>
        <v>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>
      <c r="A128" s="16" t="s">
        <v>248</v>
      </c>
      <c r="B128" s="202" t="s">
        <v>1030</v>
      </c>
      <c r="C128" s="206">
        <v>500</v>
      </c>
      <c r="D128" s="206"/>
      <c r="E128" s="19">
        <f t="shared" si="4"/>
        <v>500</v>
      </c>
      <c r="F128" s="206">
        <v>500</v>
      </c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16" t="s">
        <v>248</v>
      </c>
      <c r="B129" s="200" t="s">
        <v>261</v>
      </c>
      <c r="C129" s="206">
        <v>6000</v>
      </c>
      <c r="D129" s="206"/>
      <c r="E129" s="19">
        <f t="shared" si="4"/>
        <v>6000</v>
      </c>
      <c r="F129" s="206">
        <v>6000</v>
      </c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16" t="s">
        <v>262</v>
      </c>
      <c r="B130" s="200" t="s">
        <v>263</v>
      </c>
      <c r="C130" s="206">
        <v>3600</v>
      </c>
      <c r="D130" s="206"/>
      <c r="E130" s="19">
        <f t="shared" si="4"/>
        <v>3600</v>
      </c>
      <c r="F130" s="206">
        <v>3600</v>
      </c>
      <c r="G130" s="125">
        <f t="shared" si="5"/>
        <v>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>
      <c r="A131" s="16" t="s">
        <v>262</v>
      </c>
      <c r="B131" s="200" t="s">
        <v>266</v>
      </c>
      <c r="C131" s="206">
        <v>24000</v>
      </c>
      <c r="D131" s="206">
        <v>3200</v>
      </c>
      <c r="E131" s="19">
        <f t="shared" si="4"/>
        <v>27200</v>
      </c>
      <c r="F131" s="206">
        <v>27200</v>
      </c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16" t="s">
        <v>262</v>
      </c>
      <c r="B132" s="200" t="s">
        <v>267</v>
      </c>
      <c r="C132" s="206">
        <v>18000</v>
      </c>
      <c r="D132" s="206"/>
      <c r="E132" s="19">
        <f t="shared" si="4"/>
        <v>18000</v>
      </c>
      <c r="F132" s="206">
        <v>18000</v>
      </c>
      <c r="G132" s="125">
        <f t="shared" si="5"/>
        <v>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16" t="s">
        <v>262</v>
      </c>
      <c r="B133" s="200" t="s">
        <v>268</v>
      </c>
      <c r="C133" s="206">
        <v>39680</v>
      </c>
      <c r="D133" s="206"/>
      <c r="E133" s="19">
        <f t="shared" si="4"/>
        <v>39680</v>
      </c>
      <c r="F133" s="206">
        <v>39680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16" t="s">
        <v>262</v>
      </c>
      <c r="B134" s="200" t="s">
        <v>269</v>
      </c>
      <c r="C134" s="206"/>
      <c r="D134" s="206"/>
      <c r="E134" s="19">
        <f t="shared" si="4"/>
        <v>0</v>
      </c>
      <c r="F134" s="206"/>
      <c r="G134" s="125">
        <f t="shared" si="5"/>
        <v>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16" t="s">
        <v>262</v>
      </c>
      <c r="B135" s="200" t="s">
        <v>270</v>
      </c>
      <c r="C135" s="206">
        <v>3900</v>
      </c>
      <c r="D135" s="206"/>
      <c r="E135" s="19">
        <f t="shared" si="4"/>
        <v>3900</v>
      </c>
      <c r="F135" s="206">
        <v>3900</v>
      </c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16" t="s">
        <v>262</v>
      </c>
      <c r="B136" s="200" t="s">
        <v>274</v>
      </c>
      <c r="C136" s="206">
        <v>15500</v>
      </c>
      <c r="D136" s="206"/>
      <c r="E136" s="19">
        <f t="shared" si="4"/>
        <v>15500</v>
      </c>
      <c r="F136" s="206">
        <v>15500</v>
      </c>
      <c r="G136" s="125">
        <f t="shared" si="5"/>
        <v>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16" t="s">
        <v>262</v>
      </c>
      <c r="B137" s="200" t="s">
        <v>275</v>
      </c>
      <c r="C137" s="206"/>
      <c r="D137" s="206"/>
      <c r="E137" s="19">
        <f t="shared" si="4"/>
        <v>0</v>
      </c>
      <c r="F137" s="206"/>
      <c r="G137" s="125">
        <f t="shared" si="5"/>
        <v>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16" t="s">
        <v>262</v>
      </c>
      <c r="B138" s="200" t="s">
        <v>276</v>
      </c>
      <c r="C138" s="206"/>
      <c r="D138" s="206"/>
      <c r="E138" s="19">
        <f t="shared" si="4"/>
        <v>0</v>
      </c>
      <c r="F138" s="206"/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16" t="s">
        <v>262</v>
      </c>
      <c r="B139" s="200" t="s">
        <v>277</v>
      </c>
      <c r="C139" s="206"/>
      <c r="D139" s="206"/>
      <c r="E139" s="19">
        <f t="shared" si="4"/>
        <v>0</v>
      </c>
      <c r="F139" s="206"/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16" t="s">
        <v>262</v>
      </c>
      <c r="B140" s="202" t="s">
        <v>931</v>
      </c>
      <c r="C140" s="206">
        <v>11000</v>
      </c>
      <c r="D140" s="206">
        <v>500</v>
      </c>
      <c r="E140" s="19">
        <f t="shared" si="4"/>
        <v>11500</v>
      </c>
      <c r="F140" s="206">
        <v>11500</v>
      </c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16" t="s">
        <v>262</v>
      </c>
      <c r="B141" s="202" t="s">
        <v>279</v>
      </c>
      <c r="C141" s="206">
        <v>5900</v>
      </c>
      <c r="D141" s="206"/>
      <c r="E141" s="19">
        <f t="shared" ref="E141:E204" si="6">IFERROR(C141+D141,0)</f>
        <v>5900</v>
      </c>
      <c r="F141" s="206">
        <v>5900</v>
      </c>
      <c r="G141" s="125">
        <f t="shared" ref="G141:G204" si="7">IFERROR((E141-F141),0)</f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>
      <c r="A142" s="16" t="s">
        <v>262</v>
      </c>
      <c r="B142" s="200" t="s">
        <v>290</v>
      </c>
      <c r="C142" s="206"/>
      <c r="D142" s="206"/>
      <c r="E142" s="19">
        <f t="shared" si="6"/>
        <v>0</v>
      </c>
      <c r="F142" s="206"/>
      <c r="G142" s="125">
        <f t="shared" si="7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16" t="s">
        <v>262</v>
      </c>
      <c r="B143" s="202" t="s">
        <v>291</v>
      </c>
      <c r="C143" s="206"/>
      <c r="D143" s="206"/>
      <c r="E143" s="19">
        <f t="shared" si="6"/>
        <v>0</v>
      </c>
      <c r="F143" s="206"/>
      <c r="G143" s="125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16" t="s">
        <v>262</v>
      </c>
      <c r="B144" s="202" t="s">
        <v>932</v>
      </c>
      <c r="C144" s="206">
        <v>13600</v>
      </c>
      <c r="D144" s="206"/>
      <c r="E144" s="19">
        <f t="shared" si="6"/>
        <v>13600</v>
      </c>
      <c r="F144" s="206">
        <v>13600</v>
      </c>
      <c r="G144" s="125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16" t="s">
        <v>262</v>
      </c>
      <c r="B145" s="202" t="s">
        <v>933</v>
      </c>
      <c r="C145" s="206">
        <v>10600</v>
      </c>
      <c r="D145" s="206"/>
      <c r="E145" s="19">
        <f t="shared" si="6"/>
        <v>10600</v>
      </c>
      <c r="F145" s="206">
        <v>10600</v>
      </c>
      <c r="G145" s="125">
        <f t="shared" si="7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>
      <c r="A146" s="16" t="s">
        <v>262</v>
      </c>
      <c r="B146" s="202" t="s">
        <v>934</v>
      </c>
      <c r="C146" s="206">
        <v>200</v>
      </c>
      <c r="D146" s="206"/>
      <c r="E146" s="19">
        <f t="shared" si="6"/>
        <v>200</v>
      </c>
      <c r="F146" s="206">
        <v>200</v>
      </c>
      <c r="G146" s="125">
        <f t="shared" si="7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>
      <c r="A147" s="16" t="s">
        <v>262</v>
      </c>
      <c r="B147" s="202" t="s">
        <v>935</v>
      </c>
      <c r="C147" s="206">
        <v>3300</v>
      </c>
      <c r="D147" s="206"/>
      <c r="E147" s="19">
        <f t="shared" si="6"/>
        <v>3300</v>
      </c>
      <c r="F147" s="206">
        <v>3300</v>
      </c>
      <c r="G147" s="125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16" t="s">
        <v>262</v>
      </c>
      <c r="B148" s="202" t="s">
        <v>936</v>
      </c>
      <c r="C148" s="206">
        <v>400</v>
      </c>
      <c r="D148" s="206"/>
      <c r="E148" s="19">
        <f t="shared" si="6"/>
        <v>400</v>
      </c>
      <c r="F148" s="206">
        <v>400</v>
      </c>
      <c r="G148" s="125">
        <f t="shared" si="7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>
      <c r="A149" s="16" t="s">
        <v>262</v>
      </c>
      <c r="B149" s="202" t="s">
        <v>937</v>
      </c>
      <c r="C149" s="206">
        <v>160</v>
      </c>
      <c r="D149" s="206"/>
      <c r="E149" s="19">
        <f t="shared" si="6"/>
        <v>160</v>
      </c>
      <c r="F149" s="206">
        <v>160</v>
      </c>
      <c r="G149" s="125">
        <f t="shared" si="7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16" t="s">
        <v>262</v>
      </c>
      <c r="B150" s="200" t="s">
        <v>292</v>
      </c>
      <c r="C150" s="206"/>
      <c r="D150" s="206"/>
      <c r="E150" s="19">
        <f t="shared" si="6"/>
        <v>0</v>
      </c>
      <c r="F150" s="206"/>
      <c r="G150" s="125">
        <f t="shared" si="7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>
      <c r="A151" s="16" t="s">
        <v>262</v>
      </c>
      <c r="B151" s="200" t="s">
        <v>293</v>
      </c>
      <c r="C151" s="206"/>
      <c r="D151" s="206"/>
      <c r="E151" s="19">
        <f t="shared" si="6"/>
        <v>0</v>
      </c>
      <c r="F151" s="206"/>
      <c r="G151" s="125">
        <f t="shared" si="7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16" t="s">
        <v>262</v>
      </c>
      <c r="B152" s="200" t="s">
        <v>294</v>
      </c>
      <c r="C152" s="206">
        <v>1900</v>
      </c>
      <c r="D152" s="206"/>
      <c r="E152" s="19">
        <f t="shared" si="6"/>
        <v>1900</v>
      </c>
      <c r="F152" s="206">
        <v>1900</v>
      </c>
      <c r="G152" s="125">
        <f t="shared" si="7"/>
        <v>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>
      <c r="A153" s="16" t="s">
        <v>262</v>
      </c>
      <c r="B153" s="200" t="s">
        <v>295</v>
      </c>
      <c r="C153" s="206">
        <v>35000</v>
      </c>
      <c r="D153" s="206"/>
      <c r="E153" s="19">
        <f t="shared" si="6"/>
        <v>35000</v>
      </c>
      <c r="F153" s="206">
        <v>35000</v>
      </c>
      <c r="G153" s="125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>
      <c r="A154" s="16" t="s">
        <v>262</v>
      </c>
      <c r="B154" s="200" t="s">
        <v>296</v>
      </c>
      <c r="C154" s="206">
        <v>1900</v>
      </c>
      <c r="D154" s="206">
        <v>200</v>
      </c>
      <c r="E154" s="19">
        <f t="shared" si="6"/>
        <v>2100</v>
      </c>
      <c r="F154" s="206">
        <v>2100</v>
      </c>
      <c r="G154" s="125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16" t="s">
        <v>262</v>
      </c>
      <c r="B155" s="200" t="s">
        <v>297</v>
      </c>
      <c r="C155" s="206">
        <v>100</v>
      </c>
      <c r="D155" s="211">
        <v>100</v>
      </c>
      <c r="E155" s="19">
        <f t="shared" si="6"/>
        <v>200</v>
      </c>
      <c r="F155" s="206">
        <v>200</v>
      </c>
      <c r="G155" s="125">
        <f t="shared" si="7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>
      <c r="A156" s="16" t="s">
        <v>262</v>
      </c>
      <c r="B156" s="200" t="s">
        <v>298</v>
      </c>
      <c r="C156" s="206">
        <v>350</v>
      </c>
      <c r="D156" s="211"/>
      <c r="E156" s="19">
        <f t="shared" si="6"/>
        <v>350</v>
      </c>
      <c r="F156" s="206">
        <v>350</v>
      </c>
      <c r="G156" s="125">
        <f t="shared" si="7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16" t="s">
        <v>262</v>
      </c>
      <c r="B157" s="200" t="s">
        <v>299</v>
      </c>
      <c r="C157" s="206">
        <v>400</v>
      </c>
      <c r="D157" s="206"/>
      <c r="E157" s="19">
        <f t="shared" si="6"/>
        <v>400</v>
      </c>
      <c r="F157" s="206">
        <v>400</v>
      </c>
      <c r="G157" s="125">
        <f t="shared" si="7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16" t="s">
        <v>262</v>
      </c>
      <c r="B158" s="200" t="s">
        <v>300</v>
      </c>
      <c r="C158" s="206"/>
      <c r="D158" s="206"/>
      <c r="E158" s="19">
        <f t="shared" si="6"/>
        <v>0</v>
      </c>
      <c r="F158" s="206"/>
      <c r="G158" s="125">
        <f t="shared" si="7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16" t="s">
        <v>262</v>
      </c>
      <c r="B159" s="200" t="s">
        <v>301</v>
      </c>
      <c r="C159" s="206"/>
      <c r="D159" s="206"/>
      <c r="E159" s="19">
        <f t="shared" si="6"/>
        <v>0</v>
      </c>
      <c r="F159" s="206"/>
      <c r="G159" s="125">
        <f t="shared" si="7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16" t="s">
        <v>262</v>
      </c>
      <c r="B160" s="200" t="s">
        <v>302</v>
      </c>
      <c r="C160" s="206"/>
      <c r="D160" s="206"/>
      <c r="E160" s="19">
        <f t="shared" si="6"/>
        <v>0</v>
      </c>
      <c r="F160" s="206"/>
      <c r="G160" s="125">
        <f t="shared" si="7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16" t="s">
        <v>262</v>
      </c>
      <c r="B161" s="200" t="s">
        <v>303</v>
      </c>
      <c r="C161" s="206"/>
      <c r="D161" s="206"/>
      <c r="E161" s="19">
        <f t="shared" si="6"/>
        <v>0</v>
      </c>
      <c r="F161" s="206"/>
      <c r="G161" s="125">
        <f t="shared" si="7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>
      <c r="A162" s="16" t="s">
        <v>262</v>
      </c>
      <c r="B162" s="200" t="s">
        <v>304</v>
      </c>
      <c r="C162" s="206"/>
      <c r="D162" s="206"/>
      <c r="E162" s="19">
        <f t="shared" si="6"/>
        <v>0</v>
      </c>
      <c r="F162" s="206"/>
      <c r="G162" s="125">
        <f t="shared" si="7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>
      <c r="A163" s="16" t="s">
        <v>262</v>
      </c>
      <c r="B163" s="200" t="s">
        <v>305</v>
      </c>
      <c r="C163" s="206">
        <v>38400</v>
      </c>
      <c r="D163" s="211"/>
      <c r="E163" s="19">
        <f t="shared" si="6"/>
        <v>38400</v>
      </c>
      <c r="F163" s="206">
        <v>38400</v>
      </c>
      <c r="G163" s="125">
        <f t="shared" si="7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>
      <c r="A164" s="16" t="s">
        <v>262</v>
      </c>
      <c r="B164" s="200" t="s">
        <v>306</v>
      </c>
      <c r="C164" s="206">
        <v>176400</v>
      </c>
      <c r="D164" s="211"/>
      <c r="E164" s="19">
        <f t="shared" si="6"/>
        <v>176400</v>
      </c>
      <c r="F164" s="206">
        <v>176400</v>
      </c>
      <c r="G164" s="125">
        <f t="shared" si="7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16" t="s">
        <v>262</v>
      </c>
      <c r="B165" s="200" t="s">
        <v>307</v>
      </c>
      <c r="C165" s="206"/>
      <c r="D165" s="211"/>
      <c r="E165" s="19">
        <f t="shared" si="6"/>
        <v>0</v>
      </c>
      <c r="F165" s="206"/>
      <c r="G165" s="125">
        <f t="shared" si="7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16" t="s">
        <v>262</v>
      </c>
      <c r="B166" s="200" t="s">
        <v>308</v>
      </c>
      <c r="C166" s="206">
        <v>3400</v>
      </c>
      <c r="D166" s="211">
        <v>400</v>
      </c>
      <c r="E166" s="19">
        <f t="shared" si="6"/>
        <v>3800</v>
      </c>
      <c r="F166" s="206">
        <v>3800</v>
      </c>
      <c r="G166" s="125">
        <f t="shared" si="7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16" t="s">
        <v>262</v>
      </c>
      <c r="B167" s="200" t="s">
        <v>309</v>
      </c>
      <c r="C167" s="206">
        <v>9400</v>
      </c>
      <c r="D167" s="211"/>
      <c r="E167" s="19">
        <f t="shared" si="6"/>
        <v>9400</v>
      </c>
      <c r="F167" s="206">
        <v>9400</v>
      </c>
      <c r="G167" s="125">
        <f t="shared" si="7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16" t="s">
        <v>262</v>
      </c>
      <c r="B168" s="200" t="s">
        <v>310</v>
      </c>
      <c r="C168" s="206">
        <v>15000</v>
      </c>
      <c r="D168" s="211"/>
      <c r="E168" s="19">
        <f t="shared" si="6"/>
        <v>15000</v>
      </c>
      <c r="F168" s="206">
        <v>15000</v>
      </c>
      <c r="G168" s="125">
        <f t="shared" si="7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16" t="s">
        <v>262</v>
      </c>
      <c r="B169" s="200" t="s">
        <v>311</v>
      </c>
      <c r="C169" s="206">
        <v>16400</v>
      </c>
      <c r="D169" s="211">
        <v>2000</v>
      </c>
      <c r="E169" s="19">
        <f t="shared" si="6"/>
        <v>18400</v>
      </c>
      <c r="F169" s="206">
        <v>18400</v>
      </c>
      <c r="G169" s="125">
        <f t="shared" si="7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16" t="s">
        <v>262</v>
      </c>
      <c r="B170" s="200" t="s">
        <v>312</v>
      </c>
      <c r="C170" s="206">
        <v>300</v>
      </c>
      <c r="D170" s="206"/>
      <c r="E170" s="19">
        <f t="shared" si="6"/>
        <v>300</v>
      </c>
      <c r="F170" s="206">
        <v>300</v>
      </c>
      <c r="G170" s="125">
        <f t="shared" si="7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16" t="s">
        <v>262</v>
      </c>
      <c r="B171" s="200" t="s">
        <v>313</v>
      </c>
      <c r="C171" s="206">
        <v>300</v>
      </c>
      <c r="D171" s="206"/>
      <c r="E171" s="19">
        <f t="shared" si="6"/>
        <v>300</v>
      </c>
      <c r="F171" s="206">
        <v>300</v>
      </c>
      <c r="G171" s="125">
        <f t="shared" si="7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16" t="s">
        <v>262</v>
      </c>
      <c r="B172" s="200" t="s">
        <v>314</v>
      </c>
      <c r="C172" s="206">
        <v>160</v>
      </c>
      <c r="D172" s="206"/>
      <c r="E172" s="19">
        <f t="shared" si="6"/>
        <v>160</v>
      </c>
      <c r="F172" s="206">
        <v>160</v>
      </c>
      <c r="G172" s="125">
        <f t="shared" si="7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16" t="s">
        <v>262</v>
      </c>
      <c r="B173" s="200" t="s">
        <v>315</v>
      </c>
      <c r="C173" s="206"/>
      <c r="D173" s="206"/>
      <c r="E173" s="19">
        <f t="shared" si="6"/>
        <v>0</v>
      </c>
      <c r="F173" s="206"/>
      <c r="G173" s="125">
        <f t="shared" si="7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16" t="s">
        <v>262</v>
      </c>
      <c r="B174" s="202" t="s">
        <v>316</v>
      </c>
      <c r="C174" s="206">
        <v>240</v>
      </c>
      <c r="D174" s="206"/>
      <c r="E174" s="19">
        <f t="shared" si="6"/>
        <v>240</v>
      </c>
      <c r="F174" s="206">
        <v>100</v>
      </c>
      <c r="G174" s="125">
        <f t="shared" si="7"/>
        <v>140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16" t="s">
        <v>262</v>
      </c>
      <c r="B175" s="200" t="s">
        <v>317</v>
      </c>
      <c r="C175" s="206">
        <v>160</v>
      </c>
      <c r="D175" s="206"/>
      <c r="E175" s="19">
        <f t="shared" si="6"/>
        <v>160</v>
      </c>
      <c r="F175" s="206">
        <v>160</v>
      </c>
      <c r="G175" s="125">
        <f t="shared" si="7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16" t="s">
        <v>262</v>
      </c>
      <c r="B176" s="200" t="s">
        <v>318</v>
      </c>
      <c r="C176" s="206"/>
      <c r="D176" s="206"/>
      <c r="E176" s="19">
        <f t="shared" si="6"/>
        <v>0</v>
      </c>
      <c r="F176" s="206"/>
      <c r="G176" s="125">
        <f t="shared" si="7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16" t="s">
        <v>262</v>
      </c>
      <c r="B177" s="200" t="s">
        <v>319</v>
      </c>
      <c r="C177" s="212">
        <v>19100</v>
      </c>
      <c r="D177" s="206"/>
      <c r="E177" s="19">
        <f t="shared" si="6"/>
        <v>19100</v>
      </c>
      <c r="F177" s="206">
        <v>19100</v>
      </c>
      <c r="G177" s="125">
        <f t="shared" si="7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16" t="s">
        <v>262</v>
      </c>
      <c r="B178" s="200" t="s">
        <v>320</v>
      </c>
      <c r="C178" s="206">
        <v>105000</v>
      </c>
      <c r="D178" s="206">
        <v>6000</v>
      </c>
      <c r="E178" s="19">
        <f t="shared" si="6"/>
        <v>111000</v>
      </c>
      <c r="F178" s="206">
        <v>111000</v>
      </c>
      <c r="G178" s="125">
        <f t="shared" si="7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16" t="s">
        <v>262</v>
      </c>
      <c r="B179" s="200" t="s">
        <v>321</v>
      </c>
      <c r="C179" s="206">
        <v>44000</v>
      </c>
      <c r="D179" s="206"/>
      <c r="E179" s="19">
        <f t="shared" si="6"/>
        <v>44000</v>
      </c>
      <c r="F179" s="206">
        <v>44000</v>
      </c>
      <c r="G179" s="125">
        <f t="shared" si="7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16" t="s">
        <v>262</v>
      </c>
      <c r="B180" s="200" t="s">
        <v>322</v>
      </c>
      <c r="C180" s="206"/>
      <c r="D180" s="206"/>
      <c r="E180" s="19">
        <f t="shared" si="6"/>
        <v>0</v>
      </c>
      <c r="F180" s="206"/>
      <c r="G180" s="125">
        <f t="shared" si="7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>
      <c r="A181" s="16" t="s">
        <v>262</v>
      </c>
      <c r="B181" s="202" t="s">
        <v>323</v>
      </c>
      <c r="C181" s="206"/>
      <c r="D181" s="206"/>
      <c r="E181" s="19">
        <f t="shared" si="6"/>
        <v>0</v>
      </c>
      <c r="F181" s="206"/>
      <c r="G181" s="125">
        <f t="shared" si="7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>
      <c r="A182" s="16" t="s">
        <v>262</v>
      </c>
      <c r="B182" s="200" t="s">
        <v>324</v>
      </c>
      <c r="C182" s="206">
        <v>2000</v>
      </c>
      <c r="D182" s="206">
        <v>300</v>
      </c>
      <c r="E182" s="19">
        <f t="shared" si="6"/>
        <v>2300</v>
      </c>
      <c r="F182" s="206">
        <v>2300</v>
      </c>
      <c r="G182" s="125">
        <f t="shared" si="7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>
      <c r="A183" s="16" t="s">
        <v>262</v>
      </c>
      <c r="B183" s="200" t="s">
        <v>938</v>
      </c>
      <c r="C183" s="206"/>
      <c r="D183" s="206"/>
      <c r="E183" s="19">
        <f t="shared" si="6"/>
        <v>0</v>
      </c>
      <c r="F183" s="206"/>
      <c r="G183" s="125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16" t="s">
        <v>262</v>
      </c>
      <c r="B184" s="200" t="s">
        <v>326</v>
      </c>
      <c r="C184" s="206">
        <v>300</v>
      </c>
      <c r="D184" s="206"/>
      <c r="E184" s="19">
        <f t="shared" si="6"/>
        <v>300</v>
      </c>
      <c r="F184" s="206">
        <v>300</v>
      </c>
      <c r="G184" s="125">
        <f t="shared" si="7"/>
        <v>0</v>
      </c>
      <c r="H184" s="150" t="s">
        <v>909</v>
      </c>
      <c r="I184" s="151" t="s">
        <v>909</v>
      </c>
      <c r="J184" s="163" t="s">
        <v>909</v>
      </c>
      <c r="K184" s="164" t="s">
        <v>909</v>
      </c>
    </row>
    <row r="185" spans="1:11">
      <c r="A185" s="16" t="s">
        <v>262</v>
      </c>
      <c r="B185" s="200" t="s">
        <v>327</v>
      </c>
      <c r="C185" s="206">
        <v>100</v>
      </c>
      <c r="D185" s="206"/>
      <c r="E185" s="19">
        <f t="shared" si="6"/>
        <v>100</v>
      </c>
      <c r="F185" s="206">
        <v>100</v>
      </c>
      <c r="G185" s="125">
        <f t="shared" si="7"/>
        <v>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>
      <c r="A186" s="16" t="s">
        <v>262</v>
      </c>
      <c r="B186" s="200" t="s">
        <v>328</v>
      </c>
      <c r="C186" s="206">
        <v>17040</v>
      </c>
      <c r="D186" s="206"/>
      <c r="E186" s="19">
        <f t="shared" si="6"/>
        <v>17040</v>
      </c>
      <c r="F186" s="206">
        <v>17040</v>
      </c>
      <c r="G186" s="125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>
      <c r="A187" s="16" t="s">
        <v>262</v>
      </c>
      <c r="B187" s="200" t="s">
        <v>329</v>
      </c>
      <c r="C187" s="206">
        <v>2880</v>
      </c>
      <c r="D187" s="206"/>
      <c r="E187" s="19">
        <f t="shared" si="6"/>
        <v>2880</v>
      </c>
      <c r="F187" s="206">
        <v>2880</v>
      </c>
      <c r="G187" s="125">
        <f t="shared" si="7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>
      <c r="A188" s="16" t="s">
        <v>262</v>
      </c>
      <c r="B188" s="200" t="s">
        <v>330</v>
      </c>
      <c r="C188" s="206">
        <v>28700</v>
      </c>
      <c r="D188" s="206">
        <v>2000</v>
      </c>
      <c r="E188" s="19">
        <f t="shared" si="6"/>
        <v>30700</v>
      </c>
      <c r="F188" s="206">
        <v>30700</v>
      </c>
      <c r="G188" s="125">
        <f t="shared" si="7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16" t="s">
        <v>262</v>
      </c>
      <c r="B189" s="200" t="s">
        <v>331</v>
      </c>
      <c r="C189" s="206"/>
      <c r="D189" s="206"/>
      <c r="E189" s="19">
        <f t="shared" si="6"/>
        <v>0</v>
      </c>
      <c r="F189" s="206"/>
      <c r="G189" s="125">
        <f t="shared" si="7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>
      <c r="A190" s="16" t="s">
        <v>262</v>
      </c>
      <c r="B190" s="200" t="s">
        <v>332</v>
      </c>
      <c r="C190" s="206"/>
      <c r="D190" s="206"/>
      <c r="E190" s="19">
        <f t="shared" si="6"/>
        <v>0</v>
      </c>
      <c r="F190" s="206"/>
      <c r="G190" s="125">
        <f t="shared" si="7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16" t="s">
        <v>262</v>
      </c>
      <c r="B191" s="200" t="s">
        <v>333</v>
      </c>
      <c r="C191" s="206"/>
      <c r="D191" s="206"/>
      <c r="E191" s="19">
        <f t="shared" si="6"/>
        <v>0</v>
      </c>
      <c r="F191" s="206"/>
      <c r="G191" s="125">
        <f t="shared" si="7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>
      <c r="A192" s="16" t="s">
        <v>262</v>
      </c>
      <c r="B192" s="200" t="s">
        <v>334</v>
      </c>
      <c r="C192" s="206"/>
      <c r="D192" s="206"/>
      <c r="E192" s="19">
        <f t="shared" si="6"/>
        <v>0</v>
      </c>
      <c r="F192" s="206"/>
      <c r="G192" s="125">
        <f t="shared" si="7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>
      <c r="A193" s="16" t="s">
        <v>262</v>
      </c>
      <c r="B193" s="200" t="s">
        <v>335</v>
      </c>
      <c r="C193" s="206">
        <v>5000</v>
      </c>
      <c r="D193" s="206"/>
      <c r="E193" s="19">
        <f t="shared" si="6"/>
        <v>5000</v>
      </c>
      <c r="F193" s="206">
        <v>5000</v>
      </c>
      <c r="G193" s="125">
        <f t="shared" si="7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>
      <c r="A194" s="16" t="s">
        <v>262</v>
      </c>
      <c r="B194" s="200" t="s">
        <v>336</v>
      </c>
      <c r="C194" s="206">
        <v>6000</v>
      </c>
      <c r="D194" s="206"/>
      <c r="E194" s="19">
        <f t="shared" si="6"/>
        <v>6000</v>
      </c>
      <c r="F194" s="206">
        <v>6000</v>
      </c>
      <c r="G194" s="125">
        <f t="shared" si="7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>
      <c r="A195" s="16" t="s">
        <v>262</v>
      </c>
      <c r="B195" s="200" t="s">
        <v>337</v>
      </c>
      <c r="C195" s="206">
        <v>5400</v>
      </c>
      <c r="D195" s="206"/>
      <c r="E195" s="19">
        <f t="shared" si="6"/>
        <v>5400</v>
      </c>
      <c r="F195" s="206">
        <v>5400</v>
      </c>
      <c r="G195" s="125">
        <f t="shared" si="7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>
      <c r="A196" s="16" t="s">
        <v>262</v>
      </c>
      <c r="B196" s="200" t="s">
        <v>338</v>
      </c>
      <c r="C196" s="206">
        <v>5400</v>
      </c>
      <c r="D196" s="206">
        <v>200</v>
      </c>
      <c r="E196" s="19">
        <f t="shared" si="6"/>
        <v>5600</v>
      </c>
      <c r="F196" s="206">
        <v>5600</v>
      </c>
      <c r="G196" s="125">
        <f t="shared" si="7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16" t="s">
        <v>262</v>
      </c>
      <c r="B197" s="200" t="s">
        <v>339</v>
      </c>
      <c r="C197" s="206"/>
      <c r="D197" s="206"/>
      <c r="E197" s="19">
        <f t="shared" si="6"/>
        <v>0</v>
      </c>
      <c r="F197" s="206"/>
      <c r="G197" s="125">
        <f t="shared" si="7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16" t="s">
        <v>262</v>
      </c>
      <c r="B198" s="200" t="s">
        <v>939</v>
      </c>
      <c r="C198" s="206"/>
      <c r="D198" s="206"/>
      <c r="E198" s="19">
        <f t="shared" si="6"/>
        <v>0</v>
      </c>
      <c r="F198" s="206"/>
      <c r="G198" s="125">
        <f t="shared" si="7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16" t="s">
        <v>262</v>
      </c>
      <c r="B199" s="202" t="s">
        <v>940</v>
      </c>
      <c r="C199" s="206"/>
      <c r="D199" s="206"/>
      <c r="E199" s="19">
        <f t="shared" si="6"/>
        <v>0</v>
      </c>
      <c r="F199" s="206"/>
      <c r="G199" s="125">
        <f t="shared" si="7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>
      <c r="A200" s="16" t="s">
        <v>262</v>
      </c>
      <c r="B200" s="202" t="s">
        <v>941</v>
      </c>
      <c r="C200" s="206"/>
      <c r="D200" s="206"/>
      <c r="E200" s="19">
        <f t="shared" si="6"/>
        <v>0</v>
      </c>
      <c r="F200" s="206"/>
      <c r="G200" s="125">
        <f t="shared" si="7"/>
        <v>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>
      <c r="A201" s="16" t="s">
        <v>262</v>
      </c>
      <c r="B201" s="202" t="s">
        <v>346</v>
      </c>
      <c r="C201" s="206">
        <v>3900</v>
      </c>
      <c r="D201" s="206"/>
      <c r="E201" s="19">
        <f t="shared" si="6"/>
        <v>3900</v>
      </c>
      <c r="F201" s="206">
        <v>3900</v>
      </c>
      <c r="G201" s="125">
        <f t="shared" si="7"/>
        <v>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16" t="s">
        <v>262</v>
      </c>
      <c r="B202" s="202" t="s">
        <v>347</v>
      </c>
      <c r="C202" s="206">
        <v>2200</v>
      </c>
      <c r="D202" s="206"/>
      <c r="E202" s="19">
        <f t="shared" si="6"/>
        <v>2200</v>
      </c>
      <c r="F202" s="206">
        <v>2200</v>
      </c>
      <c r="G202" s="125">
        <f t="shared" si="7"/>
        <v>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>
      <c r="A203" s="16" t="s">
        <v>262</v>
      </c>
      <c r="B203" s="202" t="s">
        <v>348</v>
      </c>
      <c r="C203" s="206"/>
      <c r="D203" s="206"/>
      <c r="E203" s="19">
        <f t="shared" si="6"/>
        <v>0</v>
      </c>
      <c r="F203" s="206"/>
      <c r="G203" s="125">
        <f t="shared" si="7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16" t="s">
        <v>262</v>
      </c>
      <c r="B204" s="202" t="s">
        <v>349</v>
      </c>
      <c r="C204" s="206">
        <v>700</v>
      </c>
      <c r="D204" s="206"/>
      <c r="E204" s="19">
        <f t="shared" si="6"/>
        <v>700</v>
      </c>
      <c r="F204" s="206">
        <v>700</v>
      </c>
      <c r="G204" s="125">
        <f t="shared" si="7"/>
        <v>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>
      <c r="A205" s="16" t="s">
        <v>262</v>
      </c>
      <c r="B205" s="202" t="s">
        <v>350</v>
      </c>
      <c r="C205" s="206"/>
      <c r="D205" s="206"/>
      <c r="E205" s="19">
        <f t="shared" ref="E205:E268" si="8">IFERROR(C205+D205,0)</f>
        <v>0</v>
      </c>
      <c r="F205" s="206"/>
      <c r="G205" s="125">
        <f t="shared" ref="G205:G268" si="9">IFERROR((E205-F205),0)</f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>
      <c r="A206" s="16" t="s">
        <v>262</v>
      </c>
      <c r="B206" s="202" t="s">
        <v>351</v>
      </c>
      <c r="C206" s="206">
        <v>100</v>
      </c>
      <c r="D206" s="206"/>
      <c r="E206" s="19">
        <f t="shared" si="8"/>
        <v>100</v>
      </c>
      <c r="F206" s="206">
        <v>100</v>
      </c>
      <c r="G206" s="125">
        <f t="shared" si="9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16" t="s">
        <v>262</v>
      </c>
      <c r="B207" s="202" t="s">
        <v>352</v>
      </c>
      <c r="C207" s="206"/>
      <c r="D207" s="206"/>
      <c r="E207" s="19">
        <f t="shared" si="8"/>
        <v>0</v>
      </c>
      <c r="F207" s="206"/>
      <c r="G207" s="125">
        <f t="shared" si="9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16" t="s">
        <v>262</v>
      </c>
      <c r="B208" s="202" t="s">
        <v>353</v>
      </c>
      <c r="C208" s="206"/>
      <c r="D208" s="206"/>
      <c r="E208" s="19">
        <f t="shared" si="8"/>
        <v>0</v>
      </c>
      <c r="F208" s="206"/>
      <c r="G208" s="125">
        <f t="shared" si="9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>
      <c r="A209" s="16" t="s">
        <v>262</v>
      </c>
      <c r="B209" s="202" t="s">
        <v>1031</v>
      </c>
      <c r="C209" s="206">
        <v>400</v>
      </c>
      <c r="D209" s="206"/>
      <c r="E209" s="19">
        <f t="shared" si="8"/>
        <v>400</v>
      </c>
      <c r="F209" s="206">
        <v>400</v>
      </c>
      <c r="G209" s="125">
        <f t="shared" si="9"/>
        <v>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>
      <c r="A210" s="16" t="s">
        <v>262</v>
      </c>
      <c r="B210" s="202" t="s">
        <v>354</v>
      </c>
      <c r="C210" s="206"/>
      <c r="D210" s="206"/>
      <c r="E210" s="19">
        <f t="shared" si="8"/>
        <v>0</v>
      </c>
      <c r="F210" s="206"/>
      <c r="G210" s="125">
        <f t="shared" si="9"/>
        <v>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>
      <c r="A211" s="16" t="s">
        <v>262</v>
      </c>
      <c r="B211" s="202" t="s">
        <v>355</v>
      </c>
      <c r="C211" s="206">
        <v>200</v>
      </c>
      <c r="D211" s="206"/>
      <c r="E211" s="19">
        <f t="shared" si="8"/>
        <v>200</v>
      </c>
      <c r="F211" s="206">
        <v>200</v>
      </c>
      <c r="G211" s="125">
        <f t="shared" si="9"/>
        <v>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>
      <c r="A212" s="16" t="s">
        <v>262</v>
      </c>
      <c r="B212" s="202" t="s">
        <v>942</v>
      </c>
      <c r="C212" s="206">
        <v>15100</v>
      </c>
      <c r="D212" s="206"/>
      <c r="E212" s="19">
        <f t="shared" si="8"/>
        <v>15100</v>
      </c>
      <c r="F212" s="206">
        <v>15100</v>
      </c>
      <c r="G212" s="125">
        <f t="shared" si="9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16" t="s">
        <v>262</v>
      </c>
      <c r="B213" s="202" t="s">
        <v>357</v>
      </c>
      <c r="C213" s="206">
        <v>31900</v>
      </c>
      <c r="D213" s="206"/>
      <c r="E213" s="19">
        <f t="shared" si="8"/>
        <v>31900</v>
      </c>
      <c r="F213" s="206">
        <v>25839</v>
      </c>
      <c r="G213" s="125">
        <f t="shared" si="9"/>
        <v>6061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16" t="s">
        <v>262</v>
      </c>
      <c r="B214" s="202" t="s">
        <v>1032</v>
      </c>
      <c r="C214" s="206">
        <v>100</v>
      </c>
      <c r="D214" s="206"/>
      <c r="E214" s="19">
        <f t="shared" si="8"/>
        <v>100</v>
      </c>
      <c r="F214" s="206">
        <v>100</v>
      </c>
      <c r="G214" s="125">
        <f t="shared" si="9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16" t="s">
        <v>262</v>
      </c>
      <c r="B215" s="202" t="s">
        <v>359</v>
      </c>
      <c r="C215" s="206"/>
      <c r="D215" s="206"/>
      <c r="E215" s="19">
        <f t="shared" si="8"/>
        <v>0</v>
      </c>
      <c r="F215" s="206"/>
      <c r="G215" s="125">
        <f t="shared" si="9"/>
        <v>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16" t="s">
        <v>262</v>
      </c>
      <c r="B216" s="202" t="s">
        <v>360</v>
      </c>
      <c r="C216" s="206">
        <v>300</v>
      </c>
      <c r="D216" s="206"/>
      <c r="E216" s="19">
        <f t="shared" si="8"/>
        <v>300</v>
      </c>
      <c r="F216" s="206">
        <v>300</v>
      </c>
      <c r="G216" s="125">
        <f t="shared" si="9"/>
        <v>0</v>
      </c>
      <c r="H216" s="150" t="s">
        <v>909</v>
      </c>
      <c r="I216" s="151" t="s">
        <v>909</v>
      </c>
      <c r="J216" s="165" t="s">
        <v>909</v>
      </c>
      <c r="K216" s="164" t="s">
        <v>909</v>
      </c>
    </row>
    <row r="217" spans="1:11">
      <c r="A217" s="16" t="s">
        <v>262</v>
      </c>
      <c r="B217" s="202" t="s">
        <v>361</v>
      </c>
      <c r="C217" s="206"/>
      <c r="D217" s="206"/>
      <c r="E217" s="19">
        <f t="shared" si="8"/>
        <v>0</v>
      </c>
      <c r="F217" s="206"/>
      <c r="G217" s="125">
        <f t="shared" si="9"/>
        <v>0</v>
      </c>
      <c r="H217" s="150" t="s">
        <v>909</v>
      </c>
      <c r="I217" s="151" t="s">
        <v>909</v>
      </c>
      <c r="J217" s="163" t="s">
        <v>909</v>
      </c>
      <c r="K217" s="164" t="s">
        <v>909</v>
      </c>
    </row>
    <row r="218" spans="1:11">
      <c r="A218" s="16" t="s">
        <v>262</v>
      </c>
      <c r="B218" s="202" t="s">
        <v>362</v>
      </c>
      <c r="C218" s="206">
        <v>1700</v>
      </c>
      <c r="D218" s="206"/>
      <c r="E218" s="19">
        <f t="shared" si="8"/>
        <v>1700</v>
      </c>
      <c r="F218" s="206">
        <v>1700</v>
      </c>
      <c r="G218" s="125">
        <f t="shared" si="9"/>
        <v>0</v>
      </c>
      <c r="H218" s="150" t="s">
        <v>909</v>
      </c>
      <c r="I218" s="151" t="s">
        <v>909</v>
      </c>
      <c r="J218" s="165" t="s">
        <v>909</v>
      </c>
      <c r="K218" s="164" t="s">
        <v>909</v>
      </c>
    </row>
    <row r="219" spans="1:11">
      <c r="A219" s="16" t="s">
        <v>262</v>
      </c>
      <c r="B219" s="202" t="s">
        <v>363</v>
      </c>
      <c r="C219" s="206">
        <v>2700</v>
      </c>
      <c r="D219" s="206"/>
      <c r="E219" s="19">
        <f t="shared" si="8"/>
        <v>2700</v>
      </c>
      <c r="F219" s="206">
        <v>2700</v>
      </c>
      <c r="G219" s="125">
        <f t="shared" si="9"/>
        <v>0</v>
      </c>
      <c r="H219" s="150" t="s">
        <v>909</v>
      </c>
      <c r="I219" s="151" t="s">
        <v>909</v>
      </c>
      <c r="J219" s="163" t="s">
        <v>909</v>
      </c>
      <c r="K219" s="164" t="s">
        <v>909</v>
      </c>
    </row>
    <row r="220" spans="1:11">
      <c r="A220" s="16" t="s">
        <v>262</v>
      </c>
      <c r="B220" s="202" t="s">
        <v>364</v>
      </c>
      <c r="C220" s="206">
        <v>200</v>
      </c>
      <c r="D220" s="206"/>
      <c r="E220" s="19">
        <f t="shared" si="8"/>
        <v>200</v>
      </c>
      <c r="F220" s="206">
        <v>200</v>
      </c>
      <c r="G220" s="125">
        <f t="shared" si="9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16" t="s">
        <v>262</v>
      </c>
      <c r="B221" s="202" t="s">
        <v>365</v>
      </c>
      <c r="C221" s="206">
        <v>300</v>
      </c>
      <c r="D221" s="206">
        <v>200</v>
      </c>
      <c r="E221" s="19">
        <f t="shared" si="8"/>
        <v>500</v>
      </c>
      <c r="F221" s="206">
        <v>500</v>
      </c>
      <c r="G221" s="125">
        <f t="shared" si="9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>
      <c r="A222" s="16" t="s">
        <v>262</v>
      </c>
      <c r="B222" s="202" t="s">
        <v>366</v>
      </c>
      <c r="C222" s="206">
        <v>500</v>
      </c>
      <c r="D222" s="206"/>
      <c r="E222" s="19">
        <f t="shared" si="8"/>
        <v>500</v>
      </c>
      <c r="F222" s="206">
        <v>500</v>
      </c>
      <c r="G222" s="125">
        <f t="shared" si="9"/>
        <v>0</v>
      </c>
      <c r="H222" s="150" t="s">
        <v>909</v>
      </c>
      <c r="I222" s="151" t="s">
        <v>909</v>
      </c>
      <c r="J222" s="165" t="s">
        <v>909</v>
      </c>
      <c r="K222" s="164" t="s">
        <v>909</v>
      </c>
    </row>
    <row r="223" spans="1:11">
      <c r="A223" s="16" t="s">
        <v>262</v>
      </c>
      <c r="B223" s="202" t="s">
        <v>367</v>
      </c>
      <c r="C223" s="206">
        <v>900</v>
      </c>
      <c r="D223" s="206"/>
      <c r="E223" s="19">
        <f t="shared" si="8"/>
        <v>900</v>
      </c>
      <c r="F223" s="206">
        <v>900</v>
      </c>
      <c r="G223" s="125">
        <f t="shared" si="9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16" t="s">
        <v>262</v>
      </c>
      <c r="B224" s="202" t="s">
        <v>368</v>
      </c>
      <c r="C224" s="206">
        <v>3400</v>
      </c>
      <c r="D224" s="206">
        <v>300</v>
      </c>
      <c r="E224" s="19">
        <f t="shared" si="8"/>
        <v>3700</v>
      </c>
      <c r="F224" s="206">
        <v>3700</v>
      </c>
      <c r="G224" s="125">
        <f t="shared" si="9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16" t="s">
        <v>262</v>
      </c>
      <c r="B225" s="202" t="s">
        <v>369</v>
      </c>
      <c r="C225" s="206">
        <v>12000</v>
      </c>
      <c r="D225" s="206"/>
      <c r="E225" s="19">
        <f t="shared" si="8"/>
        <v>12000</v>
      </c>
      <c r="F225" s="206">
        <v>12000</v>
      </c>
      <c r="G225" s="125">
        <f t="shared" si="9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16" t="s">
        <v>262</v>
      </c>
      <c r="B226" s="202" t="s">
        <v>370</v>
      </c>
      <c r="C226" s="206">
        <v>32800</v>
      </c>
      <c r="D226" s="206"/>
      <c r="E226" s="19">
        <f t="shared" si="8"/>
        <v>32800</v>
      </c>
      <c r="F226" s="206">
        <v>25000</v>
      </c>
      <c r="G226" s="125">
        <f t="shared" si="9"/>
        <v>7800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16" t="s">
        <v>262</v>
      </c>
      <c r="B227" s="202" t="s">
        <v>371</v>
      </c>
      <c r="C227" s="206"/>
      <c r="D227" s="206"/>
      <c r="E227" s="19">
        <f t="shared" si="8"/>
        <v>0</v>
      </c>
      <c r="F227" s="206"/>
      <c r="G227" s="125">
        <f t="shared" si="9"/>
        <v>0</v>
      </c>
      <c r="H227" s="150" t="s">
        <v>909</v>
      </c>
      <c r="I227" s="151" t="s">
        <v>909</v>
      </c>
      <c r="J227" s="163" t="s">
        <v>909</v>
      </c>
      <c r="K227" s="164" t="s">
        <v>909</v>
      </c>
    </row>
    <row r="228" spans="1:11">
      <c r="A228" s="16" t="s">
        <v>262</v>
      </c>
      <c r="B228" s="202" t="s">
        <v>372</v>
      </c>
      <c r="C228" s="206">
        <v>1500</v>
      </c>
      <c r="D228" s="206"/>
      <c r="E228" s="19">
        <f t="shared" si="8"/>
        <v>1500</v>
      </c>
      <c r="F228" s="206">
        <v>1500</v>
      </c>
      <c r="G228" s="125">
        <f t="shared" si="9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>
      <c r="A229" s="16" t="s">
        <v>375</v>
      </c>
      <c r="B229" s="200" t="s">
        <v>376</v>
      </c>
      <c r="C229" s="206"/>
      <c r="D229" s="206"/>
      <c r="E229" s="19">
        <f t="shared" si="8"/>
        <v>0</v>
      </c>
      <c r="F229" s="18" t="s">
        <v>909</v>
      </c>
      <c r="G229" s="125">
        <f t="shared" si="9"/>
        <v>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>
      <c r="A230" s="16" t="s">
        <v>375</v>
      </c>
      <c r="B230" s="200" t="s">
        <v>377</v>
      </c>
      <c r="C230" s="206"/>
      <c r="D230" s="206"/>
      <c r="E230" s="19">
        <f t="shared" si="8"/>
        <v>0</v>
      </c>
      <c r="F230" s="18" t="s">
        <v>909</v>
      </c>
      <c r="G230" s="125">
        <f t="shared" si="9"/>
        <v>0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>
      <c r="A231" s="16" t="s">
        <v>375</v>
      </c>
      <c r="B231" s="200" t="s">
        <v>378</v>
      </c>
      <c r="C231" s="206">
        <v>16000</v>
      </c>
      <c r="D231" s="206"/>
      <c r="E231" s="19">
        <f t="shared" si="8"/>
        <v>16000</v>
      </c>
      <c r="F231" s="18">
        <v>16000</v>
      </c>
      <c r="G231" s="125">
        <f t="shared" si="9"/>
        <v>0</v>
      </c>
      <c r="H231" s="150" t="s">
        <v>909</v>
      </c>
      <c r="I231" s="151" t="s">
        <v>909</v>
      </c>
      <c r="J231" s="165" t="s">
        <v>909</v>
      </c>
      <c r="K231" s="164" t="s">
        <v>909</v>
      </c>
    </row>
    <row r="232" spans="1:11">
      <c r="A232" s="16" t="s">
        <v>398</v>
      </c>
      <c r="B232" s="200" t="s">
        <v>406</v>
      </c>
      <c r="C232" s="206">
        <v>120</v>
      </c>
      <c r="D232" s="206"/>
      <c r="E232" s="19">
        <f t="shared" si="8"/>
        <v>120</v>
      </c>
      <c r="F232" s="18">
        <v>120</v>
      </c>
      <c r="G232" s="125">
        <f t="shared" si="9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16" t="s">
        <v>398</v>
      </c>
      <c r="B233" s="200" t="s">
        <v>407</v>
      </c>
      <c r="C233" s="206">
        <v>120</v>
      </c>
      <c r="D233" s="206"/>
      <c r="E233" s="19">
        <f t="shared" si="8"/>
        <v>120</v>
      </c>
      <c r="F233" s="18">
        <v>120</v>
      </c>
      <c r="G233" s="125">
        <f t="shared" si="9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16" t="s">
        <v>1033</v>
      </c>
      <c r="B234" s="201" t="s">
        <v>454</v>
      </c>
      <c r="C234" s="206">
        <v>4000</v>
      </c>
      <c r="D234" s="206"/>
      <c r="E234" s="19">
        <f t="shared" si="8"/>
        <v>4000</v>
      </c>
      <c r="F234" s="18">
        <v>4000</v>
      </c>
      <c r="G234" s="125">
        <f t="shared" si="9"/>
        <v>0</v>
      </c>
      <c r="H234" s="150" t="s">
        <v>909</v>
      </c>
      <c r="I234" s="151" t="s">
        <v>909</v>
      </c>
      <c r="J234" s="163" t="s">
        <v>909</v>
      </c>
      <c r="K234" s="164" t="s">
        <v>909</v>
      </c>
    </row>
    <row r="235" spans="1:11">
      <c r="A235" s="16" t="s">
        <v>1033</v>
      </c>
      <c r="B235" s="200" t="s">
        <v>456</v>
      </c>
      <c r="C235" s="206">
        <v>9500</v>
      </c>
      <c r="D235" s="206"/>
      <c r="E235" s="19">
        <f t="shared" si="8"/>
        <v>9500</v>
      </c>
      <c r="F235" s="206">
        <v>9029</v>
      </c>
      <c r="G235" s="125">
        <f t="shared" si="9"/>
        <v>471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>
      <c r="A236" s="16" t="s">
        <v>1033</v>
      </c>
      <c r="B236" s="200" t="s">
        <v>457</v>
      </c>
      <c r="C236" s="206">
        <v>10500</v>
      </c>
      <c r="D236" s="206"/>
      <c r="E236" s="19">
        <f t="shared" si="8"/>
        <v>10500</v>
      </c>
      <c r="F236" s="206">
        <v>10500</v>
      </c>
      <c r="G236" s="125">
        <f t="shared" si="9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>
      <c r="A237" s="16" t="s">
        <v>1033</v>
      </c>
      <c r="B237" s="200" t="s">
        <v>458</v>
      </c>
      <c r="C237" s="206">
        <v>11000</v>
      </c>
      <c r="D237" s="206"/>
      <c r="E237" s="19">
        <f t="shared" si="8"/>
        <v>11000</v>
      </c>
      <c r="F237" s="206">
        <v>8500</v>
      </c>
      <c r="G237" s="125">
        <f t="shared" si="9"/>
        <v>2500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>
      <c r="A238" s="16" t="s">
        <v>1033</v>
      </c>
      <c r="B238" s="200" t="s">
        <v>459</v>
      </c>
      <c r="C238" s="206">
        <v>11200</v>
      </c>
      <c r="D238" s="206"/>
      <c r="E238" s="19">
        <f t="shared" si="8"/>
        <v>11200</v>
      </c>
      <c r="F238" s="206">
        <v>2500</v>
      </c>
      <c r="G238" s="125">
        <f t="shared" si="9"/>
        <v>8700</v>
      </c>
      <c r="H238" s="150" t="s">
        <v>909</v>
      </c>
      <c r="I238" s="151" t="s">
        <v>909</v>
      </c>
      <c r="J238" s="165" t="s">
        <v>909</v>
      </c>
      <c r="K238" s="164" t="s">
        <v>909</v>
      </c>
    </row>
    <row r="239" spans="1:11">
      <c r="A239" s="16" t="s">
        <v>945</v>
      </c>
      <c r="B239" s="17" t="s">
        <v>1034</v>
      </c>
      <c r="C239" s="18">
        <v>5000</v>
      </c>
      <c r="D239" s="18"/>
      <c r="E239" s="19">
        <f t="shared" si="8"/>
        <v>5000</v>
      </c>
      <c r="F239" s="18">
        <v>5000</v>
      </c>
      <c r="G239" s="125">
        <f t="shared" si="9"/>
        <v>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16" t="s">
        <v>948</v>
      </c>
      <c r="B240" s="201" t="s">
        <v>498</v>
      </c>
      <c r="C240" s="206">
        <v>44000</v>
      </c>
      <c r="D240" s="206">
        <v>7000</v>
      </c>
      <c r="E240" s="19">
        <f t="shared" si="8"/>
        <v>51000</v>
      </c>
      <c r="F240" s="206">
        <v>51000</v>
      </c>
      <c r="G240" s="125">
        <f t="shared" si="9"/>
        <v>0</v>
      </c>
      <c r="H240" s="150" t="s">
        <v>909</v>
      </c>
      <c r="I240" s="151" t="s">
        <v>909</v>
      </c>
      <c r="J240" s="163" t="s">
        <v>909</v>
      </c>
      <c r="K240" s="164" t="s">
        <v>909</v>
      </c>
    </row>
    <row r="241" spans="1:11">
      <c r="A241" s="16" t="s">
        <v>948</v>
      </c>
      <c r="B241" s="202" t="s">
        <v>494</v>
      </c>
      <c r="C241" s="206"/>
      <c r="D241" s="206"/>
      <c r="E241" s="19">
        <f t="shared" si="8"/>
        <v>0</v>
      </c>
      <c r="F241" s="206"/>
      <c r="G241" s="125">
        <f t="shared" si="9"/>
        <v>0</v>
      </c>
      <c r="H241" s="150" t="s">
        <v>909</v>
      </c>
      <c r="I241" s="151" t="s">
        <v>909</v>
      </c>
      <c r="J241" s="165" t="s">
        <v>909</v>
      </c>
      <c r="K241" s="164" t="s">
        <v>909</v>
      </c>
    </row>
    <row r="242" spans="1:11">
      <c r="A242" s="16" t="s">
        <v>948</v>
      </c>
      <c r="B242" s="200" t="s">
        <v>495</v>
      </c>
      <c r="C242" s="206">
        <v>400</v>
      </c>
      <c r="D242" s="206"/>
      <c r="E242" s="19">
        <f t="shared" si="8"/>
        <v>400</v>
      </c>
      <c r="F242" s="206">
        <v>400</v>
      </c>
      <c r="G242" s="125">
        <f t="shared" si="9"/>
        <v>0</v>
      </c>
      <c r="H242" s="150" t="s">
        <v>909</v>
      </c>
      <c r="I242" s="151" t="s">
        <v>909</v>
      </c>
      <c r="J242" s="163" t="s">
        <v>909</v>
      </c>
      <c r="K242" s="164" t="s">
        <v>909</v>
      </c>
    </row>
    <row r="243" spans="1:11">
      <c r="A243" s="16" t="s">
        <v>948</v>
      </c>
      <c r="B243" s="200" t="s">
        <v>484</v>
      </c>
      <c r="C243" s="206"/>
      <c r="D243" s="206"/>
      <c r="E243" s="19">
        <f t="shared" si="8"/>
        <v>0</v>
      </c>
      <c r="F243" s="206"/>
      <c r="G243" s="125">
        <f t="shared" si="9"/>
        <v>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>
      <c r="A244" s="16" t="s">
        <v>948</v>
      </c>
      <c r="B244" s="200" t="s">
        <v>515</v>
      </c>
      <c r="C244" s="206">
        <v>10500</v>
      </c>
      <c r="D244" s="206"/>
      <c r="E244" s="19">
        <f t="shared" si="8"/>
        <v>10500</v>
      </c>
      <c r="F244" s="206">
        <v>10500</v>
      </c>
      <c r="G244" s="125">
        <f t="shared" si="9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16" t="s">
        <v>948</v>
      </c>
      <c r="B245" s="200" t="s">
        <v>516</v>
      </c>
      <c r="C245" s="206">
        <v>17800</v>
      </c>
      <c r="D245" s="206"/>
      <c r="E245" s="19">
        <f t="shared" si="8"/>
        <v>17800</v>
      </c>
      <c r="F245" s="206">
        <v>17800</v>
      </c>
      <c r="G245" s="125">
        <f t="shared" si="9"/>
        <v>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>
      <c r="A246" s="16" t="s">
        <v>948</v>
      </c>
      <c r="B246" s="200" t="s">
        <v>517</v>
      </c>
      <c r="C246" s="206">
        <v>1500</v>
      </c>
      <c r="D246" s="206">
        <v>500</v>
      </c>
      <c r="E246" s="19">
        <f t="shared" si="8"/>
        <v>2000</v>
      </c>
      <c r="F246" s="206">
        <v>1500</v>
      </c>
      <c r="G246" s="125">
        <f t="shared" si="9"/>
        <v>500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16" t="s">
        <v>948</v>
      </c>
      <c r="B247" s="200" t="s">
        <v>518</v>
      </c>
      <c r="C247" s="206">
        <v>2000</v>
      </c>
      <c r="D247" s="206"/>
      <c r="E247" s="19">
        <f t="shared" si="8"/>
        <v>2000</v>
      </c>
      <c r="F247" s="206">
        <v>2000</v>
      </c>
      <c r="G247" s="125">
        <f t="shared" si="9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16" t="s">
        <v>948</v>
      </c>
      <c r="B248" s="200" t="s">
        <v>514</v>
      </c>
      <c r="C248" s="206"/>
      <c r="D248" s="206"/>
      <c r="E248" s="19">
        <f t="shared" si="8"/>
        <v>0</v>
      </c>
      <c r="F248" s="206"/>
      <c r="G248" s="125">
        <f t="shared" si="9"/>
        <v>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16" t="s">
        <v>948</v>
      </c>
      <c r="B249" s="200" t="s">
        <v>519</v>
      </c>
      <c r="C249" s="206">
        <v>2700</v>
      </c>
      <c r="D249" s="206">
        <v>700</v>
      </c>
      <c r="E249" s="19">
        <f t="shared" si="8"/>
        <v>3400</v>
      </c>
      <c r="F249" s="206">
        <v>2700</v>
      </c>
      <c r="G249" s="125">
        <f t="shared" si="9"/>
        <v>700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16" t="s">
        <v>948</v>
      </c>
      <c r="B250" s="200" t="s">
        <v>489</v>
      </c>
      <c r="C250" s="206">
        <v>3000</v>
      </c>
      <c r="D250" s="206"/>
      <c r="E250" s="19">
        <f t="shared" si="8"/>
        <v>3000</v>
      </c>
      <c r="F250" s="206">
        <v>3000</v>
      </c>
      <c r="G250" s="125">
        <f t="shared" si="9"/>
        <v>0</v>
      </c>
      <c r="H250" s="150" t="s">
        <v>909</v>
      </c>
      <c r="I250" s="151" t="s">
        <v>909</v>
      </c>
      <c r="J250" s="165" t="s">
        <v>909</v>
      </c>
      <c r="K250" s="164" t="s">
        <v>909</v>
      </c>
    </row>
    <row r="251" spans="1:11">
      <c r="A251" s="16" t="s">
        <v>948</v>
      </c>
      <c r="B251" s="200" t="s">
        <v>491</v>
      </c>
      <c r="C251" s="206">
        <v>3100</v>
      </c>
      <c r="D251" s="206">
        <v>2500</v>
      </c>
      <c r="E251" s="19">
        <f t="shared" si="8"/>
        <v>5600</v>
      </c>
      <c r="F251" s="206">
        <v>3975</v>
      </c>
      <c r="G251" s="125">
        <f t="shared" si="9"/>
        <v>1625</v>
      </c>
      <c r="H251" s="150" t="s">
        <v>909</v>
      </c>
      <c r="I251" s="151" t="s">
        <v>909</v>
      </c>
      <c r="J251" s="163" t="s">
        <v>909</v>
      </c>
      <c r="K251" s="164" t="s">
        <v>909</v>
      </c>
    </row>
    <row r="252" spans="1:11">
      <c r="A252" s="16" t="s">
        <v>948</v>
      </c>
      <c r="B252" s="202" t="s">
        <v>949</v>
      </c>
      <c r="C252" s="206">
        <v>200</v>
      </c>
      <c r="D252" s="206"/>
      <c r="E252" s="19">
        <f t="shared" si="8"/>
        <v>200</v>
      </c>
      <c r="F252" s="206">
        <v>200</v>
      </c>
      <c r="G252" s="125">
        <f t="shared" si="9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16" t="s">
        <v>948</v>
      </c>
      <c r="B253" s="200" t="s">
        <v>492</v>
      </c>
      <c r="C253" s="206">
        <v>1700</v>
      </c>
      <c r="D253" s="206">
        <v>200</v>
      </c>
      <c r="E253" s="19">
        <f t="shared" si="8"/>
        <v>1900</v>
      </c>
      <c r="F253" s="206">
        <v>1700</v>
      </c>
      <c r="G253" s="125">
        <f t="shared" si="9"/>
        <v>200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16" t="s">
        <v>948</v>
      </c>
      <c r="B254" s="200" t="s">
        <v>507</v>
      </c>
      <c r="C254" s="206">
        <v>100</v>
      </c>
      <c r="D254" s="206"/>
      <c r="E254" s="19">
        <f t="shared" si="8"/>
        <v>100</v>
      </c>
      <c r="F254" s="206">
        <v>100</v>
      </c>
      <c r="G254" s="125">
        <f t="shared" si="9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>
      <c r="A255" s="16" t="s">
        <v>948</v>
      </c>
      <c r="B255" s="200" t="s">
        <v>521</v>
      </c>
      <c r="C255" s="206">
        <v>2000</v>
      </c>
      <c r="D255" s="206">
        <v>600</v>
      </c>
      <c r="E255" s="19">
        <f t="shared" si="8"/>
        <v>2600</v>
      </c>
      <c r="F255" s="206">
        <v>2000</v>
      </c>
      <c r="G255" s="125">
        <f t="shared" si="9"/>
        <v>600</v>
      </c>
      <c r="H255" s="150" t="s">
        <v>909</v>
      </c>
      <c r="I255" s="151" t="s">
        <v>909</v>
      </c>
      <c r="J255" s="165" t="s">
        <v>909</v>
      </c>
      <c r="K255" s="164" t="s">
        <v>909</v>
      </c>
    </row>
    <row r="256" spans="1:11">
      <c r="A256" s="16" t="s">
        <v>948</v>
      </c>
      <c r="B256" s="200" t="s">
        <v>512</v>
      </c>
      <c r="C256" s="206">
        <v>300</v>
      </c>
      <c r="D256" s="206"/>
      <c r="E256" s="19">
        <f t="shared" si="8"/>
        <v>300</v>
      </c>
      <c r="F256" s="206">
        <v>300</v>
      </c>
      <c r="G256" s="125">
        <f t="shared" si="9"/>
        <v>0</v>
      </c>
      <c r="H256" s="150" t="s">
        <v>909</v>
      </c>
      <c r="I256" s="151" t="s">
        <v>909</v>
      </c>
      <c r="J256" s="163" t="s">
        <v>909</v>
      </c>
      <c r="K256" s="164" t="s">
        <v>909</v>
      </c>
    </row>
    <row r="257" spans="1:11">
      <c r="A257" s="16" t="s">
        <v>948</v>
      </c>
      <c r="B257" s="202" t="s">
        <v>511</v>
      </c>
      <c r="C257" s="206">
        <v>200</v>
      </c>
      <c r="D257" s="206"/>
      <c r="E257" s="19">
        <f t="shared" si="8"/>
        <v>200</v>
      </c>
      <c r="F257" s="206">
        <v>200</v>
      </c>
      <c r="G257" s="125">
        <f t="shared" si="9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>
      <c r="A258" s="16" t="s">
        <v>948</v>
      </c>
      <c r="B258" s="202" t="s">
        <v>950</v>
      </c>
      <c r="C258" s="206">
        <v>4100</v>
      </c>
      <c r="D258" s="206"/>
      <c r="E258" s="19">
        <f t="shared" si="8"/>
        <v>4100</v>
      </c>
      <c r="F258" s="206">
        <v>4100</v>
      </c>
      <c r="G258" s="125">
        <f t="shared" si="9"/>
        <v>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 s="2" customFormat="1" ht="15.75" customHeight="1">
      <c r="A259" s="16" t="s">
        <v>948</v>
      </c>
      <c r="B259" s="200" t="s">
        <v>487</v>
      </c>
      <c r="C259" s="206">
        <v>2700</v>
      </c>
      <c r="D259" s="206"/>
      <c r="E259" s="19">
        <f t="shared" si="8"/>
        <v>2700</v>
      </c>
      <c r="F259" s="206">
        <v>2700</v>
      </c>
      <c r="G259" s="125">
        <f t="shared" si="9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</row>
    <row r="260" spans="1:11" s="2" customFormat="1" ht="15.75" customHeight="1">
      <c r="A260" s="16" t="s">
        <v>948</v>
      </c>
      <c r="B260" s="200" t="s">
        <v>488</v>
      </c>
      <c r="C260" s="206">
        <v>1200</v>
      </c>
      <c r="D260" s="206">
        <v>1000</v>
      </c>
      <c r="E260" s="19">
        <f t="shared" si="8"/>
        <v>2200</v>
      </c>
      <c r="F260" s="206">
        <v>1750</v>
      </c>
      <c r="G260" s="125">
        <f t="shared" si="9"/>
        <v>450</v>
      </c>
      <c r="H260" s="150" t="s">
        <v>909</v>
      </c>
      <c r="I260" s="151" t="s">
        <v>909</v>
      </c>
      <c r="J260" s="163" t="s">
        <v>909</v>
      </c>
      <c r="K260" s="164" t="s">
        <v>909</v>
      </c>
    </row>
    <row r="261" spans="1:11" s="2" customFormat="1" ht="15.75" customHeight="1">
      <c r="A261" s="16" t="s">
        <v>948</v>
      </c>
      <c r="B261" s="200" t="s">
        <v>496</v>
      </c>
      <c r="C261" s="206"/>
      <c r="D261" s="206"/>
      <c r="E261" s="19">
        <f t="shared" si="8"/>
        <v>0</v>
      </c>
      <c r="F261" s="206"/>
      <c r="G261" s="125">
        <f t="shared" si="9"/>
        <v>0</v>
      </c>
      <c r="H261" s="150" t="s">
        <v>909</v>
      </c>
      <c r="I261" s="151" t="s">
        <v>909</v>
      </c>
      <c r="J261" s="165" t="s">
        <v>909</v>
      </c>
      <c r="K261" s="164" t="s">
        <v>909</v>
      </c>
    </row>
    <row r="262" spans="1:11" s="2" customFormat="1" ht="15.75" customHeight="1">
      <c r="A262" s="16" t="s">
        <v>948</v>
      </c>
      <c r="B262" s="200" t="s">
        <v>504</v>
      </c>
      <c r="C262" s="206"/>
      <c r="D262" s="206"/>
      <c r="E262" s="19">
        <f t="shared" si="8"/>
        <v>0</v>
      </c>
      <c r="F262" s="206"/>
      <c r="G262" s="125">
        <f t="shared" si="9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 s="2" customFormat="1" ht="15.75" customHeight="1">
      <c r="A263" s="16" t="s">
        <v>948</v>
      </c>
      <c r="B263" s="202" t="s">
        <v>1035</v>
      </c>
      <c r="C263" s="206">
        <v>100</v>
      </c>
      <c r="D263" s="206"/>
      <c r="E263" s="19">
        <f t="shared" si="8"/>
        <v>100</v>
      </c>
      <c r="F263" s="206">
        <v>100</v>
      </c>
      <c r="G263" s="125">
        <f t="shared" si="9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customHeight="1">
      <c r="A264" s="16" t="s">
        <v>522</v>
      </c>
      <c r="B264" s="202" t="s">
        <v>952</v>
      </c>
      <c r="C264" s="206">
        <v>6183</v>
      </c>
      <c r="D264" s="206"/>
      <c r="E264" s="19">
        <f t="shared" si="8"/>
        <v>6183</v>
      </c>
      <c r="F264" s="206">
        <v>6183</v>
      </c>
      <c r="G264" s="125">
        <f t="shared" si="9"/>
        <v>0</v>
      </c>
      <c r="H264" s="150" t="s">
        <v>909</v>
      </c>
      <c r="I264" s="151" t="s">
        <v>909</v>
      </c>
      <c r="J264" s="163" t="s">
        <v>909</v>
      </c>
      <c r="K264" s="164" t="s">
        <v>909</v>
      </c>
    </row>
    <row r="265" spans="1:11">
      <c r="A265" s="16" t="s">
        <v>522</v>
      </c>
      <c r="B265" s="202" t="s">
        <v>953</v>
      </c>
      <c r="C265" s="206">
        <v>3279</v>
      </c>
      <c r="D265" s="206"/>
      <c r="E265" s="19">
        <f t="shared" si="8"/>
        <v>3279</v>
      </c>
      <c r="F265" s="206">
        <v>3279</v>
      </c>
      <c r="G265" s="125">
        <f t="shared" si="9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1">
      <c r="A266" s="16" t="s">
        <v>522</v>
      </c>
      <c r="B266" s="202" t="s">
        <v>954</v>
      </c>
      <c r="C266" s="206">
        <v>1717</v>
      </c>
      <c r="D266" s="206"/>
      <c r="E266" s="19">
        <f t="shared" si="8"/>
        <v>1717</v>
      </c>
      <c r="F266" s="18">
        <v>1717</v>
      </c>
      <c r="G266" s="125">
        <f t="shared" si="9"/>
        <v>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1">
      <c r="A267" s="16" t="s">
        <v>956</v>
      </c>
      <c r="B267" s="214" t="s">
        <v>637</v>
      </c>
      <c r="C267" s="206">
        <v>180</v>
      </c>
      <c r="D267" s="206"/>
      <c r="E267" s="19">
        <f t="shared" si="8"/>
        <v>180</v>
      </c>
      <c r="F267" s="206">
        <v>180</v>
      </c>
      <c r="G267" s="125">
        <f t="shared" si="9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1">
      <c r="A268" s="16" t="s">
        <v>956</v>
      </c>
      <c r="B268" s="215" t="s">
        <v>638</v>
      </c>
      <c r="C268" s="206">
        <v>250</v>
      </c>
      <c r="D268" s="206"/>
      <c r="E268" s="19">
        <f t="shared" si="8"/>
        <v>250</v>
      </c>
      <c r="F268" s="206">
        <v>250</v>
      </c>
      <c r="G268" s="125">
        <f t="shared" si="9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>
      <c r="A269" s="16" t="s">
        <v>956</v>
      </c>
      <c r="B269" s="215" t="s">
        <v>957</v>
      </c>
      <c r="C269" s="206">
        <v>20</v>
      </c>
      <c r="D269" s="206"/>
      <c r="E269" s="19">
        <f t="shared" ref="E269:E332" si="10">IFERROR(C269+D269,0)</f>
        <v>20</v>
      </c>
      <c r="F269" s="206"/>
      <c r="G269" s="125">
        <f t="shared" ref="G269:G332" si="11">IFERROR((E269-F269),0)</f>
        <v>20</v>
      </c>
      <c r="H269" s="150" t="s">
        <v>909</v>
      </c>
      <c r="I269" s="151" t="s">
        <v>909</v>
      </c>
      <c r="J269" s="165" t="s">
        <v>909</v>
      </c>
      <c r="K269" s="164" t="s">
        <v>909</v>
      </c>
    </row>
    <row r="270" spans="1:11">
      <c r="A270" s="16" t="s">
        <v>956</v>
      </c>
      <c r="B270" s="215" t="s">
        <v>1036</v>
      </c>
      <c r="C270" s="206">
        <v>60</v>
      </c>
      <c r="D270" s="206"/>
      <c r="E270" s="19">
        <f t="shared" si="10"/>
        <v>60</v>
      </c>
      <c r="F270" s="206">
        <v>60</v>
      </c>
      <c r="G270" s="125">
        <f t="shared" si="11"/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1">
      <c r="A271" s="16" t="s">
        <v>956</v>
      </c>
      <c r="B271" s="215" t="s">
        <v>958</v>
      </c>
      <c r="C271" s="206">
        <v>80</v>
      </c>
      <c r="D271" s="206"/>
      <c r="E271" s="19">
        <f t="shared" si="10"/>
        <v>80</v>
      </c>
      <c r="F271" s="206">
        <v>2</v>
      </c>
      <c r="G271" s="125">
        <f t="shared" si="11"/>
        <v>78</v>
      </c>
      <c r="H271" s="150" t="s">
        <v>909</v>
      </c>
      <c r="I271" s="151" t="s">
        <v>909</v>
      </c>
      <c r="J271" s="163" t="s">
        <v>909</v>
      </c>
      <c r="K271" s="164" t="s">
        <v>909</v>
      </c>
    </row>
    <row r="272" spans="1:11">
      <c r="A272" s="16" t="s">
        <v>956</v>
      </c>
      <c r="B272" s="215" t="s">
        <v>639</v>
      </c>
      <c r="C272" s="206">
        <v>20</v>
      </c>
      <c r="D272" s="206"/>
      <c r="E272" s="19">
        <f t="shared" si="10"/>
        <v>20</v>
      </c>
      <c r="F272" s="206">
        <v>5</v>
      </c>
      <c r="G272" s="125">
        <f t="shared" si="11"/>
        <v>15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>
      <c r="A273" s="16" t="s">
        <v>956</v>
      </c>
      <c r="B273" s="215" t="s">
        <v>640</v>
      </c>
      <c r="C273" s="206">
        <v>36000</v>
      </c>
      <c r="D273" s="206"/>
      <c r="E273" s="19">
        <f t="shared" si="10"/>
        <v>36000</v>
      </c>
      <c r="F273" s="206">
        <v>25888</v>
      </c>
      <c r="G273" s="125">
        <f t="shared" si="11"/>
        <v>10112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>
      <c r="A274" s="16" t="s">
        <v>956</v>
      </c>
      <c r="B274" s="215" t="s">
        <v>641</v>
      </c>
      <c r="C274" s="206">
        <v>750</v>
      </c>
      <c r="D274" s="206"/>
      <c r="E274" s="19">
        <f t="shared" si="10"/>
        <v>750</v>
      </c>
      <c r="F274" s="206">
        <v>750</v>
      </c>
      <c r="G274" s="125">
        <f t="shared" si="11"/>
        <v>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16" t="s">
        <v>956</v>
      </c>
      <c r="B275" s="215" t="s">
        <v>642</v>
      </c>
      <c r="C275" s="206">
        <v>620</v>
      </c>
      <c r="D275" s="206"/>
      <c r="E275" s="19">
        <f t="shared" si="10"/>
        <v>620</v>
      </c>
      <c r="F275" s="206"/>
      <c r="G275" s="125">
        <f t="shared" si="11"/>
        <v>620</v>
      </c>
      <c r="H275" s="150" t="s">
        <v>909</v>
      </c>
      <c r="I275" s="151" t="s">
        <v>909</v>
      </c>
      <c r="J275" s="163" t="s">
        <v>909</v>
      </c>
      <c r="K275" s="164" t="s">
        <v>909</v>
      </c>
    </row>
    <row r="276" spans="1:11">
      <c r="A276" s="16" t="s">
        <v>956</v>
      </c>
      <c r="B276" s="215" t="s">
        <v>643</v>
      </c>
      <c r="C276" s="206">
        <v>320</v>
      </c>
      <c r="D276" s="206"/>
      <c r="E276" s="19">
        <f t="shared" si="10"/>
        <v>320</v>
      </c>
      <c r="F276" s="206">
        <v>320</v>
      </c>
      <c r="G276" s="125">
        <f t="shared" si="11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>
      <c r="A277" s="16" t="s">
        <v>956</v>
      </c>
      <c r="B277" s="215" t="s">
        <v>644</v>
      </c>
      <c r="C277" s="206">
        <v>570</v>
      </c>
      <c r="D277" s="206"/>
      <c r="E277" s="19">
        <f t="shared" si="10"/>
        <v>570</v>
      </c>
      <c r="F277" s="206">
        <v>113</v>
      </c>
      <c r="G277" s="125">
        <f t="shared" si="11"/>
        <v>457</v>
      </c>
      <c r="H277" s="150" t="s">
        <v>909</v>
      </c>
      <c r="I277" s="151" t="s">
        <v>909</v>
      </c>
      <c r="J277" s="165" t="s">
        <v>909</v>
      </c>
      <c r="K277" s="164" t="s">
        <v>909</v>
      </c>
    </row>
    <row r="278" spans="1:11">
      <c r="A278" s="16" t="s">
        <v>956</v>
      </c>
      <c r="B278" s="215" t="s">
        <v>959</v>
      </c>
      <c r="C278" s="206">
        <v>170</v>
      </c>
      <c r="D278" s="206"/>
      <c r="E278" s="19">
        <f t="shared" si="10"/>
        <v>170</v>
      </c>
      <c r="F278" s="206">
        <v>37</v>
      </c>
      <c r="G278" s="125">
        <f t="shared" si="11"/>
        <v>133</v>
      </c>
      <c r="H278" s="150" t="s">
        <v>909</v>
      </c>
      <c r="I278" s="151" t="s">
        <v>909</v>
      </c>
      <c r="J278" s="163" t="s">
        <v>909</v>
      </c>
      <c r="K278" s="164" t="s">
        <v>909</v>
      </c>
    </row>
    <row r="279" spans="1:11">
      <c r="A279" s="16" t="s">
        <v>956</v>
      </c>
      <c r="B279" s="215" t="s">
        <v>645</v>
      </c>
      <c r="C279" s="206">
        <v>500</v>
      </c>
      <c r="D279" s="206"/>
      <c r="E279" s="19">
        <f t="shared" si="10"/>
        <v>500</v>
      </c>
      <c r="F279" s="206">
        <v>500</v>
      </c>
      <c r="G279" s="125">
        <f t="shared" si="11"/>
        <v>0</v>
      </c>
      <c r="H279" s="150" t="s">
        <v>909</v>
      </c>
      <c r="I279" s="151" t="s">
        <v>909</v>
      </c>
      <c r="J279" s="165" t="s">
        <v>909</v>
      </c>
      <c r="K279" s="164" t="s">
        <v>909</v>
      </c>
    </row>
    <row r="280" spans="1:11">
      <c r="A280" s="16" t="s">
        <v>956</v>
      </c>
      <c r="B280" s="215" t="s">
        <v>646</v>
      </c>
      <c r="C280" s="206">
        <v>90</v>
      </c>
      <c r="D280" s="206"/>
      <c r="E280" s="19">
        <f t="shared" si="10"/>
        <v>90</v>
      </c>
      <c r="F280" s="206">
        <v>90</v>
      </c>
      <c r="G280" s="125">
        <f t="shared" si="11"/>
        <v>0</v>
      </c>
      <c r="H280" s="150" t="s">
        <v>909</v>
      </c>
      <c r="I280" s="151" t="s">
        <v>909</v>
      </c>
      <c r="J280" s="163" t="s">
        <v>909</v>
      </c>
      <c r="K280" s="164" t="s">
        <v>909</v>
      </c>
    </row>
    <row r="281" spans="1:11">
      <c r="A281" s="16" t="s">
        <v>840</v>
      </c>
      <c r="B281" s="213" t="s">
        <v>961</v>
      </c>
      <c r="C281" s="206">
        <v>1414</v>
      </c>
      <c r="D281" s="206"/>
      <c r="E281" s="19">
        <f t="shared" si="10"/>
        <v>1414</v>
      </c>
      <c r="F281" s="18">
        <v>1414</v>
      </c>
      <c r="G281" s="125">
        <f t="shared" si="11"/>
        <v>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>
      <c r="A282" s="16" t="s">
        <v>840</v>
      </c>
      <c r="B282" s="213" t="s">
        <v>962</v>
      </c>
      <c r="C282" s="206"/>
      <c r="D282" s="206"/>
      <c r="E282" s="19">
        <f t="shared" si="10"/>
        <v>0</v>
      </c>
      <c r="F282" s="18" t="s">
        <v>909</v>
      </c>
      <c r="G282" s="125">
        <f t="shared" si="11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16" t="s">
        <v>840</v>
      </c>
      <c r="B283" s="202" t="s">
        <v>963</v>
      </c>
      <c r="C283" s="206">
        <v>12287</v>
      </c>
      <c r="D283" s="206"/>
      <c r="E283" s="19">
        <f t="shared" si="10"/>
        <v>12287</v>
      </c>
      <c r="F283" s="18">
        <v>12287</v>
      </c>
      <c r="G283" s="125">
        <f t="shared" si="11"/>
        <v>0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>
      <c r="A284" s="16" t="s">
        <v>964</v>
      </c>
      <c r="B284" s="213" t="s">
        <v>965</v>
      </c>
      <c r="C284" s="206">
        <v>5250</v>
      </c>
      <c r="D284" s="206"/>
      <c r="E284" s="19">
        <f t="shared" si="10"/>
        <v>5250</v>
      </c>
      <c r="F284" s="206">
        <v>5250</v>
      </c>
      <c r="G284" s="125">
        <f t="shared" si="11"/>
        <v>0</v>
      </c>
      <c r="H284" s="150" t="s">
        <v>909</v>
      </c>
      <c r="I284" s="151" t="s">
        <v>909</v>
      </c>
      <c r="J284" s="165" t="s">
        <v>909</v>
      </c>
      <c r="K284" s="164" t="s">
        <v>909</v>
      </c>
    </row>
    <row r="285" spans="1:11">
      <c r="A285" s="16" t="s">
        <v>964</v>
      </c>
      <c r="B285" s="202" t="s">
        <v>894</v>
      </c>
      <c r="C285" s="206">
        <v>11500</v>
      </c>
      <c r="D285" s="206"/>
      <c r="E285" s="19">
        <f t="shared" si="10"/>
        <v>11500</v>
      </c>
      <c r="F285" s="206">
        <v>11500</v>
      </c>
      <c r="G285" s="125">
        <f t="shared" si="11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>
      <c r="A286" s="16" t="s">
        <v>964</v>
      </c>
      <c r="B286" s="202" t="s">
        <v>891</v>
      </c>
      <c r="C286" s="206">
        <v>2000</v>
      </c>
      <c r="D286" s="206"/>
      <c r="E286" s="19">
        <f t="shared" si="10"/>
        <v>2000</v>
      </c>
      <c r="F286" s="206">
        <v>2000</v>
      </c>
      <c r="G286" s="125">
        <f t="shared" si="11"/>
        <v>0</v>
      </c>
      <c r="H286" s="150" t="s">
        <v>909</v>
      </c>
      <c r="I286" s="151" t="s">
        <v>909</v>
      </c>
      <c r="J286" s="163" t="s">
        <v>909</v>
      </c>
      <c r="K286" s="164" t="s">
        <v>909</v>
      </c>
    </row>
    <row r="287" spans="1:11">
      <c r="A287" s="16" t="s">
        <v>964</v>
      </c>
      <c r="B287" s="202" t="s">
        <v>966</v>
      </c>
      <c r="C287" s="206">
        <v>5000</v>
      </c>
      <c r="D287" s="206"/>
      <c r="E287" s="19">
        <f t="shared" si="10"/>
        <v>5000</v>
      </c>
      <c r="F287" s="206">
        <v>5000</v>
      </c>
      <c r="G287" s="125">
        <f t="shared" si="11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>
      <c r="A288" s="16" t="s">
        <v>967</v>
      </c>
      <c r="B288" s="215" t="s">
        <v>688</v>
      </c>
      <c r="C288" s="206"/>
      <c r="D288" s="206"/>
      <c r="E288" s="19">
        <f t="shared" si="10"/>
        <v>0</v>
      </c>
      <c r="F288" s="206"/>
      <c r="G288" s="125">
        <f t="shared" si="11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>
      <c r="A289" s="16" t="s">
        <v>967</v>
      </c>
      <c r="B289" s="215" t="s">
        <v>968</v>
      </c>
      <c r="C289" s="206">
        <v>3700</v>
      </c>
      <c r="D289" s="206"/>
      <c r="E289" s="19">
        <f t="shared" si="10"/>
        <v>3700</v>
      </c>
      <c r="F289" s="206">
        <v>2100</v>
      </c>
      <c r="G289" s="125">
        <f t="shared" si="11"/>
        <v>1600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>
      <c r="A290" s="16" t="s">
        <v>967</v>
      </c>
      <c r="B290" s="215" t="s">
        <v>969</v>
      </c>
      <c r="C290" s="206"/>
      <c r="D290" s="206"/>
      <c r="E290" s="19">
        <f t="shared" si="10"/>
        <v>0</v>
      </c>
      <c r="F290" s="206"/>
      <c r="G290" s="125">
        <f t="shared" si="11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16" t="s">
        <v>967</v>
      </c>
      <c r="B291" s="215" t="s">
        <v>1037</v>
      </c>
      <c r="C291" s="206">
        <v>1300</v>
      </c>
      <c r="D291" s="206"/>
      <c r="E291" s="19">
        <f t="shared" si="10"/>
        <v>1300</v>
      </c>
      <c r="F291" s="206">
        <v>1300</v>
      </c>
      <c r="G291" s="125">
        <f t="shared" si="11"/>
        <v>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>
      <c r="A292" s="16" t="s">
        <v>967</v>
      </c>
      <c r="B292" s="215" t="s">
        <v>970</v>
      </c>
      <c r="C292" s="206">
        <v>600</v>
      </c>
      <c r="D292" s="206"/>
      <c r="E292" s="19">
        <f t="shared" si="10"/>
        <v>600</v>
      </c>
      <c r="F292" s="206">
        <v>273</v>
      </c>
      <c r="G292" s="125">
        <f t="shared" si="11"/>
        <v>327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>
      <c r="A293" s="16" t="s">
        <v>967</v>
      </c>
      <c r="B293" s="200" t="s">
        <v>690</v>
      </c>
      <c r="C293" s="206"/>
      <c r="D293" s="206"/>
      <c r="E293" s="19">
        <f t="shared" si="10"/>
        <v>0</v>
      </c>
      <c r="F293" s="206"/>
      <c r="G293" s="125">
        <f t="shared" si="11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16" t="s">
        <v>967</v>
      </c>
      <c r="B294" s="200" t="s">
        <v>691</v>
      </c>
      <c r="C294" s="206"/>
      <c r="D294" s="206"/>
      <c r="E294" s="19">
        <f t="shared" si="10"/>
        <v>0</v>
      </c>
      <c r="F294" s="206"/>
      <c r="G294" s="125">
        <f t="shared" si="11"/>
        <v>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16" t="s">
        <v>967</v>
      </c>
      <c r="B295" s="202" t="s">
        <v>971</v>
      </c>
      <c r="C295" s="206">
        <v>1600</v>
      </c>
      <c r="D295" s="206"/>
      <c r="E295" s="19">
        <f t="shared" si="10"/>
        <v>1600</v>
      </c>
      <c r="F295" s="206">
        <v>699</v>
      </c>
      <c r="G295" s="125">
        <f t="shared" si="11"/>
        <v>901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>
      <c r="A296" s="16" t="s">
        <v>967</v>
      </c>
      <c r="B296" s="200" t="s">
        <v>692</v>
      </c>
      <c r="C296" s="206">
        <v>12000</v>
      </c>
      <c r="D296" s="206"/>
      <c r="E296" s="19">
        <f t="shared" si="10"/>
        <v>12000</v>
      </c>
      <c r="F296" s="206">
        <v>12000</v>
      </c>
      <c r="G296" s="125">
        <f t="shared" si="11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>
      <c r="A297" s="16" t="s">
        <v>967</v>
      </c>
      <c r="B297" s="200" t="s">
        <v>693</v>
      </c>
      <c r="C297" s="206"/>
      <c r="D297" s="206"/>
      <c r="E297" s="19">
        <f t="shared" si="10"/>
        <v>0</v>
      </c>
      <c r="F297" s="206"/>
      <c r="G297" s="125">
        <f t="shared" si="11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16" t="s">
        <v>967</v>
      </c>
      <c r="B298" s="200" t="s">
        <v>694</v>
      </c>
      <c r="C298" s="206">
        <v>12000</v>
      </c>
      <c r="D298" s="206"/>
      <c r="E298" s="24">
        <f t="shared" si="10"/>
        <v>12000</v>
      </c>
      <c r="F298" s="206">
        <v>8926</v>
      </c>
      <c r="G298" s="125">
        <f t="shared" si="11"/>
        <v>3074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>
      <c r="A299" s="16" t="s">
        <v>967</v>
      </c>
      <c r="B299" s="200" t="s">
        <v>695</v>
      </c>
      <c r="C299" s="206">
        <v>6700</v>
      </c>
      <c r="D299" s="206"/>
      <c r="E299" s="18">
        <f t="shared" si="10"/>
        <v>6700</v>
      </c>
      <c r="F299" s="206">
        <v>4800</v>
      </c>
      <c r="G299" s="125">
        <f t="shared" si="11"/>
        <v>1900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>
      <c r="A300" s="16" t="s">
        <v>972</v>
      </c>
      <c r="B300" s="216" t="s">
        <v>706</v>
      </c>
      <c r="C300" s="206">
        <v>9000</v>
      </c>
      <c r="D300" s="206"/>
      <c r="E300" s="18">
        <f t="shared" si="10"/>
        <v>9000</v>
      </c>
      <c r="F300" s="206">
        <v>9000</v>
      </c>
      <c r="G300" s="125">
        <f t="shared" si="11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>
      <c r="A301" s="16" t="s">
        <v>972</v>
      </c>
      <c r="B301" s="216" t="s">
        <v>707</v>
      </c>
      <c r="C301" s="206"/>
      <c r="D301" s="206"/>
      <c r="E301" s="18">
        <f t="shared" si="10"/>
        <v>0</v>
      </c>
      <c r="F301" s="206"/>
      <c r="G301" s="125">
        <f t="shared" si="11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16" t="s">
        <v>972</v>
      </c>
      <c r="B302" s="216" t="s">
        <v>708</v>
      </c>
      <c r="C302" s="206"/>
      <c r="D302" s="206"/>
      <c r="E302" s="18">
        <f t="shared" si="10"/>
        <v>0</v>
      </c>
      <c r="F302" s="206"/>
      <c r="G302" s="125">
        <f t="shared" si="11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16" t="s">
        <v>972</v>
      </c>
      <c r="B303" s="216" t="s">
        <v>709</v>
      </c>
      <c r="C303" s="206">
        <v>2000</v>
      </c>
      <c r="D303" s="206"/>
      <c r="E303" s="18">
        <f t="shared" si="10"/>
        <v>2000</v>
      </c>
      <c r="F303" s="206">
        <v>2000</v>
      </c>
      <c r="G303" s="125">
        <f t="shared" si="11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>
      <c r="A304" s="16" t="s">
        <v>972</v>
      </c>
      <c r="B304" s="216" t="s">
        <v>710</v>
      </c>
      <c r="C304" s="206"/>
      <c r="D304" s="206"/>
      <c r="E304" s="18">
        <f t="shared" si="10"/>
        <v>0</v>
      </c>
      <c r="F304" s="206"/>
      <c r="G304" s="125">
        <f t="shared" si="11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>
      <c r="A305" s="16" t="s">
        <v>972</v>
      </c>
      <c r="B305" s="216" t="s">
        <v>711</v>
      </c>
      <c r="C305" s="206"/>
      <c r="D305" s="206"/>
      <c r="E305" s="18">
        <f t="shared" si="10"/>
        <v>0</v>
      </c>
      <c r="F305" s="206"/>
      <c r="G305" s="125">
        <f t="shared" si="11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16" t="s">
        <v>972</v>
      </c>
      <c r="B306" s="216" t="s">
        <v>712</v>
      </c>
      <c r="C306" s="206"/>
      <c r="D306" s="206"/>
      <c r="E306" s="18">
        <f t="shared" si="10"/>
        <v>0</v>
      </c>
      <c r="F306" s="206"/>
      <c r="G306" s="125">
        <f t="shared" si="11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>
      <c r="A307" s="16" t="s">
        <v>972</v>
      </c>
      <c r="B307" s="216" t="s">
        <v>713</v>
      </c>
      <c r="C307" s="206">
        <v>2960</v>
      </c>
      <c r="D307" s="206"/>
      <c r="E307" s="18">
        <f t="shared" si="10"/>
        <v>2960</v>
      </c>
      <c r="F307" s="206">
        <v>2960</v>
      </c>
      <c r="G307" s="125">
        <f t="shared" si="11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>
      <c r="A308" s="16" t="s">
        <v>972</v>
      </c>
      <c r="B308" s="216" t="s">
        <v>714</v>
      </c>
      <c r="C308" s="206"/>
      <c r="D308" s="206"/>
      <c r="E308" s="18">
        <f t="shared" si="10"/>
        <v>0</v>
      </c>
      <c r="F308" s="206"/>
      <c r="G308" s="125">
        <f t="shared" si="11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16" t="s">
        <v>972</v>
      </c>
      <c r="B309" s="216" t="s">
        <v>715</v>
      </c>
      <c r="C309" s="206"/>
      <c r="D309" s="206"/>
      <c r="E309" s="18">
        <f t="shared" si="10"/>
        <v>0</v>
      </c>
      <c r="F309" s="206"/>
      <c r="G309" s="125">
        <f t="shared" si="11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>
      <c r="A310" s="16" t="s">
        <v>972</v>
      </c>
      <c r="B310" s="216" t="s">
        <v>716</v>
      </c>
      <c r="C310" s="206">
        <v>1000</v>
      </c>
      <c r="D310" s="206"/>
      <c r="E310" s="18">
        <f t="shared" si="10"/>
        <v>1000</v>
      </c>
      <c r="F310" s="206">
        <v>1000</v>
      </c>
      <c r="G310" s="125">
        <f t="shared" si="11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>
      <c r="A311" s="16" t="s">
        <v>972</v>
      </c>
      <c r="B311" s="216" t="s">
        <v>717</v>
      </c>
      <c r="C311" s="206">
        <v>1500</v>
      </c>
      <c r="D311" s="206"/>
      <c r="E311" s="18">
        <f t="shared" si="10"/>
        <v>1500</v>
      </c>
      <c r="F311" s="206">
        <v>1500</v>
      </c>
      <c r="G311" s="125">
        <f t="shared" si="11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16" t="s">
        <v>972</v>
      </c>
      <c r="B312" s="216" t="s">
        <v>718</v>
      </c>
      <c r="C312" s="206"/>
      <c r="D312" s="206"/>
      <c r="E312" s="18">
        <f t="shared" si="10"/>
        <v>0</v>
      </c>
      <c r="F312" s="206"/>
      <c r="G312" s="125">
        <f t="shared" si="11"/>
        <v>0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16" t="s">
        <v>972</v>
      </c>
      <c r="B313" s="217" t="s">
        <v>973</v>
      </c>
      <c r="C313" s="206">
        <v>1000</v>
      </c>
      <c r="D313" s="206"/>
      <c r="E313" s="18">
        <f t="shared" si="10"/>
        <v>1000</v>
      </c>
      <c r="F313" s="206">
        <v>1000</v>
      </c>
      <c r="G313" s="125">
        <f t="shared" si="11"/>
        <v>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>
      <c r="A314" s="16" t="s">
        <v>972</v>
      </c>
      <c r="B314" s="215" t="s">
        <v>720</v>
      </c>
      <c r="C314" s="206">
        <v>5000</v>
      </c>
      <c r="D314" s="206"/>
      <c r="E314" s="18">
        <f t="shared" si="10"/>
        <v>5000</v>
      </c>
      <c r="F314" s="206"/>
      <c r="G314" s="125">
        <f t="shared" si="11"/>
        <v>5000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>
      <c r="A315" s="16" t="s">
        <v>972</v>
      </c>
      <c r="B315" s="215" t="s">
        <v>721</v>
      </c>
      <c r="C315" s="206"/>
      <c r="D315" s="206"/>
      <c r="E315" s="18">
        <f t="shared" si="10"/>
        <v>0</v>
      </c>
      <c r="F315" s="206"/>
      <c r="G315" s="125">
        <f t="shared" si="11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16" t="s">
        <v>972</v>
      </c>
      <c r="B316" s="215" t="s">
        <v>722</v>
      </c>
      <c r="C316" s="206">
        <v>2000</v>
      </c>
      <c r="D316" s="206"/>
      <c r="E316" s="18">
        <f t="shared" si="10"/>
        <v>2000</v>
      </c>
      <c r="F316" s="206"/>
      <c r="G316" s="125">
        <f t="shared" si="11"/>
        <v>2000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16" t="s">
        <v>972</v>
      </c>
      <c r="B317" s="215" t="s">
        <v>975</v>
      </c>
      <c r="C317" s="206"/>
      <c r="D317" s="206"/>
      <c r="E317" s="18">
        <f t="shared" si="10"/>
        <v>0</v>
      </c>
      <c r="F317" s="206"/>
      <c r="G317" s="125">
        <f t="shared" si="11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16" t="s">
        <v>972</v>
      </c>
      <c r="B318" s="215" t="s">
        <v>976</v>
      </c>
      <c r="C318" s="206"/>
      <c r="D318" s="206"/>
      <c r="E318" s="18">
        <f t="shared" si="10"/>
        <v>0</v>
      </c>
      <c r="F318" s="206"/>
      <c r="G318" s="125">
        <f t="shared" si="11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16" t="s">
        <v>972</v>
      </c>
      <c r="B319" s="215" t="s">
        <v>977</v>
      </c>
      <c r="C319" s="206">
        <v>1612</v>
      </c>
      <c r="D319" s="206"/>
      <c r="E319" s="18">
        <f t="shared" si="10"/>
        <v>1612</v>
      </c>
      <c r="F319" s="206">
        <v>1612</v>
      </c>
      <c r="G319" s="125">
        <f t="shared" si="11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16" t="s">
        <v>972</v>
      </c>
      <c r="B320" s="215" t="s">
        <v>723</v>
      </c>
      <c r="C320" s="206"/>
      <c r="D320" s="206"/>
      <c r="E320" s="18">
        <f t="shared" si="10"/>
        <v>0</v>
      </c>
      <c r="F320" s="206"/>
      <c r="G320" s="125">
        <f t="shared" si="11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>
      <c r="A321" s="16" t="s">
        <v>972</v>
      </c>
      <c r="B321" s="215" t="s">
        <v>978</v>
      </c>
      <c r="C321" s="206">
        <v>5000</v>
      </c>
      <c r="D321" s="206"/>
      <c r="E321" s="18">
        <f t="shared" si="10"/>
        <v>5000</v>
      </c>
      <c r="F321" s="206">
        <v>5000</v>
      </c>
      <c r="G321" s="125">
        <f t="shared" si="11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>
      <c r="A322" s="16" t="s">
        <v>972</v>
      </c>
      <c r="B322" s="215" t="s">
        <v>725</v>
      </c>
      <c r="C322" s="206">
        <v>3000</v>
      </c>
      <c r="D322" s="206"/>
      <c r="E322" s="18">
        <f t="shared" si="10"/>
        <v>3000</v>
      </c>
      <c r="F322" s="206">
        <v>2600</v>
      </c>
      <c r="G322" s="125">
        <f t="shared" si="11"/>
        <v>400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16" t="s">
        <v>980</v>
      </c>
      <c r="B323" s="215" t="s">
        <v>1038</v>
      </c>
      <c r="C323" s="206">
        <v>36500</v>
      </c>
      <c r="D323" s="206"/>
      <c r="E323" s="18">
        <f t="shared" si="10"/>
        <v>36500</v>
      </c>
      <c r="F323" s="18">
        <v>36500</v>
      </c>
      <c r="G323" s="125">
        <f t="shared" si="11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>
      <c r="A324" s="16" t="s">
        <v>980</v>
      </c>
      <c r="B324" s="215" t="s">
        <v>1039</v>
      </c>
      <c r="C324" s="206">
        <v>12000</v>
      </c>
      <c r="D324" s="206"/>
      <c r="E324" s="18">
        <f t="shared" si="10"/>
        <v>12000</v>
      </c>
      <c r="F324" s="18">
        <v>12000</v>
      </c>
      <c r="G324" s="125">
        <f t="shared" si="11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>
      <c r="A325" s="16" t="s">
        <v>980</v>
      </c>
      <c r="B325" s="215" t="s">
        <v>1040</v>
      </c>
      <c r="C325" s="206">
        <v>22788</v>
      </c>
      <c r="D325" s="206"/>
      <c r="E325" s="18">
        <f t="shared" si="10"/>
        <v>22788</v>
      </c>
      <c r="F325" s="18">
        <v>22788</v>
      </c>
      <c r="G325" s="125">
        <f t="shared" si="11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>
      <c r="A326" s="16" t="s">
        <v>755</v>
      </c>
      <c r="B326" s="201" t="s">
        <v>756</v>
      </c>
      <c r="C326" s="206">
        <v>5000</v>
      </c>
      <c r="D326" s="206"/>
      <c r="E326" s="18">
        <f t="shared" si="10"/>
        <v>5000</v>
      </c>
      <c r="F326" s="18">
        <v>5000</v>
      </c>
      <c r="G326" s="125">
        <f t="shared" si="11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>
      <c r="A327" s="16" t="s">
        <v>984</v>
      </c>
      <c r="B327" s="200" t="s">
        <v>770</v>
      </c>
      <c r="C327" s="206">
        <v>3850</v>
      </c>
      <c r="D327" s="206"/>
      <c r="E327" s="18">
        <f t="shared" si="10"/>
        <v>3850</v>
      </c>
      <c r="F327" s="206">
        <v>3850</v>
      </c>
      <c r="G327" s="125">
        <f t="shared" si="11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16" t="s">
        <v>984</v>
      </c>
      <c r="B328" s="200" t="s">
        <v>771</v>
      </c>
      <c r="C328" s="206">
        <v>2000</v>
      </c>
      <c r="D328" s="206"/>
      <c r="E328" s="18">
        <f t="shared" si="10"/>
        <v>2000</v>
      </c>
      <c r="F328" s="206">
        <v>2000</v>
      </c>
      <c r="G328" s="125">
        <f t="shared" si="11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16" t="s">
        <v>984</v>
      </c>
      <c r="B329" s="200" t="s">
        <v>772</v>
      </c>
      <c r="C329" s="206">
        <v>100</v>
      </c>
      <c r="D329" s="206"/>
      <c r="E329" s="18">
        <f t="shared" si="10"/>
        <v>100</v>
      </c>
      <c r="F329" s="206">
        <v>100</v>
      </c>
      <c r="G329" s="125">
        <f t="shared" si="11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16" t="s">
        <v>984</v>
      </c>
      <c r="B330" s="202" t="s">
        <v>1041</v>
      </c>
      <c r="C330" s="206">
        <v>1000</v>
      </c>
      <c r="D330" s="206"/>
      <c r="E330" s="18">
        <f t="shared" si="10"/>
        <v>1000</v>
      </c>
      <c r="F330" s="206">
        <v>1000</v>
      </c>
      <c r="G330" s="125">
        <f t="shared" si="11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16" t="s">
        <v>985</v>
      </c>
      <c r="B331" s="228" t="s">
        <v>1042</v>
      </c>
      <c r="C331" s="206">
        <v>100</v>
      </c>
      <c r="D331" s="206"/>
      <c r="E331" s="18">
        <f t="shared" si="10"/>
        <v>100</v>
      </c>
      <c r="F331" s="206">
        <v>100</v>
      </c>
      <c r="G331" s="125">
        <f t="shared" si="11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>
      <c r="A332" s="16" t="s">
        <v>985</v>
      </c>
      <c r="B332" s="228" t="s">
        <v>1043</v>
      </c>
      <c r="C332" s="206"/>
      <c r="D332" s="206"/>
      <c r="E332" s="18">
        <f t="shared" si="10"/>
        <v>0</v>
      </c>
      <c r="F332" s="206"/>
      <c r="G332" s="125">
        <f t="shared" si="11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>
      <c r="A333" s="16" t="s">
        <v>985</v>
      </c>
      <c r="B333" s="228" t="s">
        <v>1044</v>
      </c>
      <c r="C333" s="206">
        <v>1000</v>
      </c>
      <c r="D333" s="206"/>
      <c r="E333" s="18">
        <f t="shared" ref="E333:E401" si="12">IFERROR(C333+D333,0)</f>
        <v>1000</v>
      </c>
      <c r="F333" s="206">
        <v>1000</v>
      </c>
      <c r="G333" s="125">
        <f t="shared" ref="G333:G401" si="13">IFERROR((E333-F333),0)</f>
        <v>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>
      <c r="A334" s="16" t="s">
        <v>985</v>
      </c>
      <c r="B334" s="228" t="s">
        <v>1045</v>
      </c>
      <c r="C334" s="206">
        <v>100</v>
      </c>
      <c r="D334" s="206"/>
      <c r="E334" s="18">
        <f t="shared" si="12"/>
        <v>100</v>
      </c>
      <c r="F334" s="206">
        <v>100</v>
      </c>
      <c r="G334" s="125">
        <f t="shared" si="13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>
      <c r="A335" s="16" t="s">
        <v>985</v>
      </c>
      <c r="B335" s="228" t="s">
        <v>1046</v>
      </c>
      <c r="C335" s="206">
        <v>300</v>
      </c>
      <c r="D335" s="206"/>
      <c r="E335" s="18">
        <f t="shared" si="12"/>
        <v>300</v>
      </c>
      <c r="F335" s="206">
        <v>300</v>
      </c>
      <c r="G335" s="125">
        <f t="shared" si="13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16" t="s">
        <v>985</v>
      </c>
      <c r="B336" s="218" t="s">
        <v>986</v>
      </c>
      <c r="C336" s="206"/>
      <c r="D336" s="206"/>
      <c r="E336" s="18">
        <f t="shared" si="12"/>
        <v>0</v>
      </c>
      <c r="F336" s="206"/>
      <c r="G336" s="125">
        <f t="shared" si="13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16" t="s">
        <v>985</v>
      </c>
      <c r="B337" s="218" t="s">
        <v>1047</v>
      </c>
      <c r="C337" s="206">
        <v>104</v>
      </c>
      <c r="D337" s="206"/>
      <c r="E337" s="18">
        <f t="shared" si="12"/>
        <v>104</v>
      </c>
      <c r="F337" s="206">
        <v>104</v>
      </c>
      <c r="G337" s="125">
        <f t="shared" si="13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16" t="s">
        <v>985</v>
      </c>
      <c r="B338" s="229" t="s">
        <v>1048</v>
      </c>
      <c r="C338" s="206"/>
      <c r="D338" s="206"/>
      <c r="E338" s="18">
        <f t="shared" si="12"/>
        <v>0</v>
      </c>
      <c r="F338" s="206"/>
      <c r="G338" s="125">
        <f t="shared" si="13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16" t="s">
        <v>985</v>
      </c>
      <c r="B339" s="229" t="s">
        <v>1049</v>
      </c>
      <c r="C339" s="206">
        <v>302</v>
      </c>
      <c r="D339" s="206"/>
      <c r="E339" s="18">
        <f t="shared" si="12"/>
        <v>302</v>
      </c>
      <c r="F339" s="206">
        <v>302</v>
      </c>
      <c r="G339" s="125">
        <f t="shared" si="13"/>
        <v>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>
      <c r="A340" s="16" t="s">
        <v>985</v>
      </c>
      <c r="B340" s="229" t="s">
        <v>1050</v>
      </c>
      <c r="C340" s="206">
        <v>302</v>
      </c>
      <c r="D340" s="206"/>
      <c r="E340" s="18">
        <f t="shared" si="12"/>
        <v>302</v>
      </c>
      <c r="F340" s="206">
        <v>302</v>
      </c>
      <c r="G340" s="125">
        <f t="shared" si="13"/>
        <v>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>
      <c r="A341" s="16" t="s">
        <v>985</v>
      </c>
      <c r="B341" s="229" t="s">
        <v>1051</v>
      </c>
      <c r="C341" s="206">
        <v>300</v>
      </c>
      <c r="D341" s="206"/>
      <c r="E341" s="18">
        <f t="shared" si="12"/>
        <v>300</v>
      </c>
      <c r="F341" s="206">
        <v>300</v>
      </c>
      <c r="G341" s="125">
        <f t="shared" si="13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>
      <c r="A342" s="16" t="s">
        <v>985</v>
      </c>
      <c r="B342" s="229" t="s">
        <v>987</v>
      </c>
      <c r="C342" s="206">
        <v>152</v>
      </c>
      <c r="D342" s="206"/>
      <c r="E342" s="18">
        <f t="shared" si="12"/>
        <v>152</v>
      </c>
      <c r="F342" s="206">
        <v>152</v>
      </c>
      <c r="G342" s="125">
        <f t="shared" si="13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>
      <c r="A343" s="16" t="s">
        <v>985</v>
      </c>
      <c r="B343" s="229" t="s">
        <v>1052</v>
      </c>
      <c r="C343" s="206"/>
      <c r="D343" s="206"/>
      <c r="E343" s="18">
        <f t="shared" si="12"/>
        <v>0</v>
      </c>
      <c r="F343" s="206"/>
      <c r="G343" s="125">
        <f t="shared" si="13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>
      <c r="A344" s="16" t="s">
        <v>985</v>
      </c>
      <c r="B344" s="229" t="s">
        <v>988</v>
      </c>
      <c r="C344" s="206">
        <v>133</v>
      </c>
      <c r="D344" s="206"/>
      <c r="E344" s="18">
        <f t="shared" si="12"/>
        <v>133</v>
      </c>
      <c r="F344" s="206">
        <v>133</v>
      </c>
      <c r="G344" s="125">
        <f t="shared" si="13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16" t="s">
        <v>985</v>
      </c>
      <c r="B345" s="229" t="s">
        <v>1053</v>
      </c>
      <c r="C345" s="206">
        <v>25</v>
      </c>
      <c r="D345" s="206"/>
      <c r="E345" s="18">
        <f t="shared" si="12"/>
        <v>25</v>
      </c>
      <c r="F345" s="206">
        <v>25</v>
      </c>
      <c r="G345" s="125">
        <f t="shared" si="13"/>
        <v>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16" t="s">
        <v>985</v>
      </c>
      <c r="B346" s="229" t="s">
        <v>989</v>
      </c>
      <c r="C346" s="206"/>
      <c r="D346" s="206"/>
      <c r="E346" s="18">
        <f t="shared" si="12"/>
        <v>0</v>
      </c>
      <c r="F346" s="206"/>
      <c r="G346" s="125">
        <f t="shared" si="13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>
      <c r="A347" s="16" t="s">
        <v>985</v>
      </c>
      <c r="B347" s="218" t="s">
        <v>996</v>
      </c>
      <c r="C347" s="206">
        <v>110</v>
      </c>
      <c r="D347" s="206"/>
      <c r="E347" s="18">
        <f t="shared" si="12"/>
        <v>110</v>
      </c>
      <c r="F347" s="206">
        <v>110</v>
      </c>
      <c r="G347" s="125">
        <f t="shared" si="13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>
      <c r="A348" s="16" t="s">
        <v>985</v>
      </c>
      <c r="B348" s="228" t="s">
        <v>991</v>
      </c>
      <c r="C348" s="206"/>
      <c r="D348" s="206"/>
      <c r="E348" s="18">
        <f t="shared" si="12"/>
        <v>0</v>
      </c>
      <c r="F348" s="206"/>
      <c r="G348" s="125">
        <f t="shared" si="13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>
      <c r="A349" s="16" t="s">
        <v>985</v>
      </c>
      <c r="B349" s="228" t="s">
        <v>992</v>
      </c>
      <c r="C349" s="206"/>
      <c r="D349" s="206"/>
      <c r="E349" s="18">
        <f t="shared" si="12"/>
        <v>0</v>
      </c>
      <c r="F349" s="206"/>
      <c r="G349" s="125">
        <f t="shared" si="13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>
      <c r="A350" s="16" t="s">
        <v>985</v>
      </c>
      <c r="B350" s="228" t="s">
        <v>993</v>
      </c>
      <c r="C350" s="206">
        <v>110</v>
      </c>
      <c r="D350" s="206"/>
      <c r="E350" s="18">
        <f t="shared" si="12"/>
        <v>110</v>
      </c>
      <c r="F350" s="206">
        <v>110</v>
      </c>
      <c r="G350" s="125">
        <f t="shared" si="13"/>
        <v>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>
      <c r="A351" s="16" t="s">
        <v>985</v>
      </c>
      <c r="B351" s="228" t="s">
        <v>994</v>
      </c>
      <c r="C351" s="206">
        <v>120</v>
      </c>
      <c r="D351" s="206"/>
      <c r="E351" s="18">
        <f t="shared" si="12"/>
        <v>120</v>
      </c>
      <c r="F351" s="206">
        <v>120</v>
      </c>
      <c r="G351" s="125">
        <f t="shared" si="13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>
      <c r="A352" s="16" t="s">
        <v>985</v>
      </c>
      <c r="B352" s="228" t="s">
        <v>995</v>
      </c>
      <c r="C352" s="206"/>
      <c r="D352" s="206"/>
      <c r="E352" s="18">
        <f t="shared" si="12"/>
        <v>0</v>
      </c>
      <c r="F352" s="206"/>
      <c r="G352" s="125">
        <f t="shared" si="13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16" t="s">
        <v>985</v>
      </c>
      <c r="B353" s="228" t="s">
        <v>1054</v>
      </c>
      <c r="C353" s="206">
        <v>360</v>
      </c>
      <c r="D353" s="206"/>
      <c r="E353" s="18">
        <f t="shared" si="12"/>
        <v>360</v>
      </c>
      <c r="F353" s="206">
        <v>360</v>
      </c>
      <c r="G353" s="125">
        <f t="shared" si="13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>
      <c r="A354" s="16" t="s">
        <v>1055</v>
      </c>
      <c r="B354" s="213" t="s">
        <v>1016</v>
      </c>
      <c r="C354" s="206"/>
      <c r="D354" s="206"/>
      <c r="E354" s="18">
        <f t="shared" si="12"/>
        <v>0</v>
      </c>
      <c r="F354" s="206"/>
      <c r="G354" s="125">
        <f t="shared" si="13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>
      <c r="A355" s="16" t="s">
        <v>1055</v>
      </c>
      <c r="B355" s="213" t="s">
        <v>1017</v>
      </c>
      <c r="C355" s="206"/>
      <c r="D355" s="206"/>
      <c r="E355" s="18">
        <f t="shared" si="12"/>
        <v>0</v>
      </c>
      <c r="F355" s="206"/>
      <c r="G355" s="125">
        <f t="shared" si="13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>
      <c r="A356" s="16" t="s">
        <v>1055</v>
      </c>
      <c r="B356" s="213" t="s">
        <v>1056</v>
      </c>
      <c r="C356" s="206">
        <v>300</v>
      </c>
      <c r="D356" s="206"/>
      <c r="E356" s="18">
        <f t="shared" si="12"/>
        <v>300</v>
      </c>
      <c r="F356" s="206"/>
      <c r="G356" s="125">
        <f t="shared" si="13"/>
        <v>300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16" t="s">
        <v>1055</v>
      </c>
      <c r="B357" s="213" t="s">
        <v>1057</v>
      </c>
      <c r="C357" s="206">
        <v>500</v>
      </c>
      <c r="D357" s="206"/>
      <c r="E357" s="18">
        <f t="shared" si="12"/>
        <v>500</v>
      </c>
      <c r="F357" s="206"/>
      <c r="G357" s="125">
        <f t="shared" si="13"/>
        <v>500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>
      <c r="A358" s="16" t="s">
        <v>1055</v>
      </c>
      <c r="B358" s="213" t="s">
        <v>1058</v>
      </c>
      <c r="C358" s="206">
        <v>500</v>
      </c>
      <c r="D358" s="206"/>
      <c r="E358" s="18">
        <f t="shared" si="12"/>
        <v>500</v>
      </c>
      <c r="F358" s="206">
        <v>243</v>
      </c>
      <c r="G358" s="125">
        <f t="shared" si="13"/>
        <v>257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>
      <c r="A359" s="16" t="s">
        <v>1055</v>
      </c>
      <c r="B359" s="213" t="s">
        <v>885</v>
      </c>
      <c r="C359" s="206">
        <v>500</v>
      </c>
      <c r="D359" s="206"/>
      <c r="E359" s="18">
        <f t="shared" si="12"/>
        <v>500</v>
      </c>
      <c r="F359" s="206"/>
      <c r="G359" s="125">
        <f t="shared" si="13"/>
        <v>500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16" t="s">
        <v>1055</v>
      </c>
      <c r="B360" s="213" t="s">
        <v>1059</v>
      </c>
      <c r="C360" s="206">
        <v>200</v>
      </c>
      <c r="D360" s="206"/>
      <c r="E360" s="18">
        <f t="shared" si="12"/>
        <v>200</v>
      </c>
      <c r="F360" s="206"/>
      <c r="G360" s="125">
        <f t="shared" si="13"/>
        <v>200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16" t="s">
        <v>1055</v>
      </c>
      <c r="B361" s="213" t="s">
        <v>1060</v>
      </c>
      <c r="C361" s="206">
        <v>300</v>
      </c>
      <c r="D361" s="206"/>
      <c r="E361" s="18">
        <f t="shared" si="12"/>
        <v>300</v>
      </c>
      <c r="F361" s="206"/>
      <c r="G361" s="125">
        <f t="shared" si="13"/>
        <v>300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>
      <c r="A362" s="16" t="s">
        <v>1055</v>
      </c>
      <c r="B362" s="213" t="s">
        <v>1061</v>
      </c>
      <c r="C362" s="206">
        <v>5000</v>
      </c>
      <c r="D362" s="206"/>
      <c r="E362" s="18">
        <f t="shared" si="12"/>
        <v>5000</v>
      </c>
      <c r="F362" s="206"/>
      <c r="G362" s="125">
        <f t="shared" si="13"/>
        <v>5000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>
      <c r="A363" s="16" t="s">
        <v>1055</v>
      </c>
      <c r="B363" s="213" t="s">
        <v>1062</v>
      </c>
      <c r="C363" s="206">
        <v>5000</v>
      </c>
      <c r="D363" s="206"/>
      <c r="E363" s="18">
        <f t="shared" si="12"/>
        <v>5000</v>
      </c>
      <c r="F363" s="206"/>
      <c r="G363" s="125">
        <f t="shared" si="13"/>
        <v>5000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16" t="s">
        <v>1055</v>
      </c>
      <c r="B364" s="213" t="s">
        <v>1019</v>
      </c>
      <c r="C364" s="206">
        <v>5000</v>
      </c>
      <c r="D364" s="206"/>
      <c r="E364" s="18">
        <f t="shared" si="12"/>
        <v>5000</v>
      </c>
      <c r="F364" s="206">
        <v>346</v>
      </c>
      <c r="G364" s="125">
        <f t="shared" si="13"/>
        <v>4654</v>
      </c>
      <c r="H364" s="150" t="s">
        <v>909</v>
      </c>
      <c r="I364" s="151" t="s">
        <v>909</v>
      </c>
      <c r="J364" s="165" t="s">
        <v>909</v>
      </c>
      <c r="K364" s="164" t="s">
        <v>909</v>
      </c>
    </row>
    <row r="365" spans="1:11">
      <c r="A365" s="16" t="s">
        <v>997</v>
      </c>
      <c r="B365" s="218" t="s">
        <v>802</v>
      </c>
      <c r="C365" s="206">
        <v>1400</v>
      </c>
      <c r="D365" s="206"/>
      <c r="E365" s="18">
        <f t="shared" si="12"/>
        <v>1400</v>
      </c>
      <c r="F365" s="18">
        <v>1400</v>
      </c>
      <c r="G365" s="125">
        <f t="shared" si="13"/>
        <v>0</v>
      </c>
      <c r="H365" s="150" t="s">
        <v>909</v>
      </c>
      <c r="I365" s="151" t="s">
        <v>909</v>
      </c>
      <c r="J365" s="163" t="s">
        <v>909</v>
      </c>
      <c r="K365" s="164" t="s">
        <v>909</v>
      </c>
    </row>
    <row r="366" spans="1:11">
      <c r="A366" s="16" t="s">
        <v>997</v>
      </c>
      <c r="B366" s="218" t="s">
        <v>803</v>
      </c>
      <c r="C366" s="206">
        <v>1300</v>
      </c>
      <c r="D366" s="206"/>
      <c r="E366" s="18">
        <f t="shared" si="12"/>
        <v>1300</v>
      </c>
      <c r="F366" s="18">
        <v>1300</v>
      </c>
      <c r="G366" s="125">
        <f t="shared" si="13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>
      <c r="A367" s="16" t="s">
        <v>998</v>
      </c>
      <c r="B367" s="222" t="s">
        <v>999</v>
      </c>
      <c r="C367" s="18">
        <v>7400</v>
      </c>
      <c r="D367" s="18"/>
      <c r="E367" s="18">
        <f t="shared" si="12"/>
        <v>7400</v>
      </c>
      <c r="F367" s="18">
        <v>7400</v>
      </c>
      <c r="G367" s="125">
        <f t="shared" si="13"/>
        <v>0</v>
      </c>
      <c r="H367" s="150" t="s">
        <v>909</v>
      </c>
      <c r="I367" s="151" t="s">
        <v>909</v>
      </c>
      <c r="J367" s="165" t="s">
        <v>909</v>
      </c>
      <c r="K367" s="164" t="s">
        <v>909</v>
      </c>
    </row>
    <row r="368" spans="1:11">
      <c r="A368" s="16" t="s">
        <v>1000</v>
      </c>
      <c r="B368" s="223" t="s">
        <v>1001</v>
      </c>
      <c r="C368" s="206">
        <v>1980</v>
      </c>
      <c r="D368" s="206"/>
      <c r="E368" s="18">
        <f t="shared" si="12"/>
        <v>1980</v>
      </c>
      <c r="F368" s="18">
        <v>1980</v>
      </c>
      <c r="G368" s="125">
        <f t="shared" si="13"/>
        <v>0</v>
      </c>
      <c r="H368" s="150" t="s">
        <v>909</v>
      </c>
      <c r="I368" s="151" t="s">
        <v>909</v>
      </c>
      <c r="J368" s="163" t="s">
        <v>909</v>
      </c>
      <c r="K368" s="164" t="s">
        <v>909</v>
      </c>
    </row>
    <row r="369" spans="1:11">
      <c r="A369" s="16" t="s">
        <v>1002</v>
      </c>
      <c r="B369" s="227" t="s">
        <v>834</v>
      </c>
      <c r="C369" s="206">
        <v>720</v>
      </c>
      <c r="D369" s="206"/>
      <c r="E369" s="18">
        <f t="shared" si="12"/>
        <v>720</v>
      </c>
      <c r="F369" s="18">
        <v>720</v>
      </c>
      <c r="G369" s="125">
        <f t="shared" si="13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>
      <c r="A370" s="16" t="s">
        <v>1005</v>
      </c>
      <c r="B370" s="225" t="s">
        <v>1008</v>
      </c>
      <c r="C370" s="206">
        <v>1540</v>
      </c>
      <c r="D370" s="206"/>
      <c r="E370" s="18">
        <f t="shared" si="12"/>
        <v>1540</v>
      </c>
      <c r="F370" s="18">
        <v>1540</v>
      </c>
      <c r="G370" s="125">
        <f t="shared" si="13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>
      <c r="A371" s="16" t="s">
        <v>1009</v>
      </c>
      <c r="B371" s="225" t="s">
        <v>858</v>
      </c>
      <c r="C371" s="206">
        <v>29493</v>
      </c>
      <c r="D371" s="206"/>
      <c r="E371" s="18">
        <f t="shared" si="12"/>
        <v>29493</v>
      </c>
      <c r="F371" s="206">
        <v>29493</v>
      </c>
      <c r="G371" s="125">
        <f t="shared" si="13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>
      <c r="A372" s="16" t="s">
        <v>1009</v>
      </c>
      <c r="B372" s="225" t="s">
        <v>859</v>
      </c>
      <c r="C372" s="206">
        <v>23772</v>
      </c>
      <c r="D372" s="206"/>
      <c r="E372" s="18">
        <f t="shared" si="12"/>
        <v>23772</v>
      </c>
      <c r="F372" s="206">
        <v>23772</v>
      </c>
      <c r="G372" s="125">
        <f t="shared" si="13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>
      <c r="A373" s="16" t="s">
        <v>1009</v>
      </c>
      <c r="B373" s="226" t="s">
        <v>860</v>
      </c>
      <c r="C373" s="206"/>
      <c r="D373" s="206"/>
      <c r="E373" s="18">
        <f t="shared" si="12"/>
        <v>0</v>
      </c>
      <c r="F373" s="206"/>
      <c r="G373" s="125">
        <f t="shared" si="13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>
      <c r="A374" s="16" t="s">
        <v>1009</v>
      </c>
      <c r="B374" s="226" t="s">
        <v>861</v>
      </c>
      <c r="C374" s="206"/>
      <c r="D374" s="206"/>
      <c r="E374" s="18">
        <f t="shared" si="12"/>
        <v>0</v>
      </c>
      <c r="F374" s="206"/>
      <c r="G374" s="125">
        <f t="shared" si="13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>
      <c r="A375" s="16" t="s">
        <v>1009</v>
      </c>
      <c r="B375" s="226" t="s">
        <v>862</v>
      </c>
      <c r="C375" s="206"/>
      <c r="D375" s="206"/>
      <c r="E375" s="18">
        <f t="shared" si="12"/>
        <v>0</v>
      </c>
      <c r="F375" s="206"/>
      <c r="G375" s="125">
        <f t="shared" si="13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>
      <c r="A376" s="16" t="s">
        <v>1009</v>
      </c>
      <c r="B376" s="226" t="s">
        <v>863</v>
      </c>
      <c r="C376" s="206">
        <v>9417</v>
      </c>
      <c r="D376" s="206"/>
      <c r="E376" s="18">
        <f t="shared" si="12"/>
        <v>9417</v>
      </c>
      <c r="F376" s="206">
        <v>9417</v>
      </c>
      <c r="G376" s="125">
        <f t="shared" si="13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>
      <c r="A377" s="16" t="s">
        <v>1009</v>
      </c>
      <c r="B377" s="226" t="s">
        <v>864</v>
      </c>
      <c r="C377" s="206"/>
      <c r="D377" s="206"/>
      <c r="E377" s="18">
        <f t="shared" si="12"/>
        <v>0</v>
      </c>
      <c r="F377" s="206"/>
      <c r="G377" s="125">
        <f t="shared" si="13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>
      <c r="A378" s="16" t="s">
        <v>1009</v>
      </c>
      <c r="B378" s="226" t="s">
        <v>865</v>
      </c>
      <c r="C378" s="206"/>
      <c r="D378" s="206"/>
      <c r="E378" s="18">
        <f t="shared" si="12"/>
        <v>0</v>
      </c>
      <c r="F378" s="206"/>
      <c r="G378" s="125">
        <f t="shared" si="13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>
      <c r="A379" s="16" t="s">
        <v>1009</v>
      </c>
      <c r="B379" s="225" t="s">
        <v>866</v>
      </c>
      <c r="C379" s="206">
        <v>1500</v>
      </c>
      <c r="D379" s="206"/>
      <c r="E379" s="18">
        <f t="shared" si="12"/>
        <v>1500</v>
      </c>
      <c r="F379" s="206">
        <v>450</v>
      </c>
      <c r="G379" s="125">
        <f t="shared" si="13"/>
        <v>1050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>
      <c r="A380" s="16" t="s">
        <v>1009</v>
      </c>
      <c r="B380" s="226" t="s">
        <v>867</v>
      </c>
      <c r="C380" s="206"/>
      <c r="D380" s="206"/>
      <c r="E380" s="18">
        <f t="shared" si="12"/>
        <v>0</v>
      </c>
      <c r="F380" s="206"/>
      <c r="G380" s="125">
        <f t="shared" si="13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>
      <c r="A381" s="16" t="s">
        <v>1009</v>
      </c>
      <c r="B381" s="226" t="s">
        <v>868</v>
      </c>
      <c r="C381" s="206">
        <v>9958</v>
      </c>
      <c r="D381" s="206"/>
      <c r="E381" s="18">
        <f t="shared" si="12"/>
        <v>9958</v>
      </c>
      <c r="F381" s="206">
        <v>9958</v>
      </c>
      <c r="G381" s="125">
        <f t="shared" si="13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>
      <c r="A382" s="16" t="s">
        <v>1012</v>
      </c>
      <c r="B382" s="225" t="s">
        <v>873</v>
      </c>
      <c r="C382" s="206">
        <v>10000</v>
      </c>
      <c r="D382" s="206"/>
      <c r="E382" s="18">
        <f t="shared" si="12"/>
        <v>10000</v>
      </c>
      <c r="F382" s="18">
        <v>10000</v>
      </c>
      <c r="G382" s="125">
        <f t="shared" si="13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>
      <c r="A383" s="16" t="s">
        <v>1012</v>
      </c>
      <c r="B383" s="213" t="s">
        <v>425</v>
      </c>
      <c r="C383" s="206">
        <v>10000</v>
      </c>
      <c r="D383" s="206"/>
      <c r="E383" s="18">
        <f t="shared" si="12"/>
        <v>10000</v>
      </c>
      <c r="F383" s="18">
        <v>10000</v>
      </c>
      <c r="G383" s="125">
        <f t="shared" si="13"/>
        <v>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>
      <c r="A384" s="16" t="s">
        <v>1063</v>
      </c>
      <c r="B384" s="213" t="s">
        <v>877</v>
      </c>
      <c r="C384" s="206">
        <v>16300</v>
      </c>
      <c r="D384" s="206"/>
      <c r="E384" s="18">
        <f t="shared" si="12"/>
        <v>16300</v>
      </c>
      <c r="F384" s="206">
        <v>15000</v>
      </c>
      <c r="G384" s="125">
        <f t="shared" si="13"/>
        <v>1300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16" t="s">
        <v>1063</v>
      </c>
      <c r="B385" s="213" t="s">
        <v>1013</v>
      </c>
      <c r="C385" s="206"/>
      <c r="D385" s="206"/>
      <c r="E385" s="18">
        <f t="shared" si="12"/>
        <v>0</v>
      </c>
      <c r="F385" s="206"/>
      <c r="G385" s="125">
        <f t="shared" si="13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>
      <c r="A386" s="16" t="s">
        <v>1063</v>
      </c>
      <c r="B386" s="213" t="s">
        <v>1064</v>
      </c>
      <c r="C386" s="206">
        <v>10000</v>
      </c>
      <c r="D386" s="206"/>
      <c r="E386" s="18">
        <f t="shared" si="12"/>
        <v>10000</v>
      </c>
      <c r="F386" s="206">
        <v>10000</v>
      </c>
      <c r="G386" s="125">
        <f t="shared" si="13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>
      <c r="A387" s="16" t="s">
        <v>1063</v>
      </c>
      <c r="B387" s="213" t="s">
        <v>1065</v>
      </c>
      <c r="C387" s="206">
        <v>2300</v>
      </c>
      <c r="D387" s="206"/>
      <c r="E387" s="18">
        <f t="shared" si="12"/>
        <v>2300</v>
      </c>
      <c r="F387" s="206">
        <v>2300</v>
      </c>
      <c r="G387" s="125">
        <f t="shared" si="13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>
      <c r="A388" s="16" t="s">
        <v>1063</v>
      </c>
      <c r="B388" s="213" t="s">
        <v>1014</v>
      </c>
      <c r="C388" s="206">
        <v>10100</v>
      </c>
      <c r="D388" s="206"/>
      <c r="E388" s="18">
        <f t="shared" si="12"/>
        <v>10100</v>
      </c>
      <c r="F388" s="206">
        <v>10100</v>
      </c>
      <c r="G388" s="125">
        <f t="shared" si="13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>
      <c r="A389" s="16" t="s">
        <v>1066</v>
      </c>
      <c r="B389" s="17" t="s">
        <v>1067</v>
      </c>
      <c r="C389" s="18">
        <v>1000</v>
      </c>
      <c r="D389" s="18"/>
      <c r="E389" s="18">
        <f t="shared" si="12"/>
        <v>1000</v>
      </c>
      <c r="F389" s="18">
        <v>1000</v>
      </c>
      <c r="G389" s="125">
        <f t="shared" si="13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>
      <c r="A390" s="16" t="s">
        <v>1066</v>
      </c>
      <c r="B390" s="17" t="s">
        <v>1068</v>
      </c>
      <c r="C390" s="18">
        <v>1031</v>
      </c>
      <c r="D390" s="18">
        <v>507</v>
      </c>
      <c r="E390" s="18">
        <f t="shared" si="12"/>
        <v>1538</v>
      </c>
      <c r="F390" s="18">
        <v>1538</v>
      </c>
      <c r="G390" s="125">
        <f t="shared" si="13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>
      <c r="A391" s="16" t="s">
        <v>243</v>
      </c>
      <c r="B391" s="17" t="s">
        <v>1069</v>
      </c>
      <c r="C391" s="18">
        <v>4000</v>
      </c>
      <c r="D391" s="18"/>
      <c r="E391" s="18">
        <f t="shared" si="12"/>
        <v>4000</v>
      </c>
      <c r="F391" s="18">
        <v>4000</v>
      </c>
      <c r="G391" s="125">
        <f t="shared" si="13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16" t="s">
        <v>1070</v>
      </c>
      <c r="B392" s="17" t="s">
        <v>1071</v>
      </c>
      <c r="C392" s="18">
        <v>3000</v>
      </c>
      <c r="D392" s="18"/>
      <c r="E392" s="18">
        <f t="shared" si="12"/>
        <v>3000</v>
      </c>
      <c r="F392" s="18">
        <v>3000</v>
      </c>
      <c r="G392" s="125">
        <f t="shared" si="13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>
      <c r="A393" s="16" t="s">
        <v>1072</v>
      </c>
      <c r="B393" s="17" t="s">
        <v>1073</v>
      </c>
      <c r="C393" s="18">
        <v>1142</v>
      </c>
      <c r="D393" s="18"/>
      <c r="E393" s="18">
        <f t="shared" si="12"/>
        <v>1142</v>
      </c>
      <c r="F393" s="18">
        <v>1142</v>
      </c>
      <c r="G393" s="125">
        <f t="shared" si="13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>
      <c r="A394" s="16" t="s">
        <v>1074</v>
      </c>
      <c r="B394" s="17" t="s">
        <v>1076</v>
      </c>
      <c r="C394" s="18">
        <v>60</v>
      </c>
      <c r="D394" s="18"/>
      <c r="E394" s="18">
        <f t="shared" si="12"/>
        <v>60</v>
      </c>
      <c r="F394" s="18">
        <v>60</v>
      </c>
      <c r="G394" s="125">
        <f t="shared" si="13"/>
        <v>0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>
      <c r="A395" s="16" t="s">
        <v>1074</v>
      </c>
      <c r="B395" s="17" t="s">
        <v>1077</v>
      </c>
      <c r="C395" s="18">
        <v>60</v>
      </c>
      <c r="D395" s="18"/>
      <c r="E395" s="18">
        <f t="shared" si="12"/>
        <v>60</v>
      </c>
      <c r="F395" s="18">
        <v>60</v>
      </c>
      <c r="G395" s="125">
        <f t="shared" si="13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>
      <c r="A396" s="16" t="s">
        <v>1074</v>
      </c>
      <c r="B396" s="17" t="s">
        <v>1078</v>
      </c>
      <c r="C396" s="18">
        <v>180</v>
      </c>
      <c r="D396" s="18"/>
      <c r="E396" s="18">
        <f t="shared" si="12"/>
        <v>180</v>
      </c>
      <c r="F396" s="18">
        <v>180</v>
      </c>
      <c r="G396" s="125">
        <f t="shared" si="13"/>
        <v>0</v>
      </c>
      <c r="H396" s="150"/>
      <c r="I396" s="151"/>
      <c r="J396" s="163"/>
      <c r="K396" s="164"/>
    </row>
    <row r="397" spans="1:11">
      <c r="A397" s="16" t="s">
        <v>1074</v>
      </c>
      <c r="B397" s="17" t="s">
        <v>1080</v>
      </c>
      <c r="C397" s="18">
        <v>1860</v>
      </c>
      <c r="D397" s="18"/>
      <c r="E397" s="18">
        <f t="shared" si="12"/>
        <v>1860</v>
      </c>
      <c r="F397" s="18">
        <v>1860</v>
      </c>
      <c r="G397" s="125">
        <f t="shared" si="13"/>
        <v>0</v>
      </c>
      <c r="H397" s="150"/>
      <c r="I397" s="151"/>
      <c r="J397" s="163"/>
      <c r="K397" s="164"/>
    </row>
    <row r="398" spans="1:11">
      <c r="A398" s="16" t="s">
        <v>1074</v>
      </c>
      <c r="B398" s="17" t="s">
        <v>1081</v>
      </c>
      <c r="C398" s="18">
        <v>2580</v>
      </c>
      <c r="D398" s="18"/>
      <c r="E398" s="18">
        <f t="shared" si="12"/>
        <v>2580</v>
      </c>
      <c r="F398" s="18">
        <v>2580</v>
      </c>
      <c r="G398" s="125">
        <f t="shared" si="13"/>
        <v>0</v>
      </c>
      <c r="H398" s="150"/>
      <c r="I398" s="151"/>
      <c r="J398" s="163"/>
      <c r="K398" s="164"/>
    </row>
    <row r="399" spans="1:11">
      <c r="A399" s="16" t="s">
        <v>1074</v>
      </c>
      <c r="B399" s="17" t="s">
        <v>1079</v>
      </c>
      <c r="C399" s="18">
        <v>1920</v>
      </c>
      <c r="D399" s="18"/>
      <c r="E399" s="18">
        <f t="shared" si="12"/>
        <v>1920</v>
      </c>
      <c r="F399" s="18">
        <v>1920</v>
      </c>
      <c r="G399" s="125">
        <f t="shared" si="13"/>
        <v>0</v>
      </c>
      <c r="H399" s="150"/>
      <c r="I399" s="151"/>
      <c r="J399" s="163"/>
      <c r="K399" s="164"/>
    </row>
    <row r="400" spans="1:11">
      <c r="A400" s="16" t="s">
        <v>1074</v>
      </c>
      <c r="B400" s="17" t="s">
        <v>1082</v>
      </c>
      <c r="C400" s="18">
        <v>4320</v>
      </c>
      <c r="D400" s="18"/>
      <c r="E400" s="18">
        <f t="shared" si="12"/>
        <v>4320</v>
      </c>
      <c r="F400" s="18">
        <v>4320</v>
      </c>
      <c r="G400" s="125">
        <f t="shared" si="13"/>
        <v>0</v>
      </c>
      <c r="H400" s="150"/>
      <c r="I400" s="151"/>
      <c r="J400" s="163"/>
      <c r="K400" s="164"/>
    </row>
    <row r="401" spans="1:11">
      <c r="A401" s="16" t="s">
        <v>1074</v>
      </c>
      <c r="B401" s="17" t="s">
        <v>1083</v>
      </c>
      <c r="C401" s="18">
        <v>2100</v>
      </c>
      <c r="D401" s="18"/>
      <c r="E401" s="18">
        <f t="shared" si="12"/>
        <v>2100</v>
      </c>
      <c r="F401" s="18">
        <v>2100</v>
      </c>
      <c r="G401" s="125">
        <f t="shared" si="13"/>
        <v>0</v>
      </c>
      <c r="H401" s="150"/>
      <c r="I401" s="151"/>
      <c r="J401" s="163"/>
      <c r="K401" s="164"/>
    </row>
    <row r="402" spans="1:11">
      <c r="A402" s="16" t="s">
        <v>1075</v>
      </c>
      <c r="B402" s="17" t="s">
        <v>1084</v>
      </c>
      <c r="C402" s="18">
        <v>1800</v>
      </c>
      <c r="D402" s="18"/>
      <c r="E402" s="18">
        <f t="shared" ref="E402:E407" si="14">IFERROR(C402+D402,0)</f>
        <v>1800</v>
      </c>
      <c r="F402" s="18">
        <v>1800</v>
      </c>
      <c r="G402" s="125">
        <f t="shared" ref="G402:G409" si="15">IFERROR((E402-F402),0)</f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16" t="s">
        <v>944</v>
      </c>
      <c r="B403" s="17" t="s">
        <v>380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25">
        <f t="shared" si="15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16" t="s">
        <v>944</v>
      </c>
      <c r="B404" s="17" t="s">
        <v>381</v>
      </c>
      <c r="C404" s="18">
        <v>100</v>
      </c>
      <c r="D404" s="18"/>
      <c r="E404" s="18">
        <f t="shared" si="14"/>
        <v>100</v>
      </c>
      <c r="F404" s="18">
        <v>100</v>
      </c>
      <c r="G404" s="125">
        <f t="shared" si="15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>
      <c r="A405" s="16" t="s">
        <v>944</v>
      </c>
      <c r="B405" s="17" t="s">
        <v>382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25">
        <f t="shared" si="15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16" t="s">
        <v>944</v>
      </c>
      <c r="B406" s="17" t="s">
        <v>383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25">
        <f t="shared" si="15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>
      <c r="A407" s="16" t="s">
        <v>944</v>
      </c>
      <c r="B407" s="17" t="s">
        <v>384</v>
      </c>
      <c r="C407" s="18">
        <v>200</v>
      </c>
      <c r="D407" s="18"/>
      <c r="E407" s="18">
        <f t="shared" si="14"/>
        <v>200</v>
      </c>
      <c r="F407" s="18">
        <v>200</v>
      </c>
      <c r="G407" s="125">
        <f t="shared" si="15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16" t="s">
        <v>944</v>
      </c>
      <c r="B408" s="17" t="s">
        <v>385</v>
      </c>
      <c r="C408" s="18" t="s">
        <v>909</v>
      </c>
      <c r="D408" s="18" t="s">
        <v>909</v>
      </c>
      <c r="E408" s="18">
        <f t="shared" ref="E408:E463" si="16">IFERROR(C408+D408,0)</f>
        <v>0</v>
      </c>
      <c r="F408" s="18" t="s">
        <v>909</v>
      </c>
      <c r="G408" s="125">
        <f t="shared" si="15"/>
        <v>0</v>
      </c>
      <c r="H408" s="150" t="s">
        <v>909</v>
      </c>
      <c r="I408" s="151" t="s">
        <v>909</v>
      </c>
      <c r="J408" s="163" t="s">
        <v>909</v>
      </c>
      <c r="K408" s="164" t="s">
        <v>909</v>
      </c>
    </row>
    <row r="409" spans="1:11">
      <c r="A409" s="16" t="s">
        <v>944</v>
      </c>
      <c r="B409" s="17" t="s">
        <v>386</v>
      </c>
      <c r="C409" s="18" t="s">
        <v>909</v>
      </c>
      <c r="D409" s="18" t="s">
        <v>909</v>
      </c>
      <c r="E409" s="18">
        <f t="shared" si="16"/>
        <v>0</v>
      </c>
      <c r="F409" s="18" t="s">
        <v>909</v>
      </c>
      <c r="G409" s="125">
        <f t="shared" si="15"/>
        <v>0</v>
      </c>
      <c r="H409" s="150" t="s">
        <v>909</v>
      </c>
      <c r="I409" s="151" t="s">
        <v>909</v>
      </c>
      <c r="J409" s="163" t="s">
        <v>909</v>
      </c>
      <c r="K409" s="164" t="s">
        <v>909</v>
      </c>
    </row>
    <row r="410" spans="1:11">
      <c r="A410" s="16" t="s">
        <v>944</v>
      </c>
      <c r="B410" s="17" t="s">
        <v>387</v>
      </c>
      <c r="C410" s="18" t="s">
        <v>909</v>
      </c>
      <c r="D410" s="18" t="s">
        <v>909</v>
      </c>
      <c r="E410" s="18">
        <f t="shared" si="16"/>
        <v>0</v>
      </c>
      <c r="F410" s="18" t="s">
        <v>909</v>
      </c>
      <c r="G410" s="125">
        <f t="shared" ref="G410:G463" si="17">IFERROR((E410-F410),0)</f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16" t="s">
        <v>944</v>
      </c>
      <c r="B411" s="17" t="s">
        <v>388</v>
      </c>
      <c r="C411" s="18">
        <v>50</v>
      </c>
      <c r="D411" s="18"/>
      <c r="E411" s="18">
        <f t="shared" si="16"/>
        <v>50</v>
      </c>
      <c r="F411" s="18">
        <v>50</v>
      </c>
      <c r="G411" s="125">
        <f t="shared" si="17"/>
        <v>0</v>
      </c>
      <c r="H411" s="150" t="s">
        <v>909</v>
      </c>
      <c r="I411" s="151" t="s">
        <v>909</v>
      </c>
      <c r="J411" s="163" t="s">
        <v>909</v>
      </c>
      <c r="K411" s="167" t="s">
        <v>909</v>
      </c>
    </row>
    <row r="412" spans="1:11">
      <c r="A412" s="16" t="s">
        <v>944</v>
      </c>
      <c r="B412" s="17" t="s">
        <v>389</v>
      </c>
      <c r="C412" s="18" t="s">
        <v>909</v>
      </c>
      <c r="D412" s="18" t="s">
        <v>909</v>
      </c>
      <c r="E412" s="18">
        <f t="shared" si="16"/>
        <v>0</v>
      </c>
      <c r="F412" s="18" t="s">
        <v>909</v>
      </c>
      <c r="G412" s="125">
        <f t="shared" si="17"/>
        <v>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16" t="s">
        <v>944</v>
      </c>
      <c r="B413" s="17" t="s">
        <v>390</v>
      </c>
      <c r="C413" s="18" t="s">
        <v>909</v>
      </c>
      <c r="D413" s="18" t="s">
        <v>909</v>
      </c>
      <c r="E413" s="18">
        <f t="shared" si="16"/>
        <v>0</v>
      </c>
      <c r="F413" s="18" t="s">
        <v>909</v>
      </c>
      <c r="G413" s="125">
        <f t="shared" si="17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16" t="s">
        <v>944</v>
      </c>
      <c r="B414" s="17" t="s">
        <v>391</v>
      </c>
      <c r="C414" s="18">
        <v>50</v>
      </c>
      <c r="D414" s="18"/>
      <c r="E414" s="18">
        <f t="shared" si="16"/>
        <v>50</v>
      </c>
      <c r="F414" s="18">
        <v>50</v>
      </c>
      <c r="G414" s="125">
        <f t="shared" si="17"/>
        <v>0</v>
      </c>
      <c r="H414" s="150" t="s">
        <v>909</v>
      </c>
      <c r="I414" s="151" t="s">
        <v>909</v>
      </c>
      <c r="J414" s="163" t="s">
        <v>909</v>
      </c>
      <c r="K414" s="164" t="s">
        <v>909</v>
      </c>
    </row>
    <row r="415" spans="1:11">
      <c r="A415" s="16" t="s">
        <v>944</v>
      </c>
      <c r="B415" s="17" t="s">
        <v>392</v>
      </c>
      <c r="C415" s="18">
        <v>300</v>
      </c>
      <c r="D415" s="18"/>
      <c r="E415" s="18">
        <f t="shared" si="16"/>
        <v>300</v>
      </c>
      <c r="F415" s="18">
        <v>300</v>
      </c>
      <c r="G415" s="125">
        <f t="shared" si="17"/>
        <v>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16" t="s">
        <v>944</v>
      </c>
      <c r="B416" s="17" t="s">
        <v>393</v>
      </c>
      <c r="C416" s="18" t="s">
        <v>909</v>
      </c>
      <c r="D416" s="18" t="s">
        <v>909</v>
      </c>
      <c r="E416" s="18">
        <f t="shared" si="16"/>
        <v>0</v>
      </c>
      <c r="F416" s="18" t="s">
        <v>909</v>
      </c>
      <c r="G416" s="125">
        <f t="shared" si="17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16" t="s">
        <v>944</v>
      </c>
      <c r="B417" s="17" t="s">
        <v>394</v>
      </c>
      <c r="C417" s="18" t="s">
        <v>909</v>
      </c>
      <c r="D417" s="18" t="s">
        <v>909</v>
      </c>
      <c r="E417" s="18">
        <f t="shared" si="16"/>
        <v>0</v>
      </c>
      <c r="F417" s="18" t="s">
        <v>909</v>
      </c>
      <c r="G417" s="125">
        <f t="shared" si="17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>
      <c r="A418" s="16" t="s">
        <v>944</v>
      </c>
      <c r="B418" s="17" t="s">
        <v>395</v>
      </c>
      <c r="C418" s="18" t="s">
        <v>909</v>
      </c>
      <c r="D418" s="18" t="s">
        <v>909</v>
      </c>
      <c r="E418" s="18">
        <f t="shared" si="16"/>
        <v>0</v>
      </c>
      <c r="F418" s="18" t="s">
        <v>909</v>
      </c>
      <c r="G418" s="125">
        <f t="shared" si="17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>
      <c r="A419" s="16" t="s">
        <v>944</v>
      </c>
      <c r="B419" s="17" t="s">
        <v>396</v>
      </c>
      <c r="C419" s="18" t="s">
        <v>909</v>
      </c>
      <c r="D419" s="18" t="s">
        <v>909</v>
      </c>
      <c r="E419" s="18">
        <f t="shared" si="16"/>
        <v>0</v>
      </c>
      <c r="F419" s="18" t="s">
        <v>909</v>
      </c>
      <c r="G419" s="125">
        <f t="shared" si="17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>
      <c r="A420" s="16" t="s">
        <v>944</v>
      </c>
      <c r="B420" s="17" t="s">
        <v>397</v>
      </c>
      <c r="C420" s="18" t="s">
        <v>909</v>
      </c>
      <c r="D420" s="18" t="s">
        <v>909</v>
      </c>
      <c r="E420" s="18">
        <f t="shared" si="16"/>
        <v>0</v>
      </c>
      <c r="F420" s="18" t="s">
        <v>909</v>
      </c>
      <c r="G420" s="125">
        <f t="shared" si="17"/>
        <v>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>
      <c r="A421" s="16" t="s">
        <v>1085</v>
      </c>
      <c r="B421" s="17" t="s">
        <v>1086</v>
      </c>
      <c r="C421" s="18">
        <v>589</v>
      </c>
      <c r="D421" s="18"/>
      <c r="E421" s="18">
        <f t="shared" si="16"/>
        <v>589</v>
      </c>
      <c r="F421" s="18">
        <v>589</v>
      </c>
      <c r="G421" s="125">
        <f t="shared" si="17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>
      <c r="A422" s="16" t="s">
        <v>1085</v>
      </c>
      <c r="B422" s="17" t="s">
        <v>1087</v>
      </c>
      <c r="C422" s="18">
        <v>1320</v>
      </c>
      <c r="D422" s="18"/>
      <c r="E422" s="18">
        <f t="shared" si="16"/>
        <v>1320</v>
      </c>
      <c r="F422" s="18">
        <v>1320</v>
      </c>
      <c r="G422" s="125">
        <f t="shared" si="17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>
      <c r="A423" s="16" t="s">
        <v>1085</v>
      </c>
      <c r="B423" s="17" t="s">
        <v>1088</v>
      </c>
      <c r="C423" s="18">
        <v>1270</v>
      </c>
      <c r="D423" s="18"/>
      <c r="E423" s="18">
        <f t="shared" si="16"/>
        <v>1270</v>
      </c>
      <c r="F423" s="18">
        <v>1270</v>
      </c>
      <c r="G423" s="125">
        <f t="shared" si="17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>
      <c r="A424" s="16" t="s">
        <v>585</v>
      </c>
      <c r="B424" s="17" t="s">
        <v>586</v>
      </c>
      <c r="C424" s="18">
        <v>2000</v>
      </c>
      <c r="D424" s="18"/>
      <c r="E424" s="18">
        <f t="shared" si="16"/>
        <v>2000</v>
      </c>
      <c r="F424" s="18">
        <v>2000</v>
      </c>
      <c r="G424" s="125">
        <f t="shared" si="17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>
      <c r="A425" s="16" t="s">
        <v>909</v>
      </c>
      <c r="B425" s="17" t="s">
        <v>909</v>
      </c>
      <c r="C425" s="18" t="s">
        <v>909</v>
      </c>
      <c r="D425" s="18" t="s">
        <v>909</v>
      </c>
      <c r="E425" s="18">
        <f t="shared" si="16"/>
        <v>0</v>
      </c>
      <c r="F425" s="18" t="s">
        <v>909</v>
      </c>
      <c r="G425" s="125">
        <f t="shared" si="17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>
      <c r="A426" s="16" t="s">
        <v>909</v>
      </c>
      <c r="B426" s="17" t="s">
        <v>909</v>
      </c>
      <c r="C426" s="18" t="s">
        <v>909</v>
      </c>
      <c r="D426" s="18" t="s">
        <v>909</v>
      </c>
      <c r="E426" s="18">
        <f t="shared" si="16"/>
        <v>0</v>
      </c>
      <c r="F426" s="18" t="s">
        <v>909</v>
      </c>
      <c r="G426" s="125">
        <f t="shared" si="17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>
      <c r="A427" s="16" t="s">
        <v>909</v>
      </c>
      <c r="B427" s="17" t="s">
        <v>909</v>
      </c>
      <c r="C427" s="18" t="s">
        <v>909</v>
      </c>
      <c r="D427" s="18" t="s">
        <v>909</v>
      </c>
      <c r="E427" s="18">
        <f t="shared" si="16"/>
        <v>0</v>
      </c>
      <c r="F427" s="18" t="s">
        <v>909</v>
      </c>
      <c r="G427" s="125">
        <f t="shared" si="17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16" t="s">
        <v>909</v>
      </c>
      <c r="B428" s="17" t="s">
        <v>909</v>
      </c>
      <c r="C428" s="18" t="s">
        <v>909</v>
      </c>
      <c r="D428" s="18" t="s">
        <v>909</v>
      </c>
      <c r="E428" s="18">
        <f t="shared" si="16"/>
        <v>0</v>
      </c>
      <c r="F428" s="18" t="s">
        <v>909</v>
      </c>
      <c r="G428" s="125">
        <f t="shared" si="17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>
      <c r="A429" s="16" t="s">
        <v>909</v>
      </c>
      <c r="B429" s="17" t="s">
        <v>909</v>
      </c>
      <c r="C429" s="18" t="s">
        <v>909</v>
      </c>
      <c r="D429" s="18" t="s">
        <v>909</v>
      </c>
      <c r="E429" s="18">
        <f t="shared" si="16"/>
        <v>0</v>
      </c>
      <c r="F429" s="18" t="s">
        <v>909</v>
      </c>
      <c r="G429" s="125">
        <f t="shared" si="17"/>
        <v>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>
      <c r="A430" s="16" t="s">
        <v>909</v>
      </c>
      <c r="B430" s="17" t="s">
        <v>909</v>
      </c>
      <c r="C430" s="18" t="s">
        <v>909</v>
      </c>
      <c r="D430" s="18" t="s">
        <v>909</v>
      </c>
      <c r="E430" s="18">
        <f t="shared" si="16"/>
        <v>0</v>
      </c>
      <c r="F430" s="18" t="s">
        <v>909</v>
      </c>
      <c r="G430" s="125">
        <f t="shared" si="17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>
      <c r="A431" s="16" t="s">
        <v>909</v>
      </c>
      <c r="B431" s="17" t="s">
        <v>909</v>
      </c>
      <c r="C431" s="18" t="s">
        <v>909</v>
      </c>
      <c r="D431" s="18" t="s">
        <v>909</v>
      </c>
      <c r="E431" s="18">
        <f t="shared" si="16"/>
        <v>0</v>
      </c>
      <c r="F431" s="18" t="s">
        <v>909</v>
      </c>
      <c r="G431" s="125">
        <f t="shared" si="17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>
      <c r="A432" s="16" t="s">
        <v>909</v>
      </c>
      <c r="B432" s="17" t="s">
        <v>909</v>
      </c>
      <c r="C432" s="18" t="s">
        <v>909</v>
      </c>
      <c r="D432" s="18" t="s">
        <v>909</v>
      </c>
      <c r="E432" s="18">
        <f t="shared" si="16"/>
        <v>0</v>
      </c>
      <c r="F432" s="18" t="s">
        <v>909</v>
      </c>
      <c r="G432" s="125">
        <f t="shared" si="17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>
      <c r="A433" s="16" t="s">
        <v>909</v>
      </c>
      <c r="B433" s="17" t="s">
        <v>909</v>
      </c>
      <c r="C433" s="18" t="s">
        <v>909</v>
      </c>
      <c r="D433" s="18" t="s">
        <v>909</v>
      </c>
      <c r="E433" s="18">
        <f t="shared" si="16"/>
        <v>0</v>
      </c>
      <c r="F433" s="18" t="s">
        <v>909</v>
      </c>
      <c r="G433" s="125">
        <f t="shared" si="17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16" t="s">
        <v>909</v>
      </c>
      <c r="B434" s="17" t="s">
        <v>909</v>
      </c>
      <c r="C434" s="18" t="s">
        <v>909</v>
      </c>
      <c r="D434" s="18" t="s">
        <v>909</v>
      </c>
      <c r="E434" s="18">
        <f t="shared" si="16"/>
        <v>0</v>
      </c>
      <c r="F434" s="18" t="s">
        <v>909</v>
      </c>
      <c r="G434" s="125">
        <f t="shared" si="17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>
      <c r="A435" s="16" t="s">
        <v>909</v>
      </c>
      <c r="B435" s="17" t="s">
        <v>909</v>
      </c>
      <c r="C435" s="18" t="s">
        <v>909</v>
      </c>
      <c r="D435" s="18" t="s">
        <v>909</v>
      </c>
      <c r="E435" s="18">
        <f t="shared" si="16"/>
        <v>0</v>
      </c>
      <c r="F435" s="18" t="s">
        <v>909</v>
      </c>
      <c r="G435" s="125">
        <f t="shared" si="17"/>
        <v>0</v>
      </c>
      <c r="H435" s="150" t="s">
        <v>909</v>
      </c>
      <c r="I435" s="151" t="s">
        <v>909</v>
      </c>
      <c r="J435" s="163" t="s">
        <v>909</v>
      </c>
      <c r="K435" s="164" t="s">
        <v>909</v>
      </c>
    </row>
    <row r="436" spans="1:11">
      <c r="A436" s="16" t="s">
        <v>909</v>
      </c>
      <c r="B436" s="17" t="s">
        <v>909</v>
      </c>
      <c r="C436" s="18" t="s">
        <v>909</v>
      </c>
      <c r="D436" s="18" t="s">
        <v>909</v>
      </c>
      <c r="E436" s="18">
        <f t="shared" si="16"/>
        <v>0</v>
      </c>
      <c r="F436" s="18" t="s">
        <v>909</v>
      </c>
      <c r="G436" s="125">
        <f t="shared" si="17"/>
        <v>0</v>
      </c>
      <c r="H436" s="150" t="s">
        <v>909</v>
      </c>
      <c r="I436" s="151" t="s">
        <v>909</v>
      </c>
      <c r="J436" s="163" t="s">
        <v>909</v>
      </c>
      <c r="K436" s="164" t="s">
        <v>909</v>
      </c>
    </row>
    <row r="437" spans="1:11">
      <c r="A437" s="16" t="s">
        <v>909</v>
      </c>
      <c r="B437" s="17" t="s">
        <v>909</v>
      </c>
      <c r="C437" s="18" t="s">
        <v>909</v>
      </c>
      <c r="D437" s="18" t="s">
        <v>909</v>
      </c>
      <c r="E437" s="18">
        <f t="shared" si="16"/>
        <v>0</v>
      </c>
      <c r="F437" s="18" t="s">
        <v>909</v>
      </c>
      <c r="G437" s="125">
        <f t="shared" si="17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>
      <c r="A438" s="16" t="s">
        <v>909</v>
      </c>
      <c r="B438" s="17" t="s">
        <v>909</v>
      </c>
      <c r="C438" s="18" t="s">
        <v>909</v>
      </c>
      <c r="D438" s="18" t="s">
        <v>909</v>
      </c>
      <c r="E438" s="18">
        <f t="shared" si="16"/>
        <v>0</v>
      </c>
      <c r="F438" s="18" t="s">
        <v>909</v>
      </c>
      <c r="G438" s="125">
        <f t="shared" si="17"/>
        <v>0</v>
      </c>
      <c r="H438" s="150" t="s">
        <v>909</v>
      </c>
      <c r="I438" s="153" t="s">
        <v>909</v>
      </c>
      <c r="J438" s="168" t="s">
        <v>909</v>
      </c>
      <c r="K438" s="164" t="s">
        <v>909</v>
      </c>
    </row>
    <row r="439" spans="1:11">
      <c r="A439" s="16" t="s">
        <v>909</v>
      </c>
      <c r="B439" s="17" t="s">
        <v>909</v>
      </c>
      <c r="C439" s="18" t="s">
        <v>909</v>
      </c>
      <c r="D439" s="18" t="s">
        <v>909</v>
      </c>
      <c r="E439" s="18">
        <f t="shared" si="16"/>
        <v>0</v>
      </c>
      <c r="F439" s="18" t="s">
        <v>909</v>
      </c>
      <c r="G439" s="125">
        <f t="shared" si="17"/>
        <v>0</v>
      </c>
      <c r="H439" s="150" t="s">
        <v>909</v>
      </c>
      <c r="I439" s="153" t="s">
        <v>909</v>
      </c>
      <c r="J439" s="168" t="s">
        <v>909</v>
      </c>
      <c r="K439" s="164" t="s">
        <v>909</v>
      </c>
    </row>
    <row r="440" spans="1:11">
      <c r="A440" s="16" t="s">
        <v>909</v>
      </c>
      <c r="B440" s="17" t="s">
        <v>909</v>
      </c>
      <c r="C440" s="18" t="s">
        <v>909</v>
      </c>
      <c r="D440" s="18" t="s">
        <v>909</v>
      </c>
      <c r="E440" s="18">
        <f t="shared" si="16"/>
        <v>0</v>
      </c>
      <c r="F440" s="18" t="s">
        <v>909</v>
      </c>
      <c r="G440" s="125">
        <f t="shared" si="17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>
      <c r="A441" s="16" t="s">
        <v>909</v>
      </c>
      <c r="B441" s="17" t="s">
        <v>909</v>
      </c>
      <c r="C441" s="18" t="s">
        <v>909</v>
      </c>
      <c r="D441" s="18" t="s">
        <v>909</v>
      </c>
      <c r="E441" s="18">
        <f t="shared" si="16"/>
        <v>0</v>
      </c>
      <c r="F441" s="18" t="s">
        <v>909</v>
      </c>
      <c r="G441" s="125">
        <f t="shared" si="17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>
      <c r="A442" s="16" t="s">
        <v>909</v>
      </c>
      <c r="B442" s="17" t="s">
        <v>909</v>
      </c>
      <c r="C442" s="18" t="s">
        <v>909</v>
      </c>
      <c r="D442" s="18" t="s">
        <v>909</v>
      </c>
      <c r="E442" s="18">
        <f t="shared" si="16"/>
        <v>0</v>
      </c>
      <c r="F442" s="18" t="s">
        <v>909</v>
      </c>
      <c r="G442" s="125">
        <f t="shared" si="17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>
      <c r="A443" s="16" t="s">
        <v>909</v>
      </c>
      <c r="B443" s="17" t="s">
        <v>909</v>
      </c>
      <c r="C443" s="18" t="s">
        <v>909</v>
      </c>
      <c r="D443" s="18" t="s">
        <v>909</v>
      </c>
      <c r="E443" s="18">
        <f t="shared" si="16"/>
        <v>0</v>
      </c>
      <c r="F443" s="18" t="s">
        <v>909</v>
      </c>
      <c r="G443" s="125">
        <f t="shared" si="17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>
      <c r="A444" s="16" t="s">
        <v>909</v>
      </c>
      <c r="B444" s="17" t="s">
        <v>909</v>
      </c>
      <c r="C444" s="18" t="s">
        <v>909</v>
      </c>
      <c r="D444" s="18" t="s">
        <v>909</v>
      </c>
      <c r="E444" s="18">
        <f t="shared" si="16"/>
        <v>0</v>
      </c>
      <c r="F444" s="18" t="s">
        <v>909</v>
      </c>
      <c r="G444" s="125">
        <f t="shared" si="17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>
      <c r="A445" s="16" t="s">
        <v>909</v>
      </c>
      <c r="B445" s="17" t="s">
        <v>909</v>
      </c>
      <c r="C445" s="18" t="s">
        <v>909</v>
      </c>
      <c r="D445" s="18" t="s">
        <v>909</v>
      </c>
      <c r="E445" s="18">
        <f t="shared" si="16"/>
        <v>0</v>
      </c>
      <c r="F445" s="18" t="s">
        <v>909</v>
      </c>
      <c r="G445" s="125">
        <f t="shared" si="17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>
      <c r="A446" s="16" t="s">
        <v>909</v>
      </c>
      <c r="B446" s="17" t="s">
        <v>909</v>
      </c>
      <c r="C446" s="18" t="s">
        <v>909</v>
      </c>
      <c r="D446" s="18" t="s">
        <v>909</v>
      </c>
      <c r="E446" s="18">
        <f t="shared" si="16"/>
        <v>0</v>
      </c>
      <c r="F446" s="18" t="s">
        <v>909</v>
      </c>
      <c r="G446" s="125">
        <f t="shared" si="17"/>
        <v>0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>
      <c r="A447" s="16" t="s">
        <v>909</v>
      </c>
      <c r="B447" s="17" t="s">
        <v>909</v>
      </c>
      <c r="C447" s="18" t="s">
        <v>909</v>
      </c>
      <c r="D447" s="18" t="s">
        <v>909</v>
      </c>
      <c r="E447" s="18">
        <f t="shared" si="16"/>
        <v>0</v>
      </c>
      <c r="F447" s="18" t="s">
        <v>909</v>
      </c>
      <c r="G447" s="125">
        <f t="shared" si="17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>
      <c r="A448" s="16" t="s">
        <v>909</v>
      </c>
      <c r="B448" s="17" t="s">
        <v>909</v>
      </c>
      <c r="C448" s="18" t="s">
        <v>909</v>
      </c>
      <c r="D448" s="18" t="s">
        <v>909</v>
      </c>
      <c r="E448" s="18">
        <f t="shared" si="16"/>
        <v>0</v>
      </c>
      <c r="F448" s="18" t="s">
        <v>909</v>
      </c>
      <c r="G448" s="125">
        <f t="shared" si="17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>
      <c r="A449" s="16" t="s">
        <v>909</v>
      </c>
      <c r="B449" s="17" t="s">
        <v>909</v>
      </c>
      <c r="C449" s="18" t="s">
        <v>909</v>
      </c>
      <c r="D449" s="18" t="s">
        <v>909</v>
      </c>
      <c r="E449" s="18">
        <f t="shared" si="16"/>
        <v>0</v>
      </c>
      <c r="F449" s="18" t="s">
        <v>909</v>
      </c>
      <c r="G449" s="125">
        <f t="shared" si="17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16" t="s">
        <v>909</v>
      </c>
      <c r="B450" s="17" t="s">
        <v>909</v>
      </c>
      <c r="C450" s="18" t="s">
        <v>909</v>
      </c>
      <c r="D450" s="18" t="s">
        <v>909</v>
      </c>
      <c r="E450" s="18">
        <f t="shared" si="16"/>
        <v>0</v>
      </c>
      <c r="F450" s="18" t="s">
        <v>909</v>
      </c>
      <c r="G450" s="125">
        <f t="shared" si="17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>
      <c r="A451" s="16" t="s">
        <v>909</v>
      </c>
      <c r="B451" s="17" t="s">
        <v>909</v>
      </c>
      <c r="C451" s="18" t="s">
        <v>909</v>
      </c>
      <c r="D451" s="18" t="s">
        <v>909</v>
      </c>
      <c r="E451" s="18">
        <f t="shared" si="16"/>
        <v>0</v>
      </c>
      <c r="F451" s="18" t="s">
        <v>909</v>
      </c>
      <c r="G451" s="125">
        <f t="shared" si="17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>
      <c r="A452" s="16" t="s">
        <v>909</v>
      </c>
      <c r="B452" s="17" t="s">
        <v>909</v>
      </c>
      <c r="C452" s="18" t="s">
        <v>909</v>
      </c>
      <c r="D452" s="18" t="s">
        <v>909</v>
      </c>
      <c r="E452" s="18">
        <f t="shared" si="16"/>
        <v>0</v>
      </c>
      <c r="F452" s="18" t="s">
        <v>909</v>
      </c>
      <c r="G452" s="125">
        <f t="shared" si="17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16" t="s">
        <v>909</v>
      </c>
      <c r="B453" s="17" t="s">
        <v>909</v>
      </c>
      <c r="C453" s="18" t="s">
        <v>909</v>
      </c>
      <c r="D453" s="18" t="s">
        <v>909</v>
      </c>
      <c r="E453" s="18">
        <f t="shared" si="16"/>
        <v>0</v>
      </c>
      <c r="F453" s="18" t="s">
        <v>909</v>
      </c>
      <c r="G453" s="125">
        <f t="shared" si="17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>
      <c r="A454" s="16" t="s">
        <v>909</v>
      </c>
      <c r="B454" s="17" t="s">
        <v>909</v>
      </c>
      <c r="C454" s="18" t="s">
        <v>909</v>
      </c>
      <c r="D454" s="18" t="s">
        <v>909</v>
      </c>
      <c r="E454" s="18">
        <f t="shared" si="16"/>
        <v>0</v>
      </c>
      <c r="F454" s="18" t="s">
        <v>909</v>
      </c>
      <c r="G454" s="125">
        <f t="shared" si="17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>
      <c r="A455" s="16" t="s">
        <v>909</v>
      </c>
      <c r="B455" s="17" t="s">
        <v>909</v>
      </c>
      <c r="C455" s="18" t="s">
        <v>909</v>
      </c>
      <c r="D455" s="18" t="s">
        <v>909</v>
      </c>
      <c r="E455" s="18">
        <f t="shared" si="16"/>
        <v>0</v>
      </c>
      <c r="F455" s="18" t="s">
        <v>909</v>
      </c>
      <c r="G455" s="125">
        <f t="shared" si="17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>
      <c r="A456" s="16" t="s">
        <v>909</v>
      </c>
      <c r="B456" s="17" t="s">
        <v>909</v>
      </c>
      <c r="C456" s="18" t="s">
        <v>909</v>
      </c>
      <c r="D456" s="18" t="s">
        <v>909</v>
      </c>
      <c r="E456" s="18">
        <f t="shared" si="16"/>
        <v>0</v>
      </c>
      <c r="F456" s="18" t="s">
        <v>909</v>
      </c>
      <c r="G456" s="125">
        <f t="shared" si="17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16" t="s">
        <v>909</v>
      </c>
      <c r="B457" s="17" t="s">
        <v>909</v>
      </c>
      <c r="C457" s="18" t="s">
        <v>909</v>
      </c>
      <c r="D457" s="18" t="s">
        <v>909</v>
      </c>
      <c r="E457" s="18">
        <f t="shared" si="16"/>
        <v>0</v>
      </c>
      <c r="F457" s="18" t="s">
        <v>909</v>
      </c>
      <c r="G457" s="125">
        <f t="shared" si="17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>
      <c r="A458" s="16" t="s">
        <v>909</v>
      </c>
      <c r="B458" s="17" t="s">
        <v>909</v>
      </c>
      <c r="C458" s="18" t="s">
        <v>909</v>
      </c>
      <c r="D458" s="18" t="s">
        <v>909</v>
      </c>
      <c r="E458" s="18">
        <f t="shared" si="16"/>
        <v>0</v>
      </c>
      <c r="F458" s="18" t="s">
        <v>909</v>
      </c>
      <c r="G458" s="125">
        <f t="shared" si="17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>
      <c r="A459" s="16" t="s">
        <v>909</v>
      </c>
      <c r="B459" s="17" t="s">
        <v>909</v>
      </c>
      <c r="C459" s="18" t="s">
        <v>909</v>
      </c>
      <c r="D459" s="18" t="s">
        <v>909</v>
      </c>
      <c r="E459" s="18">
        <f t="shared" si="16"/>
        <v>0</v>
      </c>
      <c r="F459" s="18" t="s">
        <v>909</v>
      </c>
      <c r="G459" s="125">
        <f t="shared" si="17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16" t="s">
        <v>909</v>
      </c>
      <c r="B460" s="17" t="s">
        <v>909</v>
      </c>
      <c r="C460" s="18" t="s">
        <v>909</v>
      </c>
      <c r="D460" s="18" t="s">
        <v>909</v>
      </c>
      <c r="E460" s="18">
        <f t="shared" si="16"/>
        <v>0</v>
      </c>
      <c r="F460" s="18" t="s">
        <v>909</v>
      </c>
      <c r="G460" s="125">
        <f t="shared" si="17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16" t="s">
        <v>909</v>
      </c>
      <c r="B461" s="17" t="s">
        <v>909</v>
      </c>
      <c r="C461" s="18" t="s">
        <v>909</v>
      </c>
      <c r="D461" s="18" t="s">
        <v>909</v>
      </c>
      <c r="E461" s="18">
        <f t="shared" si="16"/>
        <v>0</v>
      </c>
      <c r="F461" s="18" t="s">
        <v>909</v>
      </c>
      <c r="G461" s="125">
        <f t="shared" si="17"/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16" t="s">
        <v>909</v>
      </c>
      <c r="B462" s="17" t="s">
        <v>909</v>
      </c>
      <c r="C462" s="18" t="s">
        <v>909</v>
      </c>
      <c r="D462" s="18" t="s">
        <v>909</v>
      </c>
      <c r="E462" s="18">
        <f t="shared" si="16"/>
        <v>0</v>
      </c>
      <c r="F462" s="18" t="s">
        <v>909</v>
      </c>
      <c r="G462" s="125">
        <f t="shared" si="17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16" t="s">
        <v>909</v>
      </c>
      <c r="B463" s="17" t="s">
        <v>909</v>
      </c>
      <c r="C463" s="18" t="s">
        <v>909</v>
      </c>
      <c r="D463" s="18" t="s">
        <v>909</v>
      </c>
      <c r="E463" s="18">
        <f t="shared" si="16"/>
        <v>0</v>
      </c>
      <c r="F463" s="18" t="s">
        <v>909</v>
      </c>
      <c r="G463" s="125">
        <f t="shared" si="17"/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16" t="s">
        <v>909</v>
      </c>
      <c r="B464" s="17" t="s">
        <v>909</v>
      </c>
      <c r="C464" s="18" t="s">
        <v>909</v>
      </c>
      <c r="D464" s="18" t="s">
        <v>909</v>
      </c>
      <c r="E464" s="18">
        <f t="shared" ref="E464:E527" si="18">IFERROR(C464+D464,0)</f>
        <v>0</v>
      </c>
      <c r="F464" s="18" t="s">
        <v>909</v>
      </c>
      <c r="G464" s="125">
        <f t="shared" ref="G464:G527" si="19">IFERROR((E464-F464),0)</f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16" t="s">
        <v>909</v>
      </c>
      <c r="B465" s="17" t="s">
        <v>909</v>
      </c>
      <c r="C465" s="18" t="s">
        <v>909</v>
      </c>
      <c r="D465" s="18" t="s">
        <v>909</v>
      </c>
      <c r="E465" s="18">
        <f t="shared" si="18"/>
        <v>0</v>
      </c>
      <c r="F465" s="18" t="s">
        <v>909</v>
      </c>
      <c r="G465" s="125">
        <f t="shared" si="19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16" t="s">
        <v>909</v>
      </c>
      <c r="B466" s="17" t="s">
        <v>909</v>
      </c>
      <c r="C466" s="18" t="s">
        <v>909</v>
      </c>
      <c r="D466" s="18" t="s">
        <v>909</v>
      </c>
      <c r="E466" s="18">
        <f t="shared" si="18"/>
        <v>0</v>
      </c>
      <c r="F466" s="18" t="s">
        <v>909</v>
      </c>
      <c r="G466" s="125">
        <f t="shared" si="19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16" t="s">
        <v>909</v>
      </c>
      <c r="B467" s="17" t="s">
        <v>909</v>
      </c>
      <c r="C467" s="18" t="s">
        <v>909</v>
      </c>
      <c r="D467" s="18" t="s">
        <v>909</v>
      </c>
      <c r="E467" s="18">
        <f t="shared" si="18"/>
        <v>0</v>
      </c>
      <c r="F467" s="18" t="s">
        <v>909</v>
      </c>
      <c r="G467" s="125">
        <f t="shared" si="19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>
      <c r="A468" s="16" t="s">
        <v>909</v>
      </c>
      <c r="B468" s="17" t="s">
        <v>909</v>
      </c>
      <c r="C468" s="18" t="s">
        <v>909</v>
      </c>
      <c r="D468" s="18" t="s">
        <v>909</v>
      </c>
      <c r="E468" s="18">
        <f t="shared" si="18"/>
        <v>0</v>
      </c>
      <c r="F468" s="18" t="s">
        <v>909</v>
      </c>
      <c r="G468" s="125">
        <f t="shared" si="19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>
      <c r="A469" s="16" t="s">
        <v>909</v>
      </c>
      <c r="B469" s="17" t="s">
        <v>909</v>
      </c>
      <c r="C469" s="18" t="s">
        <v>909</v>
      </c>
      <c r="D469" s="18" t="s">
        <v>909</v>
      </c>
      <c r="E469" s="18">
        <f t="shared" si="18"/>
        <v>0</v>
      </c>
      <c r="F469" s="18" t="s">
        <v>909</v>
      </c>
      <c r="G469" s="125">
        <f t="shared" si="19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16" t="s">
        <v>909</v>
      </c>
      <c r="B470" s="17" t="s">
        <v>909</v>
      </c>
      <c r="C470" s="18" t="s">
        <v>909</v>
      </c>
      <c r="D470" s="18" t="s">
        <v>909</v>
      </c>
      <c r="E470" s="18">
        <f t="shared" si="18"/>
        <v>0</v>
      </c>
      <c r="F470" s="18" t="s">
        <v>909</v>
      </c>
      <c r="G470" s="125">
        <f t="shared" si="19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16" t="s">
        <v>909</v>
      </c>
      <c r="B471" s="17" t="s">
        <v>909</v>
      </c>
      <c r="C471" s="18" t="s">
        <v>909</v>
      </c>
      <c r="D471" s="18" t="s">
        <v>909</v>
      </c>
      <c r="E471" s="18">
        <f t="shared" si="18"/>
        <v>0</v>
      </c>
      <c r="F471" s="18" t="s">
        <v>909</v>
      </c>
      <c r="G471" s="125">
        <f t="shared" si="19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>
      <c r="A472" s="16" t="s">
        <v>909</v>
      </c>
      <c r="B472" s="17" t="s">
        <v>909</v>
      </c>
      <c r="C472" s="18" t="s">
        <v>909</v>
      </c>
      <c r="D472" s="18" t="s">
        <v>909</v>
      </c>
      <c r="E472" s="18">
        <f t="shared" si="18"/>
        <v>0</v>
      </c>
      <c r="F472" s="18" t="s">
        <v>909</v>
      </c>
      <c r="G472" s="125">
        <f t="shared" si="19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>
      <c r="A473" s="16" t="s">
        <v>909</v>
      </c>
      <c r="B473" s="17" t="s">
        <v>909</v>
      </c>
      <c r="C473" s="18" t="s">
        <v>909</v>
      </c>
      <c r="D473" s="18" t="s">
        <v>909</v>
      </c>
      <c r="E473" s="18">
        <f t="shared" si="18"/>
        <v>0</v>
      </c>
      <c r="F473" s="18" t="s">
        <v>909</v>
      </c>
      <c r="G473" s="125">
        <f t="shared" si="19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>
      <c r="A474" s="16" t="s">
        <v>909</v>
      </c>
      <c r="B474" s="17" t="s">
        <v>909</v>
      </c>
      <c r="C474" s="18" t="s">
        <v>909</v>
      </c>
      <c r="D474" s="18" t="s">
        <v>909</v>
      </c>
      <c r="E474" s="18">
        <f t="shared" si="18"/>
        <v>0</v>
      </c>
      <c r="F474" s="18" t="s">
        <v>909</v>
      </c>
      <c r="G474" s="125">
        <f t="shared" si="19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>
      <c r="A475" s="16" t="s">
        <v>909</v>
      </c>
      <c r="B475" s="17" t="s">
        <v>909</v>
      </c>
      <c r="C475" s="18" t="s">
        <v>909</v>
      </c>
      <c r="D475" s="18" t="s">
        <v>909</v>
      </c>
      <c r="E475" s="18">
        <f t="shared" si="18"/>
        <v>0</v>
      </c>
      <c r="F475" s="18" t="s">
        <v>909</v>
      </c>
      <c r="G475" s="125">
        <f t="shared" si="19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>
      <c r="A476" s="16" t="s">
        <v>909</v>
      </c>
      <c r="B476" s="17" t="s">
        <v>909</v>
      </c>
      <c r="C476" s="18" t="s">
        <v>909</v>
      </c>
      <c r="D476" s="18" t="s">
        <v>909</v>
      </c>
      <c r="E476" s="18">
        <f t="shared" si="18"/>
        <v>0</v>
      </c>
      <c r="F476" s="18" t="s">
        <v>909</v>
      </c>
      <c r="G476" s="125">
        <f t="shared" si="19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>
      <c r="A477" s="16" t="s">
        <v>909</v>
      </c>
      <c r="B477" s="17" t="s">
        <v>909</v>
      </c>
      <c r="C477" s="18" t="s">
        <v>909</v>
      </c>
      <c r="D477" s="18" t="s">
        <v>909</v>
      </c>
      <c r="E477" s="18">
        <f t="shared" si="18"/>
        <v>0</v>
      </c>
      <c r="F477" s="18" t="s">
        <v>909</v>
      </c>
      <c r="G477" s="125">
        <f t="shared" si="19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>
      <c r="A478" s="16" t="s">
        <v>909</v>
      </c>
      <c r="B478" s="17" t="s">
        <v>909</v>
      </c>
      <c r="C478" s="18" t="s">
        <v>909</v>
      </c>
      <c r="D478" s="18" t="s">
        <v>909</v>
      </c>
      <c r="E478" s="18">
        <f t="shared" si="18"/>
        <v>0</v>
      </c>
      <c r="F478" s="18" t="s">
        <v>909</v>
      </c>
      <c r="G478" s="125">
        <f t="shared" si="19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>
      <c r="A479" s="16" t="s">
        <v>909</v>
      </c>
      <c r="B479" s="4" t="s">
        <v>909</v>
      </c>
      <c r="C479" s="18" t="s">
        <v>909</v>
      </c>
      <c r="D479" s="18" t="s">
        <v>909</v>
      </c>
      <c r="E479" s="18">
        <f t="shared" si="18"/>
        <v>0</v>
      </c>
      <c r="F479" s="18" t="s">
        <v>909</v>
      </c>
      <c r="G479" s="125">
        <f t="shared" si="19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>
      <c r="A480" s="16" t="s">
        <v>909</v>
      </c>
      <c r="B480" s="4" t="s">
        <v>909</v>
      </c>
      <c r="C480" s="18" t="s">
        <v>909</v>
      </c>
      <c r="D480" s="18" t="s">
        <v>909</v>
      </c>
      <c r="E480" s="18">
        <f t="shared" si="18"/>
        <v>0</v>
      </c>
      <c r="F480" s="18" t="s">
        <v>909</v>
      </c>
      <c r="G480" s="125">
        <f t="shared" si="19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>
      <c r="A481" s="16" t="s">
        <v>909</v>
      </c>
      <c r="B481" s="4" t="s">
        <v>909</v>
      </c>
      <c r="C481" s="18" t="s">
        <v>909</v>
      </c>
      <c r="D481" s="18" t="s">
        <v>909</v>
      </c>
      <c r="E481" s="18">
        <f t="shared" si="18"/>
        <v>0</v>
      </c>
      <c r="F481" s="18" t="s">
        <v>909</v>
      </c>
      <c r="G481" s="125">
        <f t="shared" si="19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>
      <c r="A482" s="16" t="s">
        <v>909</v>
      </c>
      <c r="B482" s="4" t="s">
        <v>909</v>
      </c>
      <c r="C482" s="18" t="s">
        <v>909</v>
      </c>
      <c r="D482" s="18" t="s">
        <v>909</v>
      </c>
      <c r="E482" s="18">
        <f t="shared" si="18"/>
        <v>0</v>
      </c>
      <c r="F482" s="18" t="s">
        <v>909</v>
      </c>
      <c r="G482" s="125">
        <f t="shared" si="19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>
      <c r="A483" s="16" t="s">
        <v>909</v>
      </c>
      <c r="B483" s="4" t="s">
        <v>909</v>
      </c>
      <c r="C483" s="18" t="s">
        <v>909</v>
      </c>
      <c r="D483" s="18" t="s">
        <v>909</v>
      </c>
      <c r="E483" s="18">
        <f t="shared" si="18"/>
        <v>0</v>
      </c>
      <c r="F483" s="18" t="s">
        <v>909</v>
      </c>
      <c r="G483" s="125">
        <f t="shared" si="19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>
      <c r="A484" s="16" t="s">
        <v>909</v>
      </c>
      <c r="B484" s="4" t="s">
        <v>909</v>
      </c>
      <c r="C484" s="18" t="s">
        <v>909</v>
      </c>
      <c r="D484" s="18" t="s">
        <v>909</v>
      </c>
      <c r="E484" s="18">
        <f t="shared" si="18"/>
        <v>0</v>
      </c>
      <c r="F484" s="18" t="s">
        <v>909</v>
      </c>
      <c r="G484" s="125">
        <f t="shared" si="19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>
      <c r="A485" s="16" t="s">
        <v>909</v>
      </c>
      <c r="B485" s="4" t="s">
        <v>909</v>
      </c>
      <c r="C485" s="18" t="s">
        <v>909</v>
      </c>
      <c r="D485" s="18" t="s">
        <v>909</v>
      </c>
      <c r="E485" s="18">
        <f t="shared" si="18"/>
        <v>0</v>
      </c>
      <c r="F485" s="18" t="s">
        <v>909</v>
      </c>
      <c r="G485" s="125">
        <f t="shared" si="19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>
      <c r="A486" s="16" t="s">
        <v>909</v>
      </c>
      <c r="B486" s="4" t="s">
        <v>909</v>
      </c>
      <c r="C486" s="18" t="s">
        <v>909</v>
      </c>
      <c r="D486" s="18" t="s">
        <v>909</v>
      </c>
      <c r="E486" s="18">
        <f t="shared" si="18"/>
        <v>0</v>
      </c>
      <c r="F486" s="18" t="s">
        <v>909</v>
      </c>
      <c r="G486" s="125">
        <f t="shared" si="19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>
      <c r="A487" s="16" t="s">
        <v>909</v>
      </c>
      <c r="B487" s="4" t="s">
        <v>909</v>
      </c>
      <c r="C487" s="18" t="s">
        <v>909</v>
      </c>
      <c r="D487" s="18" t="s">
        <v>909</v>
      </c>
      <c r="E487" s="18">
        <f t="shared" si="18"/>
        <v>0</v>
      </c>
      <c r="F487" s="18" t="s">
        <v>909</v>
      </c>
      <c r="G487" s="125">
        <f t="shared" si="19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16" t="s">
        <v>909</v>
      </c>
      <c r="B488" s="4" t="s">
        <v>909</v>
      </c>
      <c r="C488" s="18" t="s">
        <v>909</v>
      </c>
      <c r="D488" s="18" t="s">
        <v>909</v>
      </c>
      <c r="E488" s="18">
        <f t="shared" si="18"/>
        <v>0</v>
      </c>
      <c r="F488" s="18" t="s">
        <v>909</v>
      </c>
      <c r="G488" s="125">
        <f t="shared" si="19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>
      <c r="A489" s="16" t="s">
        <v>909</v>
      </c>
      <c r="B489" s="4" t="s">
        <v>909</v>
      </c>
      <c r="C489" s="18" t="s">
        <v>909</v>
      </c>
      <c r="D489" s="18" t="s">
        <v>909</v>
      </c>
      <c r="E489" s="18">
        <f t="shared" si="18"/>
        <v>0</v>
      </c>
      <c r="F489" s="18" t="s">
        <v>909</v>
      </c>
      <c r="G489" s="125">
        <f t="shared" si="19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>
      <c r="A490" s="16" t="s">
        <v>909</v>
      </c>
      <c r="B490" s="4" t="s">
        <v>909</v>
      </c>
      <c r="C490" s="18" t="s">
        <v>909</v>
      </c>
      <c r="D490" s="18" t="s">
        <v>909</v>
      </c>
      <c r="E490" s="18">
        <f t="shared" si="18"/>
        <v>0</v>
      </c>
      <c r="F490" s="18" t="s">
        <v>909</v>
      </c>
      <c r="G490" s="125">
        <f t="shared" si="19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16" t="s">
        <v>909</v>
      </c>
      <c r="B491" s="17" t="s">
        <v>909</v>
      </c>
      <c r="C491" s="18" t="s">
        <v>909</v>
      </c>
      <c r="D491" s="18" t="s">
        <v>909</v>
      </c>
      <c r="E491" s="18">
        <f t="shared" si="18"/>
        <v>0</v>
      </c>
      <c r="F491" s="18" t="s">
        <v>909</v>
      </c>
      <c r="G491" s="125">
        <f t="shared" si="19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16" t="s">
        <v>909</v>
      </c>
      <c r="B492" s="17" t="s">
        <v>909</v>
      </c>
      <c r="C492" s="18" t="s">
        <v>909</v>
      </c>
      <c r="D492" s="18" t="s">
        <v>909</v>
      </c>
      <c r="E492" s="18">
        <f t="shared" si="18"/>
        <v>0</v>
      </c>
      <c r="F492" s="18" t="s">
        <v>909</v>
      </c>
      <c r="G492" s="125">
        <f t="shared" si="19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>
      <c r="A493" s="16" t="s">
        <v>909</v>
      </c>
      <c r="B493" s="17" t="s">
        <v>909</v>
      </c>
      <c r="C493" s="18" t="s">
        <v>909</v>
      </c>
      <c r="D493" s="18" t="s">
        <v>909</v>
      </c>
      <c r="E493" s="18">
        <f t="shared" si="18"/>
        <v>0</v>
      </c>
      <c r="F493" s="18" t="s">
        <v>909</v>
      </c>
      <c r="G493" s="125">
        <f t="shared" si="19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>
      <c r="A494" s="16" t="s">
        <v>909</v>
      </c>
      <c r="B494" s="17" t="s">
        <v>909</v>
      </c>
      <c r="C494" s="18" t="s">
        <v>909</v>
      </c>
      <c r="D494" s="18" t="s">
        <v>909</v>
      </c>
      <c r="E494" s="18">
        <f t="shared" si="18"/>
        <v>0</v>
      </c>
      <c r="F494" s="18" t="s">
        <v>909</v>
      </c>
      <c r="G494" s="125">
        <f t="shared" si="19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>
      <c r="A495" s="16" t="s">
        <v>909</v>
      </c>
      <c r="B495" s="17" t="s">
        <v>909</v>
      </c>
      <c r="C495" s="18" t="s">
        <v>909</v>
      </c>
      <c r="D495" s="18" t="s">
        <v>909</v>
      </c>
      <c r="E495" s="18">
        <f t="shared" si="18"/>
        <v>0</v>
      </c>
      <c r="F495" s="18" t="s">
        <v>909</v>
      </c>
      <c r="G495" s="125">
        <f t="shared" si="19"/>
        <v>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>
      <c r="A496" s="16" t="s">
        <v>909</v>
      </c>
      <c r="B496" s="17" t="s">
        <v>909</v>
      </c>
      <c r="C496" s="18" t="s">
        <v>909</v>
      </c>
      <c r="D496" s="18" t="s">
        <v>909</v>
      </c>
      <c r="E496" s="18">
        <f t="shared" si="18"/>
        <v>0</v>
      </c>
      <c r="F496" s="18" t="s">
        <v>909</v>
      </c>
      <c r="G496" s="125">
        <f t="shared" si="19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>
      <c r="A497" s="16" t="s">
        <v>909</v>
      </c>
      <c r="B497" s="17" t="s">
        <v>909</v>
      </c>
      <c r="C497" s="18" t="s">
        <v>909</v>
      </c>
      <c r="D497" s="18" t="s">
        <v>909</v>
      </c>
      <c r="E497" s="18">
        <f t="shared" si="18"/>
        <v>0</v>
      </c>
      <c r="F497" s="18" t="s">
        <v>909</v>
      </c>
      <c r="G497" s="125">
        <f t="shared" si="19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>
      <c r="A498" s="16" t="s">
        <v>909</v>
      </c>
      <c r="B498" s="17" t="s">
        <v>909</v>
      </c>
      <c r="C498" s="18" t="s">
        <v>909</v>
      </c>
      <c r="D498" s="18" t="s">
        <v>909</v>
      </c>
      <c r="E498" s="18">
        <f t="shared" si="18"/>
        <v>0</v>
      </c>
      <c r="F498" s="18" t="s">
        <v>909</v>
      </c>
      <c r="G498" s="125">
        <f t="shared" si="19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>
      <c r="A499" s="16" t="s">
        <v>909</v>
      </c>
      <c r="B499" s="17" t="s">
        <v>909</v>
      </c>
      <c r="C499" s="18" t="s">
        <v>909</v>
      </c>
      <c r="D499" s="18" t="s">
        <v>909</v>
      </c>
      <c r="E499" s="18">
        <f t="shared" si="18"/>
        <v>0</v>
      </c>
      <c r="F499" s="18" t="s">
        <v>909</v>
      </c>
      <c r="G499" s="125">
        <f t="shared" si="19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16" t="s">
        <v>909</v>
      </c>
      <c r="B500" s="17" t="s">
        <v>909</v>
      </c>
      <c r="C500" s="18" t="s">
        <v>909</v>
      </c>
      <c r="D500" s="18" t="s">
        <v>909</v>
      </c>
      <c r="E500" s="18">
        <f t="shared" si="18"/>
        <v>0</v>
      </c>
      <c r="F500" s="18" t="s">
        <v>909</v>
      </c>
      <c r="G500" s="125">
        <f t="shared" si="19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>
      <c r="A501" s="16" t="s">
        <v>909</v>
      </c>
      <c r="B501" s="17" t="s">
        <v>909</v>
      </c>
      <c r="C501" s="18" t="s">
        <v>909</v>
      </c>
      <c r="D501" s="18" t="s">
        <v>909</v>
      </c>
      <c r="E501" s="18">
        <f t="shared" si="18"/>
        <v>0</v>
      </c>
      <c r="F501" s="18" t="s">
        <v>909</v>
      </c>
      <c r="G501" s="125">
        <f t="shared" si="19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>
      <c r="A502" s="16" t="s">
        <v>909</v>
      </c>
      <c r="B502" s="17" t="s">
        <v>909</v>
      </c>
      <c r="C502" s="18" t="s">
        <v>909</v>
      </c>
      <c r="D502" s="18" t="s">
        <v>909</v>
      </c>
      <c r="E502" s="18">
        <f t="shared" si="18"/>
        <v>0</v>
      </c>
      <c r="F502" s="18" t="s">
        <v>909</v>
      </c>
      <c r="G502" s="125">
        <f t="shared" si="19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>
      <c r="A503" s="16" t="s">
        <v>909</v>
      </c>
      <c r="B503" s="17" t="s">
        <v>909</v>
      </c>
      <c r="C503" s="18" t="s">
        <v>909</v>
      </c>
      <c r="D503" s="18" t="s">
        <v>909</v>
      </c>
      <c r="E503" s="18">
        <f t="shared" si="18"/>
        <v>0</v>
      </c>
      <c r="F503" s="18" t="s">
        <v>909</v>
      </c>
      <c r="G503" s="125">
        <f t="shared" si="19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>
      <c r="A504" s="16" t="s">
        <v>909</v>
      </c>
      <c r="B504" s="17" t="s">
        <v>909</v>
      </c>
      <c r="C504" s="18" t="s">
        <v>909</v>
      </c>
      <c r="D504" s="18" t="s">
        <v>909</v>
      </c>
      <c r="E504" s="18">
        <f t="shared" si="18"/>
        <v>0</v>
      </c>
      <c r="F504" s="18" t="s">
        <v>909</v>
      </c>
      <c r="G504" s="125">
        <f t="shared" si="19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>
      <c r="A505" s="16" t="s">
        <v>909</v>
      </c>
      <c r="B505" s="17" t="s">
        <v>909</v>
      </c>
      <c r="C505" s="18" t="s">
        <v>909</v>
      </c>
      <c r="D505" s="18" t="s">
        <v>909</v>
      </c>
      <c r="E505" s="18">
        <f t="shared" si="18"/>
        <v>0</v>
      </c>
      <c r="F505" s="18" t="s">
        <v>909</v>
      </c>
      <c r="G505" s="125">
        <f t="shared" si="19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>
      <c r="A506" s="16" t="s">
        <v>909</v>
      </c>
      <c r="B506" s="17" t="s">
        <v>909</v>
      </c>
      <c r="C506" s="18" t="s">
        <v>909</v>
      </c>
      <c r="D506" s="18" t="s">
        <v>909</v>
      </c>
      <c r="E506" s="18">
        <f t="shared" si="18"/>
        <v>0</v>
      </c>
      <c r="F506" s="18" t="s">
        <v>909</v>
      </c>
      <c r="G506" s="125">
        <f t="shared" si="19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>
      <c r="A507" s="16" t="s">
        <v>909</v>
      </c>
      <c r="B507" s="17" t="s">
        <v>909</v>
      </c>
      <c r="C507" s="18" t="s">
        <v>909</v>
      </c>
      <c r="D507" s="18" t="s">
        <v>909</v>
      </c>
      <c r="E507" s="18">
        <f t="shared" si="18"/>
        <v>0</v>
      </c>
      <c r="F507" s="18" t="s">
        <v>909</v>
      </c>
      <c r="G507" s="125">
        <f t="shared" si="19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>
      <c r="A508" s="16" t="s">
        <v>909</v>
      </c>
      <c r="B508" s="17" t="s">
        <v>909</v>
      </c>
      <c r="C508" s="18" t="s">
        <v>909</v>
      </c>
      <c r="D508" s="18" t="s">
        <v>909</v>
      </c>
      <c r="E508" s="18">
        <f t="shared" si="18"/>
        <v>0</v>
      </c>
      <c r="F508" s="18" t="s">
        <v>909</v>
      </c>
      <c r="G508" s="125">
        <f t="shared" si="19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>
      <c r="A509" s="16" t="s">
        <v>909</v>
      </c>
      <c r="B509" s="17" t="s">
        <v>909</v>
      </c>
      <c r="C509" s="18" t="s">
        <v>909</v>
      </c>
      <c r="D509" s="18" t="s">
        <v>909</v>
      </c>
      <c r="E509" s="18">
        <f t="shared" si="18"/>
        <v>0</v>
      </c>
      <c r="F509" s="18" t="s">
        <v>909</v>
      </c>
      <c r="G509" s="125">
        <f t="shared" si="19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16" t="s">
        <v>909</v>
      </c>
      <c r="B510" s="17" t="s">
        <v>909</v>
      </c>
      <c r="C510" s="18" t="s">
        <v>909</v>
      </c>
      <c r="D510" s="18" t="s">
        <v>909</v>
      </c>
      <c r="E510" s="18">
        <f t="shared" si="18"/>
        <v>0</v>
      </c>
      <c r="F510" s="18" t="s">
        <v>909</v>
      </c>
      <c r="G510" s="125">
        <f t="shared" si="19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16" t="s">
        <v>909</v>
      </c>
      <c r="B511" s="17" t="s">
        <v>909</v>
      </c>
      <c r="C511" s="18" t="s">
        <v>909</v>
      </c>
      <c r="D511" s="18" t="s">
        <v>909</v>
      </c>
      <c r="E511" s="18">
        <f t="shared" si="18"/>
        <v>0</v>
      </c>
      <c r="F511" s="18" t="s">
        <v>909</v>
      </c>
      <c r="G511" s="125">
        <f t="shared" si="19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16" t="s">
        <v>909</v>
      </c>
      <c r="B512" s="17" t="s">
        <v>909</v>
      </c>
      <c r="C512" s="18" t="s">
        <v>909</v>
      </c>
      <c r="D512" s="18" t="s">
        <v>909</v>
      </c>
      <c r="E512" s="18">
        <f t="shared" si="18"/>
        <v>0</v>
      </c>
      <c r="F512" s="18" t="s">
        <v>909</v>
      </c>
      <c r="G512" s="125">
        <f t="shared" si="19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>
      <c r="A513" s="16" t="s">
        <v>909</v>
      </c>
      <c r="B513" s="17" t="s">
        <v>909</v>
      </c>
      <c r="C513" s="18" t="s">
        <v>909</v>
      </c>
      <c r="D513" s="18" t="s">
        <v>909</v>
      </c>
      <c r="E513" s="18">
        <f t="shared" si="18"/>
        <v>0</v>
      </c>
      <c r="F513" s="18" t="s">
        <v>909</v>
      </c>
      <c r="G513" s="125">
        <f t="shared" si="19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>
      <c r="A514" s="16" t="s">
        <v>909</v>
      </c>
      <c r="B514" s="17" t="s">
        <v>909</v>
      </c>
      <c r="C514" s="18" t="s">
        <v>909</v>
      </c>
      <c r="D514" s="18" t="s">
        <v>909</v>
      </c>
      <c r="E514" s="18">
        <f t="shared" si="18"/>
        <v>0</v>
      </c>
      <c r="F514" s="18" t="s">
        <v>909</v>
      </c>
      <c r="G514" s="125">
        <f t="shared" si="19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>
      <c r="A515" s="16" t="s">
        <v>909</v>
      </c>
      <c r="B515" s="17" t="s">
        <v>909</v>
      </c>
      <c r="C515" s="18" t="s">
        <v>909</v>
      </c>
      <c r="D515" s="18" t="s">
        <v>909</v>
      </c>
      <c r="E515" s="18">
        <f t="shared" si="18"/>
        <v>0</v>
      </c>
      <c r="F515" s="18" t="s">
        <v>909</v>
      </c>
      <c r="G515" s="125">
        <f t="shared" si="19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>
      <c r="A516" s="16" t="s">
        <v>909</v>
      </c>
      <c r="B516" s="17" t="s">
        <v>909</v>
      </c>
      <c r="C516" s="18" t="s">
        <v>909</v>
      </c>
      <c r="D516" s="18" t="s">
        <v>909</v>
      </c>
      <c r="E516" s="18">
        <f t="shared" si="18"/>
        <v>0</v>
      </c>
      <c r="F516" s="18" t="s">
        <v>909</v>
      </c>
      <c r="G516" s="125">
        <f t="shared" si="19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>
      <c r="A517" s="16" t="s">
        <v>909</v>
      </c>
      <c r="B517" s="17" t="s">
        <v>909</v>
      </c>
      <c r="C517" s="18" t="s">
        <v>909</v>
      </c>
      <c r="D517" s="18" t="s">
        <v>909</v>
      </c>
      <c r="E517" s="18">
        <f t="shared" si="18"/>
        <v>0</v>
      </c>
      <c r="F517" s="18" t="s">
        <v>909</v>
      </c>
      <c r="G517" s="125">
        <f t="shared" si="19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16" t="s">
        <v>909</v>
      </c>
      <c r="B518" s="17" t="s">
        <v>909</v>
      </c>
      <c r="C518" s="18" t="s">
        <v>909</v>
      </c>
      <c r="D518" s="18" t="s">
        <v>909</v>
      </c>
      <c r="E518" s="18">
        <f t="shared" si="18"/>
        <v>0</v>
      </c>
      <c r="F518" s="18" t="s">
        <v>909</v>
      </c>
      <c r="G518" s="125">
        <f t="shared" si="19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>
      <c r="A519" s="16" t="s">
        <v>909</v>
      </c>
      <c r="B519" s="17" t="s">
        <v>909</v>
      </c>
      <c r="C519" s="18" t="s">
        <v>909</v>
      </c>
      <c r="D519" s="18" t="s">
        <v>909</v>
      </c>
      <c r="E519" s="18">
        <f t="shared" si="18"/>
        <v>0</v>
      </c>
      <c r="F519" s="18" t="s">
        <v>909</v>
      </c>
      <c r="G519" s="125">
        <f t="shared" si="19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>
      <c r="A520" s="16" t="s">
        <v>909</v>
      </c>
      <c r="B520" s="17" t="s">
        <v>909</v>
      </c>
      <c r="C520" s="18" t="s">
        <v>909</v>
      </c>
      <c r="D520" s="18" t="s">
        <v>909</v>
      </c>
      <c r="E520" s="18">
        <f t="shared" si="18"/>
        <v>0</v>
      </c>
      <c r="F520" s="18" t="s">
        <v>909</v>
      </c>
      <c r="G520" s="125">
        <f t="shared" si="19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16" t="s">
        <v>909</v>
      </c>
      <c r="B521" s="17" t="s">
        <v>909</v>
      </c>
      <c r="C521" s="18" t="s">
        <v>909</v>
      </c>
      <c r="D521" s="18" t="s">
        <v>909</v>
      </c>
      <c r="E521" s="18">
        <f t="shared" si="18"/>
        <v>0</v>
      </c>
      <c r="F521" s="18" t="s">
        <v>909</v>
      </c>
      <c r="G521" s="125">
        <f t="shared" si="19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16" t="s">
        <v>909</v>
      </c>
      <c r="B522" s="17" t="s">
        <v>909</v>
      </c>
      <c r="C522" s="18" t="s">
        <v>909</v>
      </c>
      <c r="D522" s="18" t="s">
        <v>909</v>
      </c>
      <c r="E522" s="18">
        <f t="shared" si="18"/>
        <v>0</v>
      </c>
      <c r="F522" s="18" t="s">
        <v>909</v>
      </c>
      <c r="G522" s="125">
        <f t="shared" si="19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16" t="s">
        <v>909</v>
      </c>
      <c r="B523" s="17" t="s">
        <v>909</v>
      </c>
      <c r="C523" s="18" t="s">
        <v>909</v>
      </c>
      <c r="D523" s="18" t="s">
        <v>909</v>
      </c>
      <c r="E523" s="18">
        <f t="shared" si="18"/>
        <v>0</v>
      </c>
      <c r="F523" s="18" t="s">
        <v>909</v>
      </c>
      <c r="G523" s="125">
        <f t="shared" si="19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16" t="s">
        <v>909</v>
      </c>
      <c r="B524" s="17" t="s">
        <v>909</v>
      </c>
      <c r="C524" s="18" t="s">
        <v>909</v>
      </c>
      <c r="D524" s="18" t="s">
        <v>909</v>
      </c>
      <c r="E524" s="18">
        <f t="shared" si="18"/>
        <v>0</v>
      </c>
      <c r="F524" s="18" t="s">
        <v>909</v>
      </c>
      <c r="G524" s="125">
        <f t="shared" si="19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>
      <c r="A525" s="16" t="s">
        <v>909</v>
      </c>
      <c r="B525" s="17" t="s">
        <v>909</v>
      </c>
      <c r="C525" s="18" t="s">
        <v>909</v>
      </c>
      <c r="D525" s="18" t="s">
        <v>909</v>
      </c>
      <c r="E525" s="18">
        <f t="shared" si="18"/>
        <v>0</v>
      </c>
      <c r="F525" s="18" t="s">
        <v>909</v>
      </c>
      <c r="G525" s="125">
        <f t="shared" si="19"/>
        <v>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>
      <c r="A526" s="16" t="s">
        <v>909</v>
      </c>
      <c r="B526" s="17" t="s">
        <v>909</v>
      </c>
      <c r="C526" s="18" t="s">
        <v>909</v>
      </c>
      <c r="D526" s="18" t="s">
        <v>909</v>
      </c>
      <c r="E526" s="18">
        <f t="shared" si="18"/>
        <v>0</v>
      </c>
      <c r="F526" s="18" t="s">
        <v>909</v>
      </c>
      <c r="G526" s="125">
        <f t="shared" si="19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>
      <c r="A527" s="16" t="s">
        <v>909</v>
      </c>
      <c r="B527" s="17" t="s">
        <v>909</v>
      </c>
      <c r="C527" s="18" t="s">
        <v>909</v>
      </c>
      <c r="D527" s="18" t="s">
        <v>909</v>
      </c>
      <c r="E527" s="18">
        <f t="shared" si="18"/>
        <v>0</v>
      </c>
      <c r="F527" s="18" t="s">
        <v>909</v>
      </c>
      <c r="G527" s="125">
        <f t="shared" si="19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>
      <c r="A528" s="16" t="s">
        <v>909</v>
      </c>
      <c r="B528" s="17" t="s">
        <v>909</v>
      </c>
      <c r="C528" s="18" t="s">
        <v>909</v>
      </c>
      <c r="D528" s="18" t="s">
        <v>909</v>
      </c>
      <c r="E528" s="18">
        <f t="shared" ref="E528:E591" si="20">IFERROR(C528+D528,0)</f>
        <v>0</v>
      </c>
      <c r="F528" s="18" t="s">
        <v>909</v>
      </c>
      <c r="G528" s="125">
        <f t="shared" ref="G528:G591" si="21">IFERROR((E528-F528),0)</f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>
      <c r="A529" s="16" t="s">
        <v>909</v>
      </c>
      <c r="B529" s="4" t="s">
        <v>909</v>
      </c>
      <c r="C529" s="18" t="s">
        <v>909</v>
      </c>
      <c r="D529" s="18" t="s">
        <v>909</v>
      </c>
      <c r="E529" s="18">
        <f t="shared" si="20"/>
        <v>0</v>
      </c>
      <c r="F529" s="18" t="s">
        <v>909</v>
      </c>
      <c r="G529" s="125">
        <f t="shared" si="21"/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16" t="s">
        <v>909</v>
      </c>
      <c r="B530" s="17" t="s">
        <v>909</v>
      </c>
      <c r="C530" s="18" t="s">
        <v>909</v>
      </c>
      <c r="D530" s="18" t="s">
        <v>909</v>
      </c>
      <c r="E530" s="18">
        <f t="shared" si="20"/>
        <v>0</v>
      </c>
      <c r="F530" s="18" t="s">
        <v>909</v>
      </c>
      <c r="G530" s="125">
        <f t="shared" si="21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16" t="s">
        <v>909</v>
      </c>
      <c r="B531" s="17" t="s">
        <v>909</v>
      </c>
      <c r="C531" s="18" t="s">
        <v>909</v>
      </c>
      <c r="D531" s="18" t="s">
        <v>909</v>
      </c>
      <c r="E531" s="18">
        <f t="shared" si="20"/>
        <v>0</v>
      </c>
      <c r="F531" s="18" t="s">
        <v>909</v>
      </c>
      <c r="G531" s="125">
        <f t="shared" si="21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>
      <c r="A532" s="16" t="s">
        <v>909</v>
      </c>
      <c r="B532" s="17" t="s">
        <v>909</v>
      </c>
      <c r="C532" s="18" t="s">
        <v>909</v>
      </c>
      <c r="D532" s="18" t="s">
        <v>909</v>
      </c>
      <c r="E532" s="18">
        <f t="shared" si="20"/>
        <v>0</v>
      </c>
      <c r="F532" s="18" t="s">
        <v>909</v>
      </c>
      <c r="G532" s="125">
        <f t="shared" si="21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>
      <c r="A533" s="16" t="s">
        <v>909</v>
      </c>
      <c r="B533" s="17" t="s">
        <v>909</v>
      </c>
      <c r="C533" s="18" t="s">
        <v>909</v>
      </c>
      <c r="D533" s="18" t="s">
        <v>909</v>
      </c>
      <c r="E533" s="18">
        <f t="shared" si="20"/>
        <v>0</v>
      </c>
      <c r="F533" s="18" t="s">
        <v>909</v>
      </c>
      <c r="G533" s="125">
        <f t="shared" si="21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16" t="s">
        <v>909</v>
      </c>
      <c r="B534" s="17" t="s">
        <v>909</v>
      </c>
      <c r="C534" s="18" t="s">
        <v>909</v>
      </c>
      <c r="D534" s="18" t="s">
        <v>909</v>
      </c>
      <c r="E534" s="18">
        <f t="shared" si="20"/>
        <v>0</v>
      </c>
      <c r="F534" s="18" t="s">
        <v>909</v>
      </c>
      <c r="G534" s="125">
        <f t="shared" si="21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>
      <c r="A535" s="16" t="s">
        <v>909</v>
      </c>
      <c r="B535" s="17" t="s">
        <v>909</v>
      </c>
      <c r="C535" s="18" t="s">
        <v>909</v>
      </c>
      <c r="D535" s="18" t="s">
        <v>909</v>
      </c>
      <c r="E535" s="18">
        <f t="shared" si="20"/>
        <v>0</v>
      </c>
      <c r="F535" s="18" t="s">
        <v>909</v>
      </c>
      <c r="G535" s="125">
        <f t="shared" si="21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>
      <c r="A536" s="16" t="s">
        <v>909</v>
      </c>
      <c r="B536" s="17" t="s">
        <v>909</v>
      </c>
      <c r="C536" s="18" t="s">
        <v>909</v>
      </c>
      <c r="D536" s="18" t="s">
        <v>909</v>
      </c>
      <c r="E536" s="18">
        <f t="shared" si="20"/>
        <v>0</v>
      </c>
      <c r="F536" s="18" t="s">
        <v>909</v>
      </c>
      <c r="G536" s="125">
        <f t="shared" si="21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>
      <c r="A537" s="16" t="s">
        <v>909</v>
      </c>
      <c r="B537" s="17" t="s">
        <v>909</v>
      </c>
      <c r="C537" s="18" t="s">
        <v>909</v>
      </c>
      <c r="D537" s="18" t="s">
        <v>909</v>
      </c>
      <c r="E537" s="18">
        <f t="shared" si="20"/>
        <v>0</v>
      </c>
      <c r="F537" s="18" t="s">
        <v>909</v>
      </c>
      <c r="G537" s="125">
        <f t="shared" si="21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16" t="s">
        <v>909</v>
      </c>
      <c r="B538" s="17" t="s">
        <v>909</v>
      </c>
      <c r="C538" s="18" t="s">
        <v>909</v>
      </c>
      <c r="D538" s="18" t="s">
        <v>909</v>
      </c>
      <c r="E538" s="18">
        <f t="shared" si="20"/>
        <v>0</v>
      </c>
      <c r="F538" s="18" t="s">
        <v>909</v>
      </c>
      <c r="G538" s="125">
        <f t="shared" si="21"/>
        <v>0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>
      <c r="A539" s="16" t="s">
        <v>909</v>
      </c>
      <c r="B539" s="17" t="s">
        <v>909</v>
      </c>
      <c r="C539" s="18" t="s">
        <v>909</v>
      </c>
      <c r="D539" s="18" t="s">
        <v>909</v>
      </c>
      <c r="E539" s="18">
        <f t="shared" si="20"/>
        <v>0</v>
      </c>
      <c r="F539" s="18" t="s">
        <v>909</v>
      </c>
      <c r="G539" s="125">
        <f t="shared" si="21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>
      <c r="A540" s="16" t="s">
        <v>909</v>
      </c>
      <c r="B540" s="4" t="s">
        <v>909</v>
      </c>
      <c r="C540" s="18" t="s">
        <v>909</v>
      </c>
      <c r="D540" s="18" t="s">
        <v>909</v>
      </c>
      <c r="E540" s="18">
        <f t="shared" si="20"/>
        <v>0</v>
      </c>
      <c r="F540" s="18" t="s">
        <v>909</v>
      </c>
      <c r="G540" s="125">
        <f t="shared" si="21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>
      <c r="A541" s="16" t="s">
        <v>909</v>
      </c>
      <c r="B541" s="4" t="s">
        <v>909</v>
      </c>
      <c r="C541" s="18" t="s">
        <v>909</v>
      </c>
      <c r="D541" s="18" t="s">
        <v>909</v>
      </c>
      <c r="E541" s="18">
        <f t="shared" si="20"/>
        <v>0</v>
      </c>
      <c r="F541" s="18" t="s">
        <v>909</v>
      </c>
      <c r="G541" s="125">
        <f t="shared" si="21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16" t="s">
        <v>909</v>
      </c>
      <c r="B542" s="4" t="s">
        <v>909</v>
      </c>
      <c r="C542" s="18" t="s">
        <v>909</v>
      </c>
      <c r="D542" s="18" t="s">
        <v>909</v>
      </c>
      <c r="E542" s="18">
        <f t="shared" si="20"/>
        <v>0</v>
      </c>
      <c r="F542" s="18" t="s">
        <v>909</v>
      </c>
      <c r="G542" s="125">
        <f t="shared" si="21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>
      <c r="A543" s="16" t="s">
        <v>909</v>
      </c>
      <c r="B543" s="4" t="s">
        <v>909</v>
      </c>
      <c r="C543" s="18" t="s">
        <v>909</v>
      </c>
      <c r="D543" s="18" t="s">
        <v>909</v>
      </c>
      <c r="E543" s="18">
        <f t="shared" si="20"/>
        <v>0</v>
      </c>
      <c r="F543" s="18" t="s">
        <v>909</v>
      </c>
      <c r="G543" s="125">
        <f t="shared" si="21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>
      <c r="A544" s="16" t="s">
        <v>909</v>
      </c>
      <c r="B544" s="4" t="s">
        <v>909</v>
      </c>
      <c r="C544" s="18" t="s">
        <v>909</v>
      </c>
      <c r="D544" s="18" t="s">
        <v>909</v>
      </c>
      <c r="E544" s="18">
        <f t="shared" si="20"/>
        <v>0</v>
      </c>
      <c r="F544" s="18" t="s">
        <v>909</v>
      </c>
      <c r="G544" s="125">
        <f t="shared" si="21"/>
        <v>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>
      <c r="A545" s="16" t="s">
        <v>909</v>
      </c>
      <c r="B545" s="4" t="s">
        <v>909</v>
      </c>
      <c r="C545" s="18" t="s">
        <v>909</v>
      </c>
      <c r="D545" s="18" t="s">
        <v>909</v>
      </c>
      <c r="E545" s="18">
        <f t="shared" si="20"/>
        <v>0</v>
      </c>
      <c r="F545" s="18" t="s">
        <v>909</v>
      </c>
      <c r="G545" s="125">
        <f t="shared" si="21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16" t="s">
        <v>909</v>
      </c>
      <c r="B546" s="4" t="s">
        <v>909</v>
      </c>
      <c r="C546" s="18" t="s">
        <v>909</v>
      </c>
      <c r="D546" s="18" t="s">
        <v>909</v>
      </c>
      <c r="E546" s="18">
        <f t="shared" si="20"/>
        <v>0</v>
      </c>
      <c r="F546" s="18" t="s">
        <v>909</v>
      </c>
      <c r="G546" s="125">
        <f t="shared" si="21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>
      <c r="A547" s="16" t="s">
        <v>909</v>
      </c>
      <c r="B547" s="4" t="s">
        <v>909</v>
      </c>
      <c r="C547" s="18" t="s">
        <v>909</v>
      </c>
      <c r="D547" s="18" t="s">
        <v>909</v>
      </c>
      <c r="E547" s="18">
        <f t="shared" si="20"/>
        <v>0</v>
      </c>
      <c r="F547" s="18" t="s">
        <v>909</v>
      </c>
      <c r="G547" s="125">
        <f t="shared" si="21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16" t="s">
        <v>909</v>
      </c>
      <c r="B548" s="4" t="s">
        <v>909</v>
      </c>
      <c r="C548" s="18" t="s">
        <v>909</v>
      </c>
      <c r="D548" s="18" t="s">
        <v>909</v>
      </c>
      <c r="E548" s="18">
        <f t="shared" si="20"/>
        <v>0</v>
      </c>
      <c r="F548" s="18" t="s">
        <v>909</v>
      </c>
      <c r="G548" s="125">
        <f t="shared" si="21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>
      <c r="A549" s="16" t="s">
        <v>909</v>
      </c>
      <c r="B549" s="4" t="s">
        <v>909</v>
      </c>
      <c r="C549" s="18" t="s">
        <v>909</v>
      </c>
      <c r="D549" s="18" t="s">
        <v>909</v>
      </c>
      <c r="E549" s="18">
        <f t="shared" si="20"/>
        <v>0</v>
      </c>
      <c r="F549" s="18" t="s">
        <v>909</v>
      </c>
      <c r="G549" s="125">
        <f t="shared" si="21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>
      <c r="A550" s="16" t="s">
        <v>909</v>
      </c>
      <c r="B550" s="4" t="s">
        <v>909</v>
      </c>
      <c r="C550" s="18" t="s">
        <v>909</v>
      </c>
      <c r="D550" s="18" t="s">
        <v>909</v>
      </c>
      <c r="E550" s="18">
        <f t="shared" si="20"/>
        <v>0</v>
      </c>
      <c r="F550" s="18" t="s">
        <v>909</v>
      </c>
      <c r="G550" s="125">
        <f t="shared" si="21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16" t="s">
        <v>909</v>
      </c>
      <c r="B551" s="4" t="s">
        <v>909</v>
      </c>
      <c r="C551" s="18" t="s">
        <v>909</v>
      </c>
      <c r="D551" s="18" t="s">
        <v>909</v>
      </c>
      <c r="E551" s="18">
        <f t="shared" si="20"/>
        <v>0</v>
      </c>
      <c r="F551" s="18" t="s">
        <v>909</v>
      </c>
      <c r="G551" s="125">
        <f t="shared" si="21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>
      <c r="A552" s="16" t="s">
        <v>909</v>
      </c>
      <c r="B552" s="4" t="s">
        <v>909</v>
      </c>
      <c r="C552" s="18" t="s">
        <v>909</v>
      </c>
      <c r="D552" s="18" t="s">
        <v>909</v>
      </c>
      <c r="E552" s="18">
        <f t="shared" si="20"/>
        <v>0</v>
      </c>
      <c r="F552" s="18" t="s">
        <v>909</v>
      </c>
      <c r="G552" s="125">
        <f t="shared" si="21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>
      <c r="A553" s="16" t="s">
        <v>909</v>
      </c>
      <c r="B553" s="4" t="s">
        <v>909</v>
      </c>
      <c r="C553" s="18" t="s">
        <v>909</v>
      </c>
      <c r="D553" s="18" t="s">
        <v>909</v>
      </c>
      <c r="E553" s="18">
        <f t="shared" si="20"/>
        <v>0</v>
      </c>
      <c r="F553" s="18" t="s">
        <v>909</v>
      </c>
      <c r="G553" s="125">
        <f t="shared" si="21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>
      <c r="A554" s="16" t="s">
        <v>909</v>
      </c>
      <c r="B554" s="25" t="s">
        <v>909</v>
      </c>
      <c r="C554" s="18" t="s">
        <v>909</v>
      </c>
      <c r="D554" s="18" t="s">
        <v>909</v>
      </c>
      <c r="E554" s="18">
        <f t="shared" si="20"/>
        <v>0</v>
      </c>
      <c r="F554" s="18" t="s">
        <v>909</v>
      </c>
      <c r="G554" s="125">
        <f t="shared" si="21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16" t="s">
        <v>909</v>
      </c>
      <c r="B555" s="4" t="s">
        <v>909</v>
      </c>
      <c r="C555" s="18" t="s">
        <v>909</v>
      </c>
      <c r="D555" s="18" t="s">
        <v>909</v>
      </c>
      <c r="E555" s="18">
        <f t="shared" si="20"/>
        <v>0</v>
      </c>
      <c r="F555" s="18" t="s">
        <v>909</v>
      </c>
      <c r="G555" s="125">
        <f t="shared" si="21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16" t="s">
        <v>909</v>
      </c>
      <c r="B556" s="25" t="s">
        <v>909</v>
      </c>
      <c r="C556" s="18" t="s">
        <v>909</v>
      </c>
      <c r="D556" s="18" t="s">
        <v>909</v>
      </c>
      <c r="E556" s="18">
        <f t="shared" si="20"/>
        <v>0</v>
      </c>
      <c r="F556" s="18" t="s">
        <v>909</v>
      </c>
      <c r="G556" s="125">
        <f t="shared" si="21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16" t="s">
        <v>909</v>
      </c>
      <c r="B557" s="17" t="s">
        <v>909</v>
      </c>
      <c r="C557" s="18" t="s">
        <v>909</v>
      </c>
      <c r="D557" s="18" t="s">
        <v>909</v>
      </c>
      <c r="E557" s="18">
        <f t="shared" si="20"/>
        <v>0</v>
      </c>
      <c r="F557" s="18" t="s">
        <v>909</v>
      </c>
      <c r="G557" s="125">
        <f t="shared" si="21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>
      <c r="A558" s="16" t="s">
        <v>909</v>
      </c>
      <c r="B558" s="17" t="s">
        <v>909</v>
      </c>
      <c r="C558" s="18" t="s">
        <v>909</v>
      </c>
      <c r="D558" s="18" t="s">
        <v>909</v>
      </c>
      <c r="E558" s="18">
        <f t="shared" si="20"/>
        <v>0</v>
      </c>
      <c r="F558" s="18" t="s">
        <v>909</v>
      </c>
      <c r="G558" s="125">
        <f t="shared" si="21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16" t="s">
        <v>909</v>
      </c>
      <c r="B559" s="17" t="s">
        <v>909</v>
      </c>
      <c r="C559" s="18" t="s">
        <v>909</v>
      </c>
      <c r="D559" s="18" t="s">
        <v>909</v>
      </c>
      <c r="E559" s="18">
        <f t="shared" si="20"/>
        <v>0</v>
      </c>
      <c r="F559" s="18" t="s">
        <v>909</v>
      </c>
      <c r="G559" s="125">
        <f t="shared" si="21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16" t="s">
        <v>909</v>
      </c>
      <c r="B560" s="17" t="s">
        <v>909</v>
      </c>
      <c r="C560" s="18" t="s">
        <v>909</v>
      </c>
      <c r="D560" s="18" t="s">
        <v>909</v>
      </c>
      <c r="E560" s="18">
        <f t="shared" si="20"/>
        <v>0</v>
      </c>
      <c r="F560" s="18" t="s">
        <v>909</v>
      </c>
      <c r="G560" s="125">
        <f t="shared" si="21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16" t="s">
        <v>909</v>
      </c>
      <c r="B561" s="17" t="s">
        <v>909</v>
      </c>
      <c r="C561" s="18" t="s">
        <v>909</v>
      </c>
      <c r="D561" s="18" t="s">
        <v>909</v>
      </c>
      <c r="E561" s="18">
        <f t="shared" si="20"/>
        <v>0</v>
      </c>
      <c r="F561" s="18" t="s">
        <v>909</v>
      </c>
      <c r="G561" s="125">
        <f t="shared" si="21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16" t="s">
        <v>909</v>
      </c>
      <c r="B562" s="17" t="s">
        <v>909</v>
      </c>
      <c r="C562" s="18" t="s">
        <v>909</v>
      </c>
      <c r="D562" s="18" t="s">
        <v>909</v>
      </c>
      <c r="E562" s="18">
        <f t="shared" si="20"/>
        <v>0</v>
      </c>
      <c r="F562" s="18" t="s">
        <v>909</v>
      </c>
      <c r="G562" s="125">
        <f t="shared" si="21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16" t="s">
        <v>909</v>
      </c>
      <c r="B563" s="17" t="s">
        <v>909</v>
      </c>
      <c r="C563" s="18" t="s">
        <v>909</v>
      </c>
      <c r="D563" s="18" t="s">
        <v>909</v>
      </c>
      <c r="E563" s="18">
        <f t="shared" si="20"/>
        <v>0</v>
      </c>
      <c r="F563" s="18" t="s">
        <v>909</v>
      </c>
      <c r="G563" s="125">
        <f t="shared" si="21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16" t="s">
        <v>909</v>
      </c>
      <c r="B564" s="4" t="s">
        <v>909</v>
      </c>
      <c r="C564" s="18" t="s">
        <v>909</v>
      </c>
      <c r="D564" s="18" t="s">
        <v>909</v>
      </c>
      <c r="E564" s="18">
        <f t="shared" si="20"/>
        <v>0</v>
      </c>
      <c r="F564" s="18" t="s">
        <v>909</v>
      </c>
      <c r="G564" s="125">
        <f t="shared" si="21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16" t="s">
        <v>909</v>
      </c>
      <c r="B565" s="17" t="s">
        <v>909</v>
      </c>
      <c r="C565" s="18" t="s">
        <v>909</v>
      </c>
      <c r="D565" s="18" t="s">
        <v>909</v>
      </c>
      <c r="E565" s="18">
        <f t="shared" si="20"/>
        <v>0</v>
      </c>
      <c r="F565" s="18" t="s">
        <v>909</v>
      </c>
      <c r="G565" s="125">
        <f t="shared" si="21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16" t="s">
        <v>909</v>
      </c>
      <c r="B566" s="17" t="s">
        <v>909</v>
      </c>
      <c r="C566" s="18" t="s">
        <v>909</v>
      </c>
      <c r="D566" s="18" t="s">
        <v>909</v>
      </c>
      <c r="E566" s="18">
        <f t="shared" si="20"/>
        <v>0</v>
      </c>
      <c r="F566" s="18" t="s">
        <v>909</v>
      </c>
      <c r="G566" s="125">
        <f t="shared" si="21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20"/>
        <v>0</v>
      </c>
      <c r="F567" s="18" t="s">
        <v>909</v>
      </c>
      <c r="G567" s="125">
        <f t="shared" si="21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20"/>
        <v>0</v>
      </c>
      <c r="F568" s="18" t="s">
        <v>909</v>
      </c>
      <c r="G568" s="125">
        <f t="shared" si="21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20"/>
        <v>0</v>
      </c>
      <c r="F569" s="18" t="s">
        <v>909</v>
      </c>
      <c r="G569" s="125">
        <f t="shared" si="21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20"/>
        <v>0</v>
      </c>
      <c r="F570" s="18" t="s">
        <v>909</v>
      </c>
      <c r="G570" s="125">
        <f t="shared" si="21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20"/>
        <v>0</v>
      </c>
      <c r="F571" s="18" t="s">
        <v>909</v>
      </c>
      <c r="G571" s="125">
        <f t="shared" si="21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20"/>
        <v>0</v>
      </c>
      <c r="F572" s="18" t="s">
        <v>909</v>
      </c>
      <c r="G572" s="125">
        <f t="shared" si="21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20"/>
        <v>0</v>
      </c>
      <c r="F573" s="18" t="s">
        <v>909</v>
      </c>
      <c r="G573" s="125">
        <f t="shared" si="21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20"/>
        <v>0</v>
      </c>
      <c r="F574" s="18" t="s">
        <v>909</v>
      </c>
      <c r="G574" s="125">
        <f t="shared" si="21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20"/>
        <v>0</v>
      </c>
      <c r="F575" s="18" t="s">
        <v>909</v>
      </c>
      <c r="G575" s="125">
        <f t="shared" si="21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20"/>
        <v>0</v>
      </c>
      <c r="F576" s="18" t="s">
        <v>909</v>
      </c>
      <c r="G576" s="125">
        <f t="shared" si="21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16" t="s">
        <v>909</v>
      </c>
      <c r="B577" s="17" t="s">
        <v>909</v>
      </c>
      <c r="C577" s="18" t="s">
        <v>909</v>
      </c>
      <c r="D577" s="18" t="s">
        <v>909</v>
      </c>
      <c r="E577" s="18">
        <f t="shared" si="20"/>
        <v>0</v>
      </c>
      <c r="F577" s="18" t="s">
        <v>909</v>
      </c>
      <c r="G577" s="125">
        <f t="shared" si="21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16" t="s">
        <v>909</v>
      </c>
      <c r="B578" s="17" t="s">
        <v>909</v>
      </c>
      <c r="C578" s="18" t="s">
        <v>909</v>
      </c>
      <c r="D578" s="18" t="s">
        <v>909</v>
      </c>
      <c r="E578" s="18">
        <f t="shared" si="20"/>
        <v>0</v>
      </c>
      <c r="F578" s="18" t="s">
        <v>909</v>
      </c>
      <c r="G578" s="125">
        <f t="shared" si="21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16" t="s">
        <v>909</v>
      </c>
      <c r="B579" s="17" t="s">
        <v>909</v>
      </c>
      <c r="C579" s="18" t="s">
        <v>909</v>
      </c>
      <c r="D579" s="18" t="s">
        <v>909</v>
      </c>
      <c r="E579" s="18">
        <f t="shared" si="20"/>
        <v>0</v>
      </c>
      <c r="F579" s="18" t="s">
        <v>909</v>
      </c>
      <c r="G579" s="125">
        <f t="shared" si="21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16" t="s">
        <v>909</v>
      </c>
      <c r="B580" s="17" t="s">
        <v>909</v>
      </c>
      <c r="C580" s="18" t="s">
        <v>909</v>
      </c>
      <c r="D580" s="18" t="s">
        <v>909</v>
      </c>
      <c r="E580" s="18">
        <f t="shared" si="20"/>
        <v>0</v>
      </c>
      <c r="F580" s="18" t="s">
        <v>909</v>
      </c>
      <c r="G580" s="125">
        <f t="shared" si="21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16" t="s">
        <v>909</v>
      </c>
      <c r="B581" s="17" t="s">
        <v>909</v>
      </c>
      <c r="C581" s="18" t="s">
        <v>909</v>
      </c>
      <c r="D581" s="18" t="s">
        <v>909</v>
      </c>
      <c r="E581" s="18">
        <f t="shared" si="20"/>
        <v>0</v>
      </c>
      <c r="F581" s="18" t="s">
        <v>909</v>
      </c>
      <c r="G581" s="125">
        <f t="shared" si="21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16" t="s">
        <v>909</v>
      </c>
      <c r="B582" s="17" t="s">
        <v>909</v>
      </c>
      <c r="C582" s="18" t="s">
        <v>909</v>
      </c>
      <c r="D582" s="18" t="s">
        <v>909</v>
      </c>
      <c r="E582" s="18">
        <f t="shared" si="20"/>
        <v>0</v>
      </c>
      <c r="F582" s="18" t="s">
        <v>909</v>
      </c>
      <c r="G582" s="125">
        <f t="shared" si="21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16" t="s">
        <v>909</v>
      </c>
      <c r="B583" s="4" t="s">
        <v>909</v>
      </c>
      <c r="C583" s="18" t="s">
        <v>909</v>
      </c>
      <c r="D583" s="18" t="s">
        <v>909</v>
      </c>
      <c r="E583" s="18">
        <f t="shared" si="20"/>
        <v>0</v>
      </c>
      <c r="F583" s="18" t="s">
        <v>909</v>
      </c>
      <c r="G583" s="125">
        <f t="shared" si="21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16" t="s">
        <v>909</v>
      </c>
      <c r="B584" s="4" t="s">
        <v>909</v>
      </c>
      <c r="C584" s="18" t="s">
        <v>909</v>
      </c>
      <c r="D584" s="18" t="s">
        <v>909</v>
      </c>
      <c r="E584" s="18">
        <f t="shared" si="20"/>
        <v>0</v>
      </c>
      <c r="F584" s="18" t="s">
        <v>909</v>
      </c>
      <c r="G584" s="125">
        <f t="shared" si="21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16" t="s">
        <v>909</v>
      </c>
      <c r="B585" s="17" t="s">
        <v>909</v>
      </c>
      <c r="C585" s="18" t="s">
        <v>909</v>
      </c>
      <c r="D585" s="18" t="s">
        <v>909</v>
      </c>
      <c r="E585" s="18">
        <f t="shared" si="20"/>
        <v>0</v>
      </c>
      <c r="F585" s="18" t="s">
        <v>909</v>
      </c>
      <c r="G585" s="125">
        <f t="shared" si="21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16" t="s">
        <v>909</v>
      </c>
      <c r="B586" s="17" t="s">
        <v>909</v>
      </c>
      <c r="C586" s="18" t="s">
        <v>909</v>
      </c>
      <c r="D586" s="18" t="s">
        <v>909</v>
      </c>
      <c r="E586" s="18">
        <f t="shared" si="20"/>
        <v>0</v>
      </c>
      <c r="F586" s="18" t="s">
        <v>909</v>
      </c>
      <c r="G586" s="125">
        <f t="shared" si="21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>
      <c r="A587" s="16" t="s">
        <v>909</v>
      </c>
      <c r="B587" s="17" t="s">
        <v>909</v>
      </c>
      <c r="C587" s="18" t="s">
        <v>909</v>
      </c>
      <c r="D587" s="18" t="s">
        <v>909</v>
      </c>
      <c r="E587" s="18">
        <f t="shared" si="20"/>
        <v>0</v>
      </c>
      <c r="F587" s="18" t="s">
        <v>909</v>
      </c>
      <c r="G587" s="125">
        <f t="shared" si="21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16" t="s">
        <v>909</v>
      </c>
      <c r="B588" s="17" t="s">
        <v>909</v>
      </c>
      <c r="C588" s="18" t="s">
        <v>909</v>
      </c>
      <c r="D588" s="18" t="s">
        <v>909</v>
      </c>
      <c r="E588" s="18">
        <f t="shared" si="20"/>
        <v>0</v>
      </c>
      <c r="F588" s="18" t="s">
        <v>909</v>
      </c>
      <c r="G588" s="125">
        <f t="shared" si="21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16" t="s">
        <v>909</v>
      </c>
      <c r="B589" s="17" t="s">
        <v>909</v>
      </c>
      <c r="C589" s="18" t="s">
        <v>909</v>
      </c>
      <c r="D589" s="18" t="s">
        <v>909</v>
      </c>
      <c r="E589" s="18">
        <f t="shared" si="20"/>
        <v>0</v>
      </c>
      <c r="F589" s="18" t="s">
        <v>909</v>
      </c>
      <c r="G589" s="125">
        <f t="shared" si="21"/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16" t="s">
        <v>909</v>
      </c>
      <c r="B590" s="17" t="s">
        <v>909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25">
        <f t="shared" si="21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16" t="s">
        <v>909</v>
      </c>
      <c r="B591" s="17" t="s">
        <v>909</v>
      </c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25">
        <f t="shared" si="21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16" t="s">
        <v>909</v>
      </c>
      <c r="B592" s="17" t="s">
        <v>909</v>
      </c>
      <c r="C592" s="18" t="s">
        <v>909</v>
      </c>
      <c r="D592" s="18" t="s">
        <v>909</v>
      </c>
      <c r="E592" s="18">
        <f t="shared" ref="E592:E655" si="22">IFERROR(C592+D592,0)</f>
        <v>0</v>
      </c>
      <c r="F592" s="18" t="s">
        <v>909</v>
      </c>
      <c r="G592" s="125">
        <f t="shared" ref="G592:G655" si="23">IFERROR((E592-F592),0)</f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16" t="s">
        <v>909</v>
      </c>
      <c r="B593" s="17" t="s">
        <v>909</v>
      </c>
      <c r="C593" s="18" t="s">
        <v>909</v>
      </c>
      <c r="D593" s="18" t="s">
        <v>909</v>
      </c>
      <c r="E593" s="18">
        <f t="shared" si="22"/>
        <v>0</v>
      </c>
      <c r="F593" s="18" t="s">
        <v>909</v>
      </c>
      <c r="G593" s="125">
        <f t="shared" si="23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16" t="s">
        <v>909</v>
      </c>
      <c r="B594" s="17" t="s">
        <v>909</v>
      </c>
      <c r="C594" s="18" t="s">
        <v>909</v>
      </c>
      <c r="D594" s="18" t="s">
        <v>909</v>
      </c>
      <c r="E594" s="18">
        <f t="shared" si="22"/>
        <v>0</v>
      </c>
      <c r="F594" s="18" t="s">
        <v>909</v>
      </c>
      <c r="G594" s="125">
        <f t="shared" si="23"/>
        <v>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>
      <c r="A595" s="16" t="s">
        <v>909</v>
      </c>
      <c r="B595" s="17" t="s">
        <v>909</v>
      </c>
      <c r="C595" s="18" t="s">
        <v>909</v>
      </c>
      <c r="D595" s="18" t="s">
        <v>909</v>
      </c>
      <c r="E595" s="18">
        <f t="shared" si="22"/>
        <v>0</v>
      </c>
      <c r="F595" s="18" t="s">
        <v>909</v>
      </c>
      <c r="G595" s="125">
        <f t="shared" si="23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16" t="s">
        <v>909</v>
      </c>
      <c r="B596" s="17" t="s">
        <v>909</v>
      </c>
      <c r="C596" s="18" t="s">
        <v>909</v>
      </c>
      <c r="D596" s="18" t="s">
        <v>909</v>
      </c>
      <c r="E596" s="18">
        <f t="shared" si="22"/>
        <v>0</v>
      </c>
      <c r="F596" s="18" t="s">
        <v>909</v>
      </c>
      <c r="G596" s="125">
        <f t="shared" si="23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16" t="s">
        <v>909</v>
      </c>
      <c r="B597" s="17" t="s">
        <v>909</v>
      </c>
      <c r="C597" s="18" t="s">
        <v>909</v>
      </c>
      <c r="D597" s="18" t="s">
        <v>909</v>
      </c>
      <c r="E597" s="18">
        <f t="shared" si="22"/>
        <v>0</v>
      </c>
      <c r="F597" s="18" t="s">
        <v>909</v>
      </c>
      <c r="G597" s="125">
        <f t="shared" si="23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16" t="s">
        <v>909</v>
      </c>
      <c r="B598" s="26" t="s">
        <v>909</v>
      </c>
      <c r="C598" s="18" t="s">
        <v>909</v>
      </c>
      <c r="D598" s="18" t="s">
        <v>909</v>
      </c>
      <c r="E598" s="18">
        <f t="shared" si="22"/>
        <v>0</v>
      </c>
      <c r="F598" s="18" t="s">
        <v>909</v>
      </c>
      <c r="G598" s="125">
        <f t="shared" si="23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16" t="s">
        <v>909</v>
      </c>
      <c r="B599" s="4" t="s">
        <v>909</v>
      </c>
      <c r="C599" s="18" t="s">
        <v>909</v>
      </c>
      <c r="D599" s="18" t="s">
        <v>909</v>
      </c>
      <c r="E599" s="18">
        <f t="shared" si="22"/>
        <v>0</v>
      </c>
      <c r="F599" s="18" t="s">
        <v>909</v>
      </c>
      <c r="G599" s="125">
        <f t="shared" si="23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16" t="s">
        <v>909</v>
      </c>
      <c r="B600" s="4" t="s">
        <v>909</v>
      </c>
      <c r="C600" s="18" t="s">
        <v>909</v>
      </c>
      <c r="D600" s="18" t="s">
        <v>909</v>
      </c>
      <c r="E600" s="18">
        <f t="shared" si="22"/>
        <v>0</v>
      </c>
      <c r="F600" s="18" t="s">
        <v>909</v>
      </c>
      <c r="G600" s="125">
        <f t="shared" si="23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22"/>
        <v>0</v>
      </c>
      <c r="F601" s="18" t="s">
        <v>909</v>
      </c>
      <c r="G601" s="125">
        <f t="shared" si="23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16" t="s">
        <v>909</v>
      </c>
      <c r="B602" s="4" t="s">
        <v>909</v>
      </c>
      <c r="C602" s="18" t="s">
        <v>909</v>
      </c>
      <c r="D602" s="18" t="s">
        <v>909</v>
      </c>
      <c r="E602" s="18">
        <f t="shared" si="22"/>
        <v>0</v>
      </c>
      <c r="F602" s="18" t="s">
        <v>909</v>
      </c>
      <c r="G602" s="125">
        <f t="shared" si="23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16" t="s">
        <v>909</v>
      </c>
      <c r="B603" s="4" t="s">
        <v>909</v>
      </c>
      <c r="C603" s="18" t="s">
        <v>909</v>
      </c>
      <c r="D603" s="18" t="s">
        <v>909</v>
      </c>
      <c r="E603" s="18">
        <f t="shared" si="22"/>
        <v>0</v>
      </c>
      <c r="F603" s="18" t="s">
        <v>909</v>
      </c>
      <c r="G603" s="125">
        <f t="shared" si="23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16" t="s">
        <v>909</v>
      </c>
      <c r="B604" s="4" t="s">
        <v>909</v>
      </c>
      <c r="C604" s="18" t="s">
        <v>909</v>
      </c>
      <c r="D604" s="18" t="s">
        <v>909</v>
      </c>
      <c r="E604" s="18">
        <f t="shared" si="22"/>
        <v>0</v>
      </c>
      <c r="F604" s="18" t="s">
        <v>909</v>
      </c>
      <c r="G604" s="125">
        <f t="shared" si="23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16" t="s">
        <v>909</v>
      </c>
      <c r="B605" s="4" t="s">
        <v>909</v>
      </c>
      <c r="C605" s="18" t="s">
        <v>909</v>
      </c>
      <c r="D605" s="18" t="s">
        <v>909</v>
      </c>
      <c r="E605" s="18">
        <f t="shared" si="22"/>
        <v>0</v>
      </c>
      <c r="F605" s="18" t="s">
        <v>909</v>
      </c>
      <c r="G605" s="125">
        <f t="shared" si="23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>
      <c r="A606" s="16" t="s">
        <v>909</v>
      </c>
      <c r="B606" s="4" t="s">
        <v>909</v>
      </c>
      <c r="C606" s="18" t="s">
        <v>909</v>
      </c>
      <c r="D606" s="18" t="s">
        <v>909</v>
      </c>
      <c r="E606" s="18">
        <f t="shared" si="22"/>
        <v>0</v>
      </c>
      <c r="F606" s="18" t="s">
        <v>909</v>
      </c>
      <c r="G606" s="125">
        <f t="shared" si="23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16" t="s">
        <v>909</v>
      </c>
      <c r="B607" s="4" t="s">
        <v>909</v>
      </c>
      <c r="C607" s="18" t="s">
        <v>909</v>
      </c>
      <c r="D607" s="18" t="s">
        <v>909</v>
      </c>
      <c r="E607" s="18">
        <f t="shared" si="22"/>
        <v>0</v>
      </c>
      <c r="F607" s="18" t="s">
        <v>909</v>
      </c>
      <c r="G607" s="125">
        <f t="shared" si="23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16" t="s">
        <v>909</v>
      </c>
      <c r="B608" s="4" t="s">
        <v>909</v>
      </c>
      <c r="C608" s="18" t="s">
        <v>909</v>
      </c>
      <c r="D608" s="18" t="s">
        <v>909</v>
      </c>
      <c r="E608" s="18">
        <f t="shared" si="22"/>
        <v>0</v>
      </c>
      <c r="F608" s="18" t="s">
        <v>909</v>
      </c>
      <c r="G608" s="125">
        <f t="shared" si="23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16" t="s">
        <v>909</v>
      </c>
      <c r="B609" s="4" t="s">
        <v>909</v>
      </c>
      <c r="C609" s="18" t="s">
        <v>909</v>
      </c>
      <c r="D609" s="18" t="s">
        <v>909</v>
      </c>
      <c r="E609" s="18">
        <f t="shared" si="22"/>
        <v>0</v>
      </c>
      <c r="F609" s="18" t="s">
        <v>909</v>
      </c>
      <c r="G609" s="125">
        <f t="shared" si="23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16" t="s">
        <v>909</v>
      </c>
      <c r="B610" s="4" t="s">
        <v>909</v>
      </c>
      <c r="C610" s="18" t="s">
        <v>909</v>
      </c>
      <c r="D610" s="18" t="s">
        <v>909</v>
      </c>
      <c r="E610" s="18">
        <f t="shared" si="22"/>
        <v>0</v>
      </c>
      <c r="F610" s="18" t="s">
        <v>909</v>
      </c>
      <c r="G610" s="125">
        <f t="shared" si="23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16" t="s">
        <v>909</v>
      </c>
      <c r="B611" s="4" t="s">
        <v>909</v>
      </c>
      <c r="C611" s="18" t="s">
        <v>909</v>
      </c>
      <c r="D611" s="18" t="s">
        <v>909</v>
      </c>
      <c r="E611" s="18">
        <f t="shared" si="22"/>
        <v>0</v>
      </c>
      <c r="F611" s="18" t="s">
        <v>909</v>
      </c>
      <c r="G611" s="125">
        <f t="shared" si="23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16" t="s">
        <v>909</v>
      </c>
      <c r="B612" s="4" t="s">
        <v>909</v>
      </c>
      <c r="C612" s="18" t="s">
        <v>909</v>
      </c>
      <c r="D612" s="18" t="s">
        <v>909</v>
      </c>
      <c r="E612" s="18">
        <f t="shared" si="22"/>
        <v>0</v>
      </c>
      <c r="F612" s="18" t="s">
        <v>909</v>
      </c>
      <c r="G612" s="125">
        <f t="shared" si="23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2"/>
        <v>0</v>
      </c>
      <c r="F613" s="18" t="s">
        <v>909</v>
      </c>
      <c r="G613" s="125">
        <f t="shared" si="23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2"/>
        <v>0</v>
      </c>
      <c r="F614" s="18" t="s">
        <v>909</v>
      </c>
      <c r="G614" s="125">
        <f t="shared" si="23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16" t="s">
        <v>909</v>
      </c>
      <c r="B615" s="27" t="s">
        <v>909</v>
      </c>
      <c r="C615" s="18" t="s">
        <v>909</v>
      </c>
      <c r="D615" s="18" t="s">
        <v>909</v>
      </c>
      <c r="E615" s="18">
        <f t="shared" si="22"/>
        <v>0</v>
      </c>
      <c r="F615" s="18" t="s">
        <v>909</v>
      </c>
      <c r="G615" s="125">
        <f t="shared" si="23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2"/>
        <v>0</v>
      </c>
      <c r="F616" s="18" t="s">
        <v>909</v>
      </c>
      <c r="G616" s="125">
        <f t="shared" si="23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2"/>
        <v>0</v>
      </c>
      <c r="F617" s="18" t="s">
        <v>909</v>
      </c>
      <c r="G617" s="125">
        <f t="shared" si="23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2"/>
        <v>0</v>
      </c>
      <c r="F618" s="18" t="s">
        <v>909</v>
      </c>
      <c r="G618" s="125">
        <f t="shared" si="23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2"/>
        <v>0</v>
      </c>
      <c r="F619" s="18" t="s">
        <v>909</v>
      </c>
      <c r="G619" s="125">
        <f t="shared" si="23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2"/>
        <v>0</v>
      </c>
      <c r="F620" s="18" t="s">
        <v>909</v>
      </c>
      <c r="G620" s="125">
        <f t="shared" si="23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2"/>
        <v>0</v>
      </c>
      <c r="F621" s="18" t="s">
        <v>909</v>
      </c>
      <c r="G621" s="125">
        <f t="shared" si="23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2"/>
        <v>0</v>
      </c>
      <c r="F622" s="18" t="s">
        <v>909</v>
      </c>
      <c r="G622" s="125">
        <f t="shared" si="23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2"/>
        <v>0</v>
      </c>
      <c r="F623" s="18" t="s">
        <v>909</v>
      </c>
      <c r="G623" s="125">
        <f t="shared" si="23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2"/>
        <v>0</v>
      </c>
      <c r="F624" s="18" t="s">
        <v>909</v>
      </c>
      <c r="G624" s="125">
        <f t="shared" si="23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2"/>
        <v>0</v>
      </c>
      <c r="F625" s="18" t="s">
        <v>909</v>
      </c>
      <c r="G625" s="125">
        <f t="shared" si="23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2"/>
        <v>0</v>
      </c>
      <c r="F626" s="18" t="s">
        <v>909</v>
      </c>
      <c r="G626" s="125">
        <f t="shared" si="23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2"/>
        <v>0</v>
      </c>
      <c r="F627" s="18" t="s">
        <v>909</v>
      </c>
      <c r="G627" s="125">
        <f t="shared" si="23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2"/>
        <v>0</v>
      </c>
      <c r="F628" s="18" t="s">
        <v>909</v>
      </c>
      <c r="G628" s="125">
        <f t="shared" si="23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2"/>
        <v>0</v>
      </c>
      <c r="F629" s="18" t="s">
        <v>909</v>
      </c>
      <c r="G629" s="125">
        <f t="shared" si="23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2"/>
        <v>0</v>
      </c>
      <c r="F630" s="18" t="s">
        <v>909</v>
      </c>
      <c r="G630" s="125">
        <f t="shared" si="23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2"/>
        <v>0</v>
      </c>
      <c r="F631" s="18" t="s">
        <v>909</v>
      </c>
      <c r="G631" s="125">
        <f t="shared" si="23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2"/>
        <v>0</v>
      </c>
      <c r="F632" s="18" t="s">
        <v>909</v>
      </c>
      <c r="G632" s="125">
        <f t="shared" si="23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16" t="s">
        <v>909</v>
      </c>
      <c r="B633" s="4" t="s">
        <v>909</v>
      </c>
      <c r="C633" s="18" t="s">
        <v>909</v>
      </c>
      <c r="D633" s="18" t="s">
        <v>909</v>
      </c>
      <c r="E633" s="18">
        <f t="shared" si="22"/>
        <v>0</v>
      </c>
      <c r="F633" s="18" t="s">
        <v>909</v>
      </c>
      <c r="G633" s="125">
        <f t="shared" si="23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16" t="s">
        <v>909</v>
      </c>
      <c r="B634" s="4" t="s">
        <v>909</v>
      </c>
      <c r="C634" s="18" t="s">
        <v>909</v>
      </c>
      <c r="D634" s="18" t="s">
        <v>909</v>
      </c>
      <c r="E634" s="18">
        <f t="shared" si="22"/>
        <v>0</v>
      </c>
      <c r="F634" s="18" t="s">
        <v>909</v>
      </c>
      <c r="G634" s="125">
        <f t="shared" si="23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4" t="s">
        <v>909</v>
      </c>
      <c r="C635" s="18" t="s">
        <v>909</v>
      </c>
      <c r="D635" s="18" t="s">
        <v>909</v>
      </c>
      <c r="E635" s="18">
        <f t="shared" si="22"/>
        <v>0</v>
      </c>
      <c r="F635" s="18" t="s">
        <v>909</v>
      </c>
      <c r="G635" s="125">
        <f t="shared" si="23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2"/>
        <v>0</v>
      </c>
      <c r="F636" s="18" t="s">
        <v>909</v>
      </c>
      <c r="G636" s="125">
        <f t="shared" si="23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2"/>
        <v>0</v>
      </c>
      <c r="F637" s="18" t="s">
        <v>909</v>
      </c>
      <c r="G637" s="125">
        <f t="shared" si="23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2"/>
        <v>0</v>
      </c>
      <c r="F638" s="18" t="s">
        <v>909</v>
      </c>
      <c r="G638" s="125">
        <f t="shared" si="23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2"/>
        <v>0</v>
      </c>
      <c r="F639" s="18" t="s">
        <v>909</v>
      </c>
      <c r="G639" s="125">
        <f t="shared" si="23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2"/>
        <v>0</v>
      </c>
      <c r="F640" s="18" t="s">
        <v>909</v>
      </c>
      <c r="G640" s="125">
        <f t="shared" si="23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2"/>
        <v>0</v>
      </c>
      <c r="F641" s="18" t="s">
        <v>909</v>
      </c>
      <c r="G641" s="125">
        <f t="shared" si="23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2"/>
        <v>0</v>
      </c>
      <c r="F642" s="18" t="s">
        <v>909</v>
      </c>
      <c r="G642" s="125">
        <f t="shared" si="23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2"/>
        <v>0</v>
      </c>
      <c r="F643" s="18" t="s">
        <v>909</v>
      </c>
      <c r="G643" s="125">
        <f t="shared" si="23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2"/>
        <v>0</v>
      </c>
      <c r="F644" s="18" t="s">
        <v>909</v>
      </c>
      <c r="G644" s="125">
        <f t="shared" si="23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2"/>
        <v>0</v>
      </c>
      <c r="F645" s="18" t="s">
        <v>909</v>
      </c>
      <c r="G645" s="125">
        <f t="shared" si="23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2"/>
        <v>0</v>
      </c>
      <c r="F646" s="18" t="s">
        <v>909</v>
      </c>
      <c r="G646" s="125">
        <f t="shared" si="23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2"/>
        <v>0</v>
      </c>
      <c r="F647" s="18" t="s">
        <v>909</v>
      </c>
      <c r="G647" s="125">
        <f t="shared" si="23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2"/>
        <v>0</v>
      </c>
      <c r="F648" s="18" t="s">
        <v>909</v>
      </c>
      <c r="G648" s="125">
        <f t="shared" si="23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2"/>
        <v>0</v>
      </c>
      <c r="F649" s="18" t="s">
        <v>909</v>
      </c>
      <c r="G649" s="125">
        <f t="shared" si="23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2"/>
        <v>0</v>
      </c>
      <c r="F650" s="18" t="s">
        <v>909</v>
      </c>
      <c r="G650" s="125">
        <f t="shared" si="23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2"/>
        <v>0</v>
      </c>
      <c r="F651" s="18" t="s">
        <v>909</v>
      </c>
      <c r="G651" s="125">
        <f t="shared" si="23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2"/>
        <v>0</v>
      </c>
      <c r="F652" s="18" t="s">
        <v>909</v>
      </c>
      <c r="G652" s="125">
        <f t="shared" si="23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si="22"/>
        <v>0</v>
      </c>
      <c r="F653" s="18" t="s">
        <v>909</v>
      </c>
      <c r="G653" s="125">
        <f t="shared" si="23"/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25">
        <f t="shared" si="23"/>
        <v>0</v>
      </c>
      <c r="H654" s="150" t="s">
        <v>909</v>
      </c>
      <c r="I654" s="151" t="s">
        <v>909</v>
      </c>
      <c r="J654" s="163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25">
        <f t="shared" si="23"/>
        <v>0</v>
      </c>
      <c r="H655" s="150" t="s">
        <v>909</v>
      </c>
      <c r="I655" s="151" t="s">
        <v>909</v>
      </c>
      <c r="J655" s="163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ref="E656:E719" si="24">IFERROR(C656+D656,0)</f>
        <v>0</v>
      </c>
      <c r="F656" s="18" t="s">
        <v>909</v>
      </c>
      <c r="G656" s="125">
        <f t="shared" ref="G656:G719" si="25">IFERROR((E656-F656),0)</f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4"/>
        <v>0</v>
      </c>
      <c r="F657" s="18" t="s">
        <v>909</v>
      </c>
      <c r="G657" s="125">
        <f t="shared" si="25"/>
        <v>0</v>
      </c>
      <c r="H657" s="154" t="s">
        <v>909</v>
      </c>
      <c r="I657" s="448" t="s">
        <v>909</v>
      </c>
      <c r="J657" s="169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4"/>
        <v>0</v>
      </c>
      <c r="F658" s="18" t="s">
        <v>909</v>
      </c>
      <c r="G658" s="125">
        <f t="shared" si="25"/>
        <v>0</v>
      </c>
      <c r="H658" s="148" t="s">
        <v>909</v>
      </c>
      <c r="I658" s="449" t="s">
        <v>909</v>
      </c>
      <c r="J658" s="170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4"/>
        <v>0</v>
      </c>
      <c r="F659" s="18" t="s">
        <v>909</v>
      </c>
      <c r="G659" s="125">
        <f t="shared" si="25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4"/>
        <v>0</v>
      </c>
      <c r="F660" s="18" t="s">
        <v>909</v>
      </c>
      <c r="G660" s="125">
        <f t="shared" si="25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4"/>
        <v>0</v>
      </c>
      <c r="F661" s="18" t="s">
        <v>909</v>
      </c>
      <c r="G661" s="125">
        <f t="shared" si="25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4"/>
        <v>0</v>
      </c>
      <c r="F662" s="18" t="s">
        <v>909</v>
      </c>
      <c r="G662" s="125">
        <f t="shared" si="25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4"/>
        <v>0</v>
      </c>
      <c r="F663" s="18" t="s">
        <v>909</v>
      </c>
      <c r="G663" s="125">
        <f t="shared" si="25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4"/>
        <v>0</v>
      </c>
      <c r="F664" s="18" t="s">
        <v>909</v>
      </c>
      <c r="G664" s="125">
        <f t="shared" si="25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17" t="s">
        <v>909</v>
      </c>
      <c r="C665" s="18" t="s">
        <v>909</v>
      </c>
      <c r="D665" s="18" t="s">
        <v>909</v>
      </c>
      <c r="E665" s="18">
        <f t="shared" si="24"/>
        <v>0</v>
      </c>
      <c r="F665" s="18" t="s">
        <v>909</v>
      </c>
      <c r="G665" s="125">
        <f t="shared" si="25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17" t="s">
        <v>909</v>
      </c>
      <c r="C666" s="18" t="s">
        <v>909</v>
      </c>
      <c r="D666" s="18" t="s">
        <v>909</v>
      </c>
      <c r="E666" s="18">
        <f t="shared" si="24"/>
        <v>0</v>
      </c>
      <c r="F666" s="18" t="s">
        <v>909</v>
      </c>
      <c r="G666" s="125">
        <f t="shared" si="25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>
      <c r="A667" s="16" t="s">
        <v>909</v>
      </c>
      <c r="B667" s="17" t="s">
        <v>909</v>
      </c>
      <c r="C667" s="18" t="s">
        <v>909</v>
      </c>
      <c r="D667" s="18" t="s">
        <v>909</v>
      </c>
      <c r="E667" s="18">
        <f t="shared" si="24"/>
        <v>0</v>
      </c>
      <c r="F667" s="18" t="s">
        <v>909</v>
      </c>
      <c r="G667" s="125">
        <f t="shared" si="25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4"/>
        <v>0</v>
      </c>
      <c r="F668" s="18" t="s">
        <v>909</v>
      </c>
      <c r="G668" s="125">
        <f t="shared" si="25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4"/>
        <v>0</v>
      </c>
      <c r="F669" s="18" t="s">
        <v>909</v>
      </c>
      <c r="G669" s="125">
        <f t="shared" si="25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4"/>
        <v>0</v>
      </c>
      <c r="F670" s="18" t="s">
        <v>909</v>
      </c>
      <c r="G670" s="125">
        <f t="shared" si="25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4"/>
        <v>0</v>
      </c>
      <c r="F671" s="18" t="s">
        <v>909</v>
      </c>
      <c r="G671" s="125">
        <f t="shared" si="25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4"/>
        <v>0</v>
      </c>
      <c r="F672" s="18" t="s">
        <v>909</v>
      </c>
      <c r="G672" s="125">
        <f t="shared" si="25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4"/>
        <v>0</v>
      </c>
      <c r="F673" s="18" t="s">
        <v>909</v>
      </c>
      <c r="G673" s="125">
        <f t="shared" si="25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4"/>
        <v>0</v>
      </c>
      <c r="F674" s="18" t="s">
        <v>909</v>
      </c>
      <c r="G674" s="125">
        <f t="shared" si="25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4"/>
        <v>0</v>
      </c>
      <c r="F675" s="18" t="s">
        <v>909</v>
      </c>
      <c r="G675" s="125">
        <f t="shared" si="25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4"/>
        <v>0</v>
      </c>
      <c r="F676" s="18" t="s">
        <v>909</v>
      </c>
      <c r="G676" s="125">
        <f t="shared" si="25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4"/>
        <v>0</v>
      </c>
      <c r="F677" s="18" t="s">
        <v>909</v>
      </c>
      <c r="G677" s="125">
        <f t="shared" si="25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4"/>
        <v>0</v>
      </c>
      <c r="F678" s="18" t="s">
        <v>909</v>
      </c>
      <c r="G678" s="125">
        <f t="shared" si="25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4"/>
        <v>0</v>
      </c>
      <c r="F679" s="18" t="s">
        <v>909</v>
      </c>
      <c r="G679" s="125">
        <f t="shared" si="25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4"/>
        <v>0</v>
      </c>
      <c r="F680" s="18" t="s">
        <v>909</v>
      </c>
      <c r="G680" s="125">
        <f t="shared" si="25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4"/>
        <v>0</v>
      </c>
      <c r="F681" s="18" t="s">
        <v>909</v>
      </c>
      <c r="G681" s="125">
        <f t="shared" si="25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4"/>
        <v>0</v>
      </c>
      <c r="F682" s="18" t="s">
        <v>909</v>
      </c>
      <c r="G682" s="125">
        <f t="shared" si="25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4"/>
        <v>0</v>
      </c>
      <c r="F683" s="18" t="s">
        <v>909</v>
      </c>
      <c r="G683" s="125">
        <f t="shared" si="25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4"/>
        <v>0</v>
      </c>
      <c r="F684" s="18" t="s">
        <v>909</v>
      </c>
      <c r="G684" s="125">
        <f t="shared" si="25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4"/>
        <v>0</v>
      </c>
      <c r="F685" s="18" t="s">
        <v>909</v>
      </c>
      <c r="G685" s="125">
        <f t="shared" si="25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4"/>
        <v>0</v>
      </c>
      <c r="F686" s="18" t="s">
        <v>909</v>
      </c>
      <c r="G686" s="125">
        <f t="shared" si="25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28" t="s">
        <v>909</v>
      </c>
      <c r="C687" s="18" t="s">
        <v>909</v>
      </c>
      <c r="D687" s="18" t="s">
        <v>909</v>
      </c>
      <c r="E687" s="18">
        <f t="shared" si="24"/>
        <v>0</v>
      </c>
      <c r="F687" s="18" t="s">
        <v>909</v>
      </c>
      <c r="G687" s="125">
        <f t="shared" si="25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28" t="s">
        <v>909</v>
      </c>
      <c r="C688" s="18" t="s">
        <v>909</v>
      </c>
      <c r="D688" s="18" t="s">
        <v>909</v>
      </c>
      <c r="E688" s="18">
        <f t="shared" si="24"/>
        <v>0</v>
      </c>
      <c r="F688" s="18" t="s">
        <v>909</v>
      </c>
      <c r="G688" s="125">
        <f t="shared" si="25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4"/>
        <v>0</v>
      </c>
      <c r="F689" s="18" t="s">
        <v>909</v>
      </c>
      <c r="G689" s="125">
        <f t="shared" si="25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4" t="s">
        <v>909</v>
      </c>
      <c r="C690" s="18" t="s">
        <v>909</v>
      </c>
      <c r="D690" s="18" t="s">
        <v>909</v>
      </c>
      <c r="E690" s="18">
        <f t="shared" si="24"/>
        <v>0</v>
      </c>
      <c r="F690" s="18" t="s">
        <v>909</v>
      </c>
      <c r="G690" s="125">
        <f t="shared" si="25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4" t="s">
        <v>909</v>
      </c>
      <c r="C691" s="18" t="s">
        <v>909</v>
      </c>
      <c r="D691" s="18" t="s">
        <v>909</v>
      </c>
      <c r="E691" s="18">
        <f t="shared" si="24"/>
        <v>0</v>
      </c>
      <c r="F691" s="18" t="s">
        <v>909</v>
      </c>
      <c r="G691" s="125">
        <f t="shared" si="25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4"/>
        <v>0</v>
      </c>
      <c r="F692" s="18" t="s">
        <v>909</v>
      </c>
      <c r="G692" s="125">
        <f t="shared" si="25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4"/>
        <v>0</v>
      </c>
      <c r="F693" s="18" t="s">
        <v>909</v>
      </c>
      <c r="G693" s="125">
        <f t="shared" si="25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4"/>
        <v>0</v>
      </c>
      <c r="F694" s="18" t="s">
        <v>909</v>
      </c>
      <c r="G694" s="125">
        <f t="shared" si="25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4"/>
        <v>0</v>
      </c>
      <c r="F695" s="18" t="s">
        <v>909</v>
      </c>
      <c r="G695" s="125">
        <f t="shared" si="25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4"/>
        <v>0</v>
      </c>
      <c r="F696" s="18" t="s">
        <v>909</v>
      </c>
      <c r="G696" s="125">
        <f t="shared" si="25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4"/>
        <v>0</v>
      </c>
      <c r="F697" s="18" t="s">
        <v>909</v>
      </c>
      <c r="G697" s="125">
        <f t="shared" si="25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28" t="s">
        <v>909</v>
      </c>
      <c r="C698" s="18" t="s">
        <v>909</v>
      </c>
      <c r="D698" s="18" t="s">
        <v>909</v>
      </c>
      <c r="E698" s="18">
        <f t="shared" si="24"/>
        <v>0</v>
      </c>
      <c r="F698" s="18" t="s">
        <v>909</v>
      </c>
      <c r="G698" s="125">
        <f t="shared" si="25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28" t="s">
        <v>909</v>
      </c>
      <c r="C699" s="18" t="s">
        <v>909</v>
      </c>
      <c r="D699" s="18" t="s">
        <v>909</v>
      </c>
      <c r="E699" s="18">
        <f t="shared" si="24"/>
        <v>0</v>
      </c>
      <c r="F699" s="18" t="s">
        <v>909</v>
      </c>
      <c r="G699" s="125">
        <f t="shared" si="25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28" t="s">
        <v>909</v>
      </c>
      <c r="C700" s="18" t="s">
        <v>909</v>
      </c>
      <c r="D700" s="18" t="s">
        <v>909</v>
      </c>
      <c r="E700" s="18">
        <f t="shared" si="24"/>
        <v>0</v>
      </c>
      <c r="F700" s="18" t="s">
        <v>909</v>
      </c>
      <c r="G700" s="125">
        <f t="shared" si="25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4"/>
        <v>0</v>
      </c>
      <c r="F701" s="18" t="s">
        <v>909</v>
      </c>
      <c r="G701" s="125">
        <f t="shared" si="25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4"/>
        <v>0</v>
      </c>
      <c r="F702" s="18" t="s">
        <v>909</v>
      </c>
      <c r="G702" s="125">
        <f t="shared" si="25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4"/>
        <v>0</v>
      </c>
      <c r="F703" s="18" t="s">
        <v>909</v>
      </c>
      <c r="G703" s="125">
        <f t="shared" si="25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4" t="s">
        <v>909</v>
      </c>
      <c r="C704" s="18" t="s">
        <v>909</v>
      </c>
      <c r="D704" s="18" t="s">
        <v>909</v>
      </c>
      <c r="E704" s="18">
        <f t="shared" si="24"/>
        <v>0</v>
      </c>
      <c r="F704" s="18" t="s">
        <v>909</v>
      </c>
      <c r="G704" s="125">
        <f t="shared" si="25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4" t="s">
        <v>909</v>
      </c>
      <c r="C705" s="18" t="s">
        <v>909</v>
      </c>
      <c r="D705" s="18" t="s">
        <v>909</v>
      </c>
      <c r="E705" s="18">
        <f t="shared" si="24"/>
        <v>0</v>
      </c>
      <c r="F705" s="18" t="s">
        <v>909</v>
      </c>
      <c r="G705" s="125">
        <f t="shared" si="25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4" t="s">
        <v>909</v>
      </c>
      <c r="C706" s="18" t="s">
        <v>909</v>
      </c>
      <c r="D706" s="18" t="s">
        <v>909</v>
      </c>
      <c r="E706" s="18">
        <f t="shared" si="24"/>
        <v>0</v>
      </c>
      <c r="F706" s="18" t="s">
        <v>909</v>
      </c>
      <c r="G706" s="125">
        <f t="shared" si="25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29" t="s">
        <v>909</v>
      </c>
      <c r="C707" s="18" t="s">
        <v>909</v>
      </c>
      <c r="D707" s="18" t="s">
        <v>909</v>
      </c>
      <c r="E707" s="18">
        <f t="shared" si="24"/>
        <v>0</v>
      </c>
      <c r="F707" s="18" t="s">
        <v>909</v>
      </c>
      <c r="G707" s="125">
        <f t="shared" si="25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4"/>
        <v>0</v>
      </c>
      <c r="F708" s="18" t="s">
        <v>909</v>
      </c>
      <c r="G708" s="125">
        <f t="shared" si="25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4"/>
        <v>0</v>
      </c>
      <c r="F709" s="18" t="s">
        <v>909</v>
      </c>
      <c r="G709" s="125">
        <f t="shared" si="25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4"/>
        <v>0</v>
      </c>
      <c r="F710" s="18" t="s">
        <v>909</v>
      </c>
      <c r="G710" s="125">
        <f t="shared" si="25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4"/>
        <v>0</v>
      </c>
      <c r="F711" s="18" t="s">
        <v>909</v>
      </c>
      <c r="G711" s="125">
        <f t="shared" si="25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4"/>
        <v>0</v>
      </c>
      <c r="F712" s="18" t="s">
        <v>909</v>
      </c>
      <c r="G712" s="125">
        <f t="shared" si="25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4"/>
        <v>0</v>
      </c>
      <c r="F713" s="18" t="s">
        <v>909</v>
      </c>
      <c r="G713" s="125">
        <f t="shared" si="25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30" t="s">
        <v>909</v>
      </c>
      <c r="C714" s="18" t="s">
        <v>909</v>
      </c>
      <c r="D714" s="18" t="s">
        <v>909</v>
      </c>
      <c r="E714" s="18">
        <f t="shared" si="24"/>
        <v>0</v>
      </c>
      <c r="F714" s="18" t="s">
        <v>909</v>
      </c>
      <c r="G714" s="125">
        <f t="shared" si="25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30" t="s">
        <v>909</v>
      </c>
      <c r="C715" s="18" t="s">
        <v>909</v>
      </c>
      <c r="D715" s="18" t="s">
        <v>909</v>
      </c>
      <c r="E715" s="18">
        <f t="shared" si="24"/>
        <v>0</v>
      </c>
      <c r="F715" s="18" t="s">
        <v>909</v>
      </c>
      <c r="G715" s="125">
        <f t="shared" si="25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30" t="s">
        <v>909</v>
      </c>
      <c r="C716" s="18" t="s">
        <v>909</v>
      </c>
      <c r="D716" s="18" t="s">
        <v>909</v>
      </c>
      <c r="E716" s="18">
        <f t="shared" si="24"/>
        <v>0</v>
      </c>
      <c r="F716" s="18" t="s">
        <v>909</v>
      </c>
      <c r="G716" s="125">
        <f t="shared" si="25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1" t="s">
        <v>909</v>
      </c>
      <c r="C717" s="18" t="s">
        <v>909</v>
      </c>
      <c r="D717" s="18" t="s">
        <v>909</v>
      </c>
      <c r="E717" s="18">
        <f t="shared" si="24"/>
        <v>0</v>
      </c>
      <c r="F717" s="18" t="s">
        <v>909</v>
      </c>
      <c r="G717" s="125">
        <f t="shared" si="25"/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1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25">
        <f t="shared" si="25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1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25">
        <f t="shared" si="25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16" t="s">
        <v>909</v>
      </c>
      <c r="B720" s="30" t="s">
        <v>909</v>
      </c>
      <c r="C720" s="18" t="s">
        <v>909</v>
      </c>
      <c r="D720" s="18" t="s">
        <v>909</v>
      </c>
      <c r="E720" s="18">
        <f t="shared" ref="E720:E783" si="26">IFERROR(C720+D720,0)</f>
        <v>0</v>
      </c>
      <c r="F720" s="18" t="s">
        <v>909</v>
      </c>
      <c r="G720" s="125">
        <f t="shared" ref="G720:G783" si="27">IFERROR((E720-F720),0)</f>
        <v>0</v>
      </c>
      <c r="H720" s="150" t="s">
        <v>909</v>
      </c>
      <c r="I720" s="151" t="s">
        <v>909</v>
      </c>
      <c r="J720" s="163" t="s">
        <v>909</v>
      </c>
      <c r="K720" s="164" t="s">
        <v>909</v>
      </c>
    </row>
    <row r="721" spans="1:11">
      <c r="A721" s="16" t="s">
        <v>909</v>
      </c>
      <c r="B721" s="30" t="s">
        <v>909</v>
      </c>
      <c r="C721" s="18" t="s">
        <v>909</v>
      </c>
      <c r="D721" s="18" t="s">
        <v>909</v>
      </c>
      <c r="E721" s="18">
        <f t="shared" si="26"/>
        <v>0</v>
      </c>
      <c r="F721" s="18" t="s">
        <v>909</v>
      </c>
      <c r="G721" s="125">
        <f t="shared" si="27"/>
        <v>0</v>
      </c>
      <c r="H721" s="150" t="s">
        <v>909</v>
      </c>
      <c r="I721" s="151" t="s">
        <v>909</v>
      </c>
      <c r="J721" s="163" t="s">
        <v>909</v>
      </c>
      <c r="K721" s="164" t="s">
        <v>909</v>
      </c>
    </row>
    <row r="722" spans="1:11">
      <c r="A722" s="16" t="s">
        <v>909</v>
      </c>
      <c r="B722" s="30" t="s">
        <v>909</v>
      </c>
      <c r="C722" s="18" t="s">
        <v>909</v>
      </c>
      <c r="D722" s="18" t="s">
        <v>909</v>
      </c>
      <c r="E722" s="18">
        <f t="shared" si="26"/>
        <v>0</v>
      </c>
      <c r="F722" s="18" t="s">
        <v>909</v>
      </c>
      <c r="G722" s="125">
        <f t="shared" si="27"/>
        <v>0</v>
      </c>
      <c r="H722" s="150" t="s">
        <v>909</v>
      </c>
      <c r="I722" s="151" t="s">
        <v>909</v>
      </c>
      <c r="J722" s="163" t="s">
        <v>909</v>
      </c>
      <c r="K722" s="164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6"/>
        <v>0</v>
      </c>
      <c r="F723" s="34" t="s">
        <v>909</v>
      </c>
      <c r="G723" s="125">
        <f t="shared" si="27"/>
        <v>0</v>
      </c>
      <c r="H723" s="150" t="s">
        <v>909</v>
      </c>
      <c r="I723" s="155" t="s">
        <v>909</v>
      </c>
      <c r="J723" s="171" t="s">
        <v>909</v>
      </c>
      <c r="K723" s="172" t="s">
        <v>909</v>
      </c>
    </row>
    <row r="724" spans="1:11">
      <c r="A724" s="32" t="s">
        <v>909</v>
      </c>
      <c r="B724" s="33" t="s">
        <v>909</v>
      </c>
      <c r="C724" s="34" t="s">
        <v>909</v>
      </c>
      <c r="D724" s="34" t="s">
        <v>909</v>
      </c>
      <c r="E724" s="34">
        <f t="shared" si="26"/>
        <v>0</v>
      </c>
      <c r="F724" s="34" t="s">
        <v>909</v>
      </c>
      <c r="G724" s="126">
        <f t="shared" si="27"/>
        <v>0</v>
      </c>
      <c r="H724" s="156" t="s">
        <v>909</v>
      </c>
      <c r="I724" s="155" t="s">
        <v>909</v>
      </c>
      <c r="J724" s="171" t="s">
        <v>909</v>
      </c>
      <c r="K724" s="172" t="s">
        <v>909</v>
      </c>
    </row>
    <row r="725" spans="1:11">
      <c r="A725" s="32" t="s">
        <v>909</v>
      </c>
      <c r="B725" s="33" t="s">
        <v>909</v>
      </c>
      <c r="C725" s="34" t="s">
        <v>909</v>
      </c>
      <c r="D725" s="34" t="s">
        <v>909</v>
      </c>
      <c r="E725" s="34">
        <f t="shared" si="26"/>
        <v>0</v>
      </c>
      <c r="F725" s="34" t="s">
        <v>909</v>
      </c>
      <c r="G725" s="126">
        <f t="shared" si="27"/>
        <v>0</v>
      </c>
      <c r="H725" s="156" t="s">
        <v>909</v>
      </c>
      <c r="I725" s="155" t="s">
        <v>909</v>
      </c>
      <c r="J725" s="171" t="s">
        <v>909</v>
      </c>
      <c r="K725" s="172" t="s">
        <v>909</v>
      </c>
    </row>
    <row r="726" spans="1:1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6"/>
        <v>0</v>
      </c>
      <c r="F726" s="34" t="s">
        <v>909</v>
      </c>
      <c r="G726" s="126">
        <f t="shared" si="27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>
      <c r="A727" s="32" t="s">
        <v>909</v>
      </c>
      <c r="B727" s="35" t="s">
        <v>909</v>
      </c>
      <c r="C727" s="34" t="s">
        <v>909</v>
      </c>
      <c r="D727" s="34" t="s">
        <v>909</v>
      </c>
      <c r="E727" s="34">
        <f t="shared" si="26"/>
        <v>0</v>
      </c>
      <c r="F727" s="34" t="s">
        <v>909</v>
      </c>
      <c r="G727" s="126">
        <f t="shared" si="27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>
      <c r="A728" s="32" t="s">
        <v>909</v>
      </c>
      <c r="B728" s="35" t="s">
        <v>909</v>
      </c>
      <c r="C728" s="34" t="s">
        <v>909</v>
      </c>
      <c r="D728" s="34" t="s">
        <v>909</v>
      </c>
      <c r="E728" s="34">
        <f t="shared" si="26"/>
        <v>0</v>
      </c>
      <c r="F728" s="34" t="s">
        <v>909</v>
      </c>
      <c r="G728" s="126">
        <f t="shared" si="27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6"/>
        <v>0</v>
      </c>
      <c r="F729" s="34" t="s">
        <v>909</v>
      </c>
      <c r="G729" s="126">
        <f t="shared" si="27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6"/>
        <v>0</v>
      </c>
      <c r="F730" s="34" t="s">
        <v>909</v>
      </c>
      <c r="G730" s="126">
        <f t="shared" si="27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6"/>
        <v>0</v>
      </c>
      <c r="F731" s="34" t="s">
        <v>909</v>
      </c>
      <c r="G731" s="126">
        <f t="shared" si="27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6"/>
        <v>0</v>
      </c>
      <c r="F732" s="34" t="s">
        <v>909</v>
      </c>
      <c r="G732" s="126">
        <f t="shared" si="27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6"/>
        <v>0</v>
      </c>
      <c r="F733" s="34" t="s">
        <v>909</v>
      </c>
      <c r="G733" s="126">
        <f t="shared" si="27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6"/>
        <v>0</v>
      </c>
      <c r="F734" s="34" t="s">
        <v>909</v>
      </c>
      <c r="G734" s="126">
        <f t="shared" si="27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6"/>
        <v>0</v>
      </c>
      <c r="F735" s="34" t="s">
        <v>909</v>
      </c>
      <c r="G735" s="126">
        <f t="shared" si="27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6"/>
        <v>0</v>
      </c>
      <c r="F736" s="34" t="s">
        <v>909</v>
      </c>
      <c r="G736" s="126">
        <f t="shared" si="27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6"/>
        <v>0</v>
      </c>
      <c r="F737" s="34" t="s">
        <v>909</v>
      </c>
      <c r="G737" s="126">
        <f t="shared" si="27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6"/>
        <v>0</v>
      </c>
      <c r="F738" s="34" t="s">
        <v>909</v>
      </c>
      <c r="G738" s="126">
        <f t="shared" si="27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6"/>
        <v>0</v>
      </c>
      <c r="F739" s="34" t="s">
        <v>909</v>
      </c>
      <c r="G739" s="126">
        <f t="shared" si="27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6"/>
        <v>0</v>
      </c>
      <c r="F740" s="34" t="s">
        <v>909</v>
      </c>
      <c r="G740" s="126">
        <f t="shared" si="27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6"/>
        <v>0</v>
      </c>
      <c r="F741" s="34" t="s">
        <v>909</v>
      </c>
      <c r="G741" s="126">
        <f t="shared" si="27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6"/>
        <v>0</v>
      </c>
      <c r="F742" s="34" t="s">
        <v>909</v>
      </c>
      <c r="G742" s="126">
        <f t="shared" si="27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6"/>
        <v>0</v>
      </c>
      <c r="F743" s="34" t="s">
        <v>909</v>
      </c>
      <c r="G743" s="126">
        <f t="shared" si="27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6"/>
        <v>0</v>
      </c>
      <c r="F744" s="34" t="s">
        <v>909</v>
      </c>
      <c r="G744" s="126">
        <f t="shared" si="27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6"/>
        <v>0</v>
      </c>
      <c r="F745" s="34" t="s">
        <v>909</v>
      </c>
      <c r="G745" s="126">
        <f t="shared" si="27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6"/>
        <v>0</v>
      </c>
      <c r="F746" s="34" t="s">
        <v>909</v>
      </c>
      <c r="G746" s="126">
        <f t="shared" si="27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3" t="s">
        <v>909</v>
      </c>
      <c r="C747" s="34" t="s">
        <v>909</v>
      </c>
      <c r="D747" s="34" t="s">
        <v>909</v>
      </c>
      <c r="E747" s="34">
        <f t="shared" si="26"/>
        <v>0</v>
      </c>
      <c r="F747" s="34" t="s">
        <v>909</v>
      </c>
      <c r="G747" s="126">
        <f t="shared" si="27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6"/>
        <v>0</v>
      </c>
      <c r="F748" s="34" t="s">
        <v>909</v>
      </c>
      <c r="G748" s="126">
        <f t="shared" si="27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3" t="s">
        <v>909</v>
      </c>
      <c r="C749" s="34" t="s">
        <v>909</v>
      </c>
      <c r="D749" s="34" t="s">
        <v>909</v>
      </c>
      <c r="E749" s="34">
        <f t="shared" si="26"/>
        <v>0</v>
      </c>
      <c r="F749" s="34" t="s">
        <v>909</v>
      </c>
      <c r="G749" s="126">
        <f t="shared" si="27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6"/>
        <v>0</v>
      </c>
      <c r="F750" s="34" t="s">
        <v>909</v>
      </c>
      <c r="G750" s="126">
        <f t="shared" si="27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3" t="s">
        <v>909</v>
      </c>
      <c r="C751" s="34" t="s">
        <v>909</v>
      </c>
      <c r="D751" s="34" t="s">
        <v>909</v>
      </c>
      <c r="E751" s="34">
        <f t="shared" si="26"/>
        <v>0</v>
      </c>
      <c r="F751" s="34" t="s">
        <v>909</v>
      </c>
      <c r="G751" s="126">
        <f t="shared" si="27"/>
        <v>0</v>
      </c>
      <c r="H751" s="156" t="s">
        <v>909</v>
      </c>
      <c r="I751" s="155" t="s">
        <v>909</v>
      </c>
      <c r="J751" s="171" t="s">
        <v>909</v>
      </c>
      <c r="K751" s="172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6"/>
        <v>0</v>
      </c>
      <c r="F752" s="34" t="s">
        <v>909</v>
      </c>
      <c r="G752" s="126">
        <f t="shared" si="27"/>
        <v>0</v>
      </c>
      <c r="H752" s="156" t="s">
        <v>909</v>
      </c>
      <c r="I752" s="155" t="s">
        <v>909</v>
      </c>
      <c r="J752" s="171" t="s">
        <v>909</v>
      </c>
      <c r="K752" s="172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6"/>
        <v>0</v>
      </c>
      <c r="F753" s="34" t="s">
        <v>909</v>
      </c>
      <c r="G753" s="126">
        <f t="shared" si="27"/>
        <v>0</v>
      </c>
      <c r="H753" s="156" t="s">
        <v>909</v>
      </c>
      <c r="I753" s="155" t="s">
        <v>909</v>
      </c>
      <c r="J753" s="171" t="s">
        <v>909</v>
      </c>
      <c r="K753" s="172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6"/>
        <v>0</v>
      </c>
      <c r="F754" s="34" t="s">
        <v>909</v>
      </c>
      <c r="G754" s="126">
        <f t="shared" si="27"/>
        <v>0</v>
      </c>
      <c r="H754" s="157" t="s">
        <v>909</v>
      </c>
      <c r="I754" s="158" t="s">
        <v>909</v>
      </c>
      <c r="J754" s="173" t="s">
        <v>909</v>
      </c>
      <c r="K754" s="174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6"/>
        <v>0</v>
      </c>
      <c r="F755" s="34" t="s">
        <v>909</v>
      </c>
      <c r="G755" s="126">
        <f t="shared" si="27"/>
        <v>0</v>
      </c>
      <c r="H755" s="157" t="s">
        <v>909</v>
      </c>
      <c r="I755" s="158" t="s">
        <v>909</v>
      </c>
      <c r="J755" s="173" t="s">
        <v>909</v>
      </c>
      <c r="K755" s="174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6"/>
        <v>0</v>
      </c>
      <c r="F756" s="34" t="s">
        <v>909</v>
      </c>
      <c r="G756" s="126">
        <f t="shared" si="27"/>
        <v>0</v>
      </c>
      <c r="H756" s="156" t="s">
        <v>909</v>
      </c>
      <c r="I756" s="159" t="s">
        <v>909</v>
      </c>
      <c r="J756" s="175" t="s">
        <v>909</v>
      </c>
      <c r="K756" s="176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6"/>
        <v>0</v>
      </c>
      <c r="F757" s="34" t="s">
        <v>909</v>
      </c>
      <c r="G757" s="126">
        <f t="shared" si="27"/>
        <v>0</v>
      </c>
      <c r="H757" s="156" t="s">
        <v>909</v>
      </c>
      <c r="I757" s="159" t="s">
        <v>909</v>
      </c>
      <c r="J757" s="175" t="s">
        <v>909</v>
      </c>
      <c r="K757" s="176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6"/>
        <v>0</v>
      </c>
      <c r="F758" s="34" t="s">
        <v>909</v>
      </c>
      <c r="G758" s="126">
        <f t="shared" si="27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6"/>
        <v>0</v>
      </c>
      <c r="F759" s="34" t="s">
        <v>909</v>
      </c>
      <c r="G759" s="126">
        <f t="shared" si="27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6"/>
        <v>0</v>
      </c>
      <c r="F760" s="34" t="s">
        <v>909</v>
      </c>
      <c r="G760" s="126">
        <f t="shared" si="27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6"/>
        <v>0</v>
      </c>
      <c r="F761" s="34" t="s">
        <v>909</v>
      </c>
      <c r="G761" s="126">
        <f t="shared" si="27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6"/>
        <v>0</v>
      </c>
      <c r="F762" s="34" t="s">
        <v>909</v>
      </c>
      <c r="G762" s="126">
        <f t="shared" si="27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6"/>
        <v>0</v>
      </c>
      <c r="F763" s="34" t="s">
        <v>909</v>
      </c>
      <c r="G763" s="126">
        <f t="shared" si="27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6"/>
        <v>0</v>
      </c>
      <c r="F764" s="34" t="s">
        <v>909</v>
      </c>
      <c r="G764" s="126">
        <f t="shared" si="27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6"/>
        <v>0</v>
      </c>
      <c r="F765" s="34" t="s">
        <v>909</v>
      </c>
      <c r="G765" s="126">
        <f t="shared" si="27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6"/>
        <v>0</v>
      </c>
      <c r="F766" s="34" t="s">
        <v>909</v>
      </c>
      <c r="G766" s="126">
        <f t="shared" si="27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6"/>
        <v>0</v>
      </c>
      <c r="F767" s="34" t="s">
        <v>909</v>
      </c>
      <c r="G767" s="126">
        <f t="shared" si="27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6"/>
        <v>0</v>
      </c>
      <c r="F768" s="34" t="s">
        <v>909</v>
      </c>
      <c r="G768" s="126">
        <f t="shared" si="27"/>
        <v>0</v>
      </c>
      <c r="H768" s="156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6"/>
        <v>0</v>
      </c>
      <c r="F769" s="34" t="s">
        <v>909</v>
      </c>
      <c r="G769" s="126">
        <f t="shared" si="27"/>
        <v>0</v>
      </c>
      <c r="H769" s="156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6"/>
        <v>0</v>
      </c>
      <c r="F770" s="34" t="s">
        <v>909</v>
      </c>
      <c r="G770" s="126">
        <f t="shared" si="27"/>
        <v>0</v>
      </c>
      <c r="H770" s="156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6"/>
        <v>0</v>
      </c>
      <c r="F771" s="34" t="s">
        <v>909</v>
      </c>
      <c r="G771" s="126">
        <f t="shared" si="27"/>
        <v>0</v>
      </c>
      <c r="H771" s="160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6"/>
        <v>0</v>
      </c>
      <c r="F772" s="34" t="s">
        <v>909</v>
      </c>
      <c r="G772" s="126">
        <f t="shared" si="27"/>
        <v>0</v>
      </c>
      <c r="H772" s="160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6"/>
        <v>0</v>
      </c>
      <c r="F773" s="34" t="s">
        <v>909</v>
      </c>
      <c r="G773" s="126">
        <f t="shared" si="27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6"/>
        <v>0</v>
      </c>
      <c r="F774" s="34" t="s">
        <v>909</v>
      </c>
      <c r="G774" s="126">
        <f t="shared" si="27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6"/>
        <v>0</v>
      </c>
      <c r="F775" s="34" t="s">
        <v>909</v>
      </c>
      <c r="G775" s="126">
        <f t="shared" si="27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6"/>
        <v>0</v>
      </c>
      <c r="F776" s="34" t="s">
        <v>909</v>
      </c>
      <c r="G776" s="126">
        <f t="shared" si="27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6"/>
        <v>0</v>
      </c>
      <c r="F777" s="34" t="s">
        <v>909</v>
      </c>
      <c r="G777" s="126">
        <f t="shared" si="27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6"/>
        <v>0</v>
      </c>
      <c r="F778" s="34" t="s">
        <v>909</v>
      </c>
      <c r="G778" s="126">
        <f t="shared" si="27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6"/>
        <v>0</v>
      </c>
      <c r="F779" s="34" t="s">
        <v>909</v>
      </c>
      <c r="G779" s="126">
        <f t="shared" si="27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6"/>
        <v>0</v>
      </c>
      <c r="F780" s="34" t="s">
        <v>909</v>
      </c>
      <c r="G780" s="126">
        <f t="shared" si="27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si="26"/>
        <v>0</v>
      </c>
      <c r="F781" s="34" t="s">
        <v>909</v>
      </c>
      <c r="G781" s="126">
        <f t="shared" si="27"/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26">
        <f t="shared" si="27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26">
        <f t="shared" si="27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ref="E784:E847" si="28">IFERROR(C784+D784,0)</f>
        <v>0</v>
      </c>
      <c r="F784" s="34" t="s">
        <v>909</v>
      </c>
      <c r="G784" s="126">
        <f t="shared" ref="G784:G847" si="29">IFERROR((E784-F784),0)</f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8"/>
        <v>0</v>
      </c>
      <c r="F785" s="34" t="s">
        <v>909</v>
      </c>
      <c r="G785" s="126">
        <f t="shared" si="29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8"/>
        <v>0</v>
      </c>
      <c r="F786" s="34" t="s">
        <v>909</v>
      </c>
      <c r="G786" s="126">
        <f t="shared" si="29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8"/>
        <v>0</v>
      </c>
      <c r="F787" s="34" t="s">
        <v>909</v>
      </c>
      <c r="G787" s="126">
        <f t="shared" si="29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8"/>
        <v>0</v>
      </c>
      <c r="F788" s="34" t="s">
        <v>909</v>
      </c>
      <c r="G788" s="126">
        <f t="shared" si="29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8"/>
        <v>0</v>
      </c>
      <c r="F789" s="34" t="s">
        <v>909</v>
      </c>
      <c r="G789" s="126">
        <f t="shared" si="29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8"/>
        <v>0</v>
      </c>
      <c r="F790" s="34" t="s">
        <v>909</v>
      </c>
      <c r="G790" s="126">
        <f t="shared" si="29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8"/>
        <v>0</v>
      </c>
      <c r="F791" s="34" t="s">
        <v>909</v>
      </c>
      <c r="G791" s="126">
        <f t="shared" si="29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8"/>
        <v>0</v>
      </c>
      <c r="F792" s="34" t="s">
        <v>909</v>
      </c>
      <c r="G792" s="126">
        <f t="shared" si="29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8"/>
        <v>0</v>
      </c>
      <c r="F793" s="34" t="s">
        <v>909</v>
      </c>
      <c r="G793" s="126">
        <f t="shared" si="29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8"/>
        <v>0</v>
      </c>
      <c r="F794" s="34" t="s">
        <v>909</v>
      </c>
      <c r="G794" s="126">
        <f t="shared" si="29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8"/>
        <v>0</v>
      </c>
      <c r="F795" s="34" t="s">
        <v>909</v>
      </c>
      <c r="G795" s="126">
        <f t="shared" si="29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8"/>
        <v>0</v>
      </c>
      <c r="F796" s="34" t="s">
        <v>909</v>
      </c>
      <c r="G796" s="126">
        <f t="shared" si="29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8"/>
        <v>0</v>
      </c>
      <c r="F797" s="34" t="s">
        <v>909</v>
      </c>
      <c r="G797" s="126">
        <f t="shared" si="29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8"/>
        <v>0</v>
      </c>
      <c r="F798" s="34" t="s">
        <v>909</v>
      </c>
      <c r="G798" s="126">
        <f t="shared" si="29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8"/>
        <v>0</v>
      </c>
      <c r="F799" s="34" t="s">
        <v>909</v>
      </c>
      <c r="G799" s="126">
        <f t="shared" si="29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8"/>
        <v>0</v>
      </c>
      <c r="F800" s="34" t="s">
        <v>909</v>
      </c>
      <c r="G800" s="126">
        <f t="shared" si="29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8"/>
        <v>0</v>
      </c>
      <c r="F801" s="34" t="s">
        <v>909</v>
      </c>
      <c r="G801" s="126">
        <f t="shared" si="29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8"/>
        <v>0</v>
      </c>
      <c r="F802" s="34" t="s">
        <v>909</v>
      </c>
      <c r="G802" s="126">
        <f t="shared" si="29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8"/>
        <v>0</v>
      </c>
      <c r="F803" s="34" t="s">
        <v>909</v>
      </c>
      <c r="G803" s="126">
        <f t="shared" si="29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8"/>
        <v>0</v>
      </c>
      <c r="F804" s="34" t="s">
        <v>909</v>
      </c>
      <c r="G804" s="126">
        <f t="shared" si="29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8"/>
        <v>0</v>
      </c>
      <c r="F805" s="34" t="s">
        <v>909</v>
      </c>
      <c r="G805" s="126">
        <f t="shared" si="29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8"/>
        <v>0</v>
      </c>
      <c r="F806" s="34" t="s">
        <v>909</v>
      </c>
      <c r="G806" s="126">
        <f t="shared" si="29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8"/>
        <v>0</v>
      </c>
      <c r="F807" s="34" t="s">
        <v>909</v>
      </c>
      <c r="G807" s="126">
        <f t="shared" si="29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8"/>
        <v>0</v>
      </c>
      <c r="F808" s="34" t="s">
        <v>909</v>
      </c>
      <c r="G808" s="126">
        <f t="shared" si="29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8"/>
        <v>0</v>
      </c>
      <c r="F809" s="34" t="s">
        <v>909</v>
      </c>
      <c r="G809" s="126">
        <f t="shared" si="29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8"/>
        <v>0</v>
      </c>
      <c r="F810" s="34" t="s">
        <v>909</v>
      </c>
      <c r="G810" s="126">
        <f t="shared" si="29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8"/>
        <v>0</v>
      </c>
      <c r="F811" s="34" t="s">
        <v>909</v>
      </c>
      <c r="G811" s="126">
        <f t="shared" si="29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8"/>
        <v>0</v>
      </c>
      <c r="F812" s="34" t="s">
        <v>909</v>
      </c>
      <c r="G812" s="126">
        <f t="shared" si="29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8"/>
        <v>0</v>
      </c>
      <c r="F813" s="34" t="s">
        <v>909</v>
      </c>
      <c r="G813" s="126">
        <f t="shared" si="29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8"/>
        <v>0</v>
      </c>
      <c r="F814" s="34" t="s">
        <v>909</v>
      </c>
      <c r="G814" s="126">
        <f t="shared" si="29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8"/>
        <v>0</v>
      </c>
      <c r="F815" s="34" t="s">
        <v>909</v>
      </c>
      <c r="G815" s="126">
        <f t="shared" si="29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8"/>
        <v>0</v>
      </c>
      <c r="F816" s="34" t="s">
        <v>909</v>
      </c>
      <c r="G816" s="126">
        <f t="shared" si="29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8"/>
        <v>0</v>
      </c>
      <c r="F817" s="34" t="s">
        <v>909</v>
      </c>
      <c r="G817" s="126">
        <f t="shared" si="29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8"/>
        <v>0</v>
      </c>
      <c r="F818" s="34" t="s">
        <v>909</v>
      </c>
      <c r="G818" s="126">
        <f t="shared" si="29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8"/>
        <v>0</v>
      </c>
      <c r="F819" s="34" t="s">
        <v>909</v>
      </c>
      <c r="G819" s="126">
        <f t="shared" si="29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8"/>
        <v>0</v>
      </c>
      <c r="F820" s="34" t="s">
        <v>909</v>
      </c>
      <c r="G820" s="126">
        <f t="shared" si="29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8"/>
        <v>0</v>
      </c>
      <c r="F821" s="34" t="s">
        <v>909</v>
      </c>
      <c r="G821" s="126">
        <f t="shared" si="29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8"/>
        <v>0</v>
      </c>
      <c r="F822" s="34" t="s">
        <v>909</v>
      </c>
      <c r="G822" s="126">
        <f t="shared" si="29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8"/>
        <v>0</v>
      </c>
      <c r="F823" s="34" t="s">
        <v>909</v>
      </c>
      <c r="G823" s="126">
        <f t="shared" si="29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8"/>
        <v>0</v>
      </c>
      <c r="F824" s="34" t="s">
        <v>909</v>
      </c>
      <c r="G824" s="126">
        <f t="shared" si="29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8"/>
        <v>0</v>
      </c>
      <c r="F825" s="34" t="s">
        <v>909</v>
      </c>
      <c r="G825" s="126">
        <f t="shared" si="29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8"/>
        <v>0</v>
      </c>
      <c r="F826" s="34" t="s">
        <v>909</v>
      </c>
      <c r="G826" s="126">
        <f t="shared" si="29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8"/>
        <v>0</v>
      </c>
      <c r="F827" s="34" t="s">
        <v>909</v>
      </c>
      <c r="G827" s="126">
        <f t="shared" si="29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8"/>
        <v>0</v>
      </c>
      <c r="F828" s="34" t="s">
        <v>909</v>
      </c>
      <c r="G828" s="126">
        <f t="shared" si="29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8"/>
        <v>0</v>
      </c>
      <c r="F829" s="34" t="s">
        <v>909</v>
      </c>
      <c r="G829" s="126">
        <f t="shared" si="29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8"/>
        <v>0</v>
      </c>
      <c r="F830" s="34" t="s">
        <v>909</v>
      </c>
      <c r="G830" s="126">
        <f t="shared" si="29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8"/>
        <v>0</v>
      </c>
      <c r="F831" s="34" t="s">
        <v>909</v>
      </c>
      <c r="G831" s="126">
        <f t="shared" si="29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8"/>
        <v>0</v>
      </c>
      <c r="F832" s="34" t="s">
        <v>909</v>
      </c>
      <c r="G832" s="126">
        <f t="shared" si="29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8"/>
        <v>0</v>
      </c>
      <c r="F833" s="34" t="s">
        <v>909</v>
      </c>
      <c r="G833" s="126">
        <f t="shared" si="29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8"/>
        <v>0</v>
      </c>
      <c r="F834" s="34" t="s">
        <v>909</v>
      </c>
      <c r="G834" s="126">
        <f t="shared" si="29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8"/>
        <v>0</v>
      </c>
      <c r="F835" s="34" t="s">
        <v>909</v>
      </c>
      <c r="G835" s="126">
        <f t="shared" si="29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8"/>
        <v>0</v>
      </c>
      <c r="F836" s="34" t="s">
        <v>909</v>
      </c>
      <c r="G836" s="126">
        <f t="shared" si="29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8"/>
        <v>0</v>
      </c>
      <c r="F837" s="34" t="s">
        <v>909</v>
      </c>
      <c r="G837" s="126">
        <f t="shared" si="29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8"/>
        <v>0</v>
      </c>
      <c r="F838" s="34" t="s">
        <v>909</v>
      </c>
      <c r="G838" s="126">
        <f t="shared" si="29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8"/>
        <v>0</v>
      </c>
      <c r="F839" s="34" t="s">
        <v>909</v>
      </c>
      <c r="G839" s="126">
        <f t="shared" si="29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8"/>
        <v>0</v>
      </c>
      <c r="F840" s="34" t="s">
        <v>909</v>
      </c>
      <c r="G840" s="126">
        <f t="shared" si="29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8"/>
        <v>0</v>
      </c>
      <c r="F841" s="34" t="s">
        <v>909</v>
      </c>
      <c r="G841" s="126">
        <f t="shared" si="29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8"/>
        <v>0</v>
      </c>
      <c r="F842" s="34" t="s">
        <v>909</v>
      </c>
      <c r="G842" s="126">
        <f t="shared" si="29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8"/>
        <v>0</v>
      </c>
      <c r="F843" s="34" t="s">
        <v>909</v>
      </c>
      <c r="G843" s="126">
        <f t="shared" si="29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8"/>
        <v>0</v>
      </c>
      <c r="F844" s="34" t="s">
        <v>909</v>
      </c>
      <c r="G844" s="126">
        <f t="shared" si="29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8"/>
        <v>0</v>
      </c>
      <c r="F845" s="34" t="s">
        <v>909</v>
      </c>
      <c r="G845" s="126">
        <f t="shared" si="29"/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26">
        <f t="shared" si="29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26">
        <f t="shared" si="29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ref="E848:E911" si="30">IFERROR(C848+D848,0)</f>
        <v>0</v>
      </c>
      <c r="F848" s="34" t="s">
        <v>909</v>
      </c>
      <c r="G848" s="126">
        <f t="shared" ref="G848:G911" si="31">IFERROR((E848-F848),0)</f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30"/>
        <v>0</v>
      </c>
      <c r="F849" s="34" t="s">
        <v>909</v>
      </c>
      <c r="G849" s="126">
        <f t="shared" si="31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30"/>
        <v>0</v>
      </c>
      <c r="F850" s="34" t="s">
        <v>909</v>
      </c>
      <c r="G850" s="126">
        <f t="shared" si="31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30"/>
        <v>0</v>
      </c>
      <c r="F851" s="34" t="s">
        <v>909</v>
      </c>
      <c r="G851" s="126">
        <f t="shared" si="31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30"/>
        <v>0</v>
      </c>
      <c r="F852" s="34" t="s">
        <v>909</v>
      </c>
      <c r="G852" s="126">
        <f t="shared" si="31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30"/>
        <v>0</v>
      </c>
      <c r="F853" s="34" t="s">
        <v>909</v>
      </c>
      <c r="G853" s="126">
        <f t="shared" si="31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30"/>
        <v>0</v>
      </c>
      <c r="F854" s="34" t="s">
        <v>909</v>
      </c>
      <c r="G854" s="126">
        <f t="shared" si="31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30"/>
        <v>0</v>
      </c>
      <c r="F855" s="34" t="s">
        <v>909</v>
      </c>
      <c r="G855" s="126">
        <f t="shared" si="31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30"/>
        <v>0</v>
      </c>
      <c r="F856" s="34" t="s">
        <v>909</v>
      </c>
      <c r="G856" s="126">
        <f t="shared" si="31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30"/>
        <v>0</v>
      </c>
      <c r="F857" s="34" t="s">
        <v>909</v>
      </c>
      <c r="G857" s="126">
        <f t="shared" si="31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30"/>
        <v>0</v>
      </c>
      <c r="F858" s="34" t="s">
        <v>909</v>
      </c>
      <c r="G858" s="126">
        <f t="shared" si="31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30"/>
        <v>0</v>
      </c>
      <c r="F859" s="34" t="s">
        <v>909</v>
      </c>
      <c r="G859" s="126">
        <f t="shared" si="31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30"/>
        <v>0</v>
      </c>
      <c r="F860" s="34" t="s">
        <v>909</v>
      </c>
      <c r="G860" s="126">
        <f t="shared" si="31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30"/>
        <v>0</v>
      </c>
      <c r="F861" s="34" t="s">
        <v>909</v>
      </c>
      <c r="G861" s="126">
        <f t="shared" si="31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30"/>
        <v>0</v>
      </c>
      <c r="F862" s="34" t="s">
        <v>909</v>
      </c>
      <c r="G862" s="126">
        <f t="shared" si="31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30"/>
        <v>0</v>
      </c>
      <c r="F863" s="34" t="s">
        <v>909</v>
      </c>
      <c r="G863" s="126">
        <f t="shared" si="31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30"/>
        <v>0</v>
      </c>
      <c r="F864" s="34" t="s">
        <v>909</v>
      </c>
      <c r="G864" s="126">
        <f t="shared" si="31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30"/>
        <v>0</v>
      </c>
      <c r="F865" s="34" t="s">
        <v>909</v>
      </c>
      <c r="G865" s="126">
        <f t="shared" si="31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30"/>
        <v>0</v>
      </c>
      <c r="F866" s="34" t="s">
        <v>909</v>
      </c>
      <c r="G866" s="126">
        <f t="shared" si="31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30"/>
        <v>0</v>
      </c>
      <c r="F867" s="34" t="s">
        <v>909</v>
      </c>
      <c r="G867" s="126">
        <f t="shared" si="31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30"/>
        <v>0</v>
      </c>
      <c r="F868" s="34" t="s">
        <v>909</v>
      </c>
      <c r="G868" s="126">
        <f t="shared" si="31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30"/>
        <v>0</v>
      </c>
      <c r="F869" s="34" t="s">
        <v>909</v>
      </c>
      <c r="G869" s="126">
        <f t="shared" si="31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30"/>
        <v>0</v>
      </c>
      <c r="F870" s="34" t="s">
        <v>909</v>
      </c>
      <c r="G870" s="126">
        <f t="shared" si="31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30"/>
        <v>0</v>
      </c>
      <c r="F871" s="34" t="s">
        <v>909</v>
      </c>
      <c r="G871" s="126">
        <f t="shared" si="31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30"/>
        <v>0</v>
      </c>
      <c r="F872" s="34" t="s">
        <v>909</v>
      </c>
      <c r="G872" s="126">
        <f t="shared" si="31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30"/>
        <v>0</v>
      </c>
      <c r="F873" s="34" t="s">
        <v>909</v>
      </c>
      <c r="G873" s="126">
        <f t="shared" si="31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30"/>
        <v>0</v>
      </c>
      <c r="F874" s="34" t="s">
        <v>909</v>
      </c>
      <c r="G874" s="126">
        <f t="shared" si="31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30"/>
        <v>0</v>
      </c>
      <c r="F875" s="34" t="s">
        <v>909</v>
      </c>
      <c r="G875" s="126">
        <f t="shared" si="31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30"/>
        <v>0</v>
      </c>
      <c r="F876" s="34" t="s">
        <v>909</v>
      </c>
      <c r="G876" s="126">
        <f t="shared" si="31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30"/>
        <v>0</v>
      </c>
      <c r="F877" s="34" t="s">
        <v>909</v>
      </c>
      <c r="G877" s="126">
        <f t="shared" si="31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30"/>
        <v>0</v>
      </c>
      <c r="F878" s="34" t="s">
        <v>909</v>
      </c>
      <c r="G878" s="126">
        <f t="shared" si="31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30"/>
        <v>0</v>
      </c>
      <c r="F879" s="34" t="s">
        <v>909</v>
      </c>
      <c r="G879" s="126">
        <f t="shared" si="31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30"/>
        <v>0</v>
      </c>
      <c r="F880" s="34" t="s">
        <v>909</v>
      </c>
      <c r="G880" s="126">
        <f t="shared" si="31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30"/>
        <v>0</v>
      </c>
      <c r="F881" s="34" t="s">
        <v>909</v>
      </c>
      <c r="G881" s="126">
        <f t="shared" si="31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30"/>
        <v>0</v>
      </c>
      <c r="F882" s="34" t="s">
        <v>909</v>
      </c>
      <c r="G882" s="126">
        <f t="shared" si="31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30"/>
        <v>0</v>
      </c>
      <c r="F883" s="34" t="s">
        <v>909</v>
      </c>
      <c r="G883" s="126">
        <f t="shared" si="31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30"/>
        <v>0</v>
      </c>
      <c r="F884" s="34" t="s">
        <v>909</v>
      </c>
      <c r="G884" s="126">
        <f t="shared" si="31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30"/>
        <v>0</v>
      </c>
      <c r="F885" s="34" t="s">
        <v>909</v>
      </c>
      <c r="G885" s="126">
        <f t="shared" si="31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30"/>
        <v>0</v>
      </c>
      <c r="F886" s="34" t="s">
        <v>909</v>
      </c>
      <c r="G886" s="126">
        <f t="shared" si="31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30"/>
        <v>0</v>
      </c>
      <c r="F887" s="34" t="s">
        <v>909</v>
      </c>
      <c r="G887" s="126">
        <f t="shared" si="31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30"/>
        <v>0</v>
      </c>
      <c r="F888" s="34" t="s">
        <v>909</v>
      </c>
      <c r="G888" s="126">
        <f t="shared" si="31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30"/>
        <v>0</v>
      </c>
      <c r="F889" s="34" t="s">
        <v>909</v>
      </c>
      <c r="G889" s="126">
        <f t="shared" si="31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30"/>
        <v>0</v>
      </c>
      <c r="F890" s="34" t="s">
        <v>909</v>
      </c>
      <c r="G890" s="126">
        <f t="shared" si="31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30"/>
        <v>0</v>
      </c>
      <c r="F891" s="34" t="s">
        <v>909</v>
      </c>
      <c r="G891" s="126">
        <f t="shared" si="31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30"/>
        <v>0</v>
      </c>
      <c r="F892" s="34" t="s">
        <v>909</v>
      </c>
      <c r="G892" s="126">
        <f t="shared" si="31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30"/>
        <v>0</v>
      </c>
      <c r="F893" s="34" t="s">
        <v>909</v>
      </c>
      <c r="G893" s="126">
        <f t="shared" si="31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30"/>
        <v>0</v>
      </c>
      <c r="F894" s="34" t="s">
        <v>909</v>
      </c>
      <c r="G894" s="126">
        <f t="shared" si="31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30"/>
        <v>0</v>
      </c>
      <c r="F895" s="34" t="s">
        <v>909</v>
      </c>
      <c r="G895" s="126">
        <f t="shared" si="31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30"/>
        <v>0</v>
      </c>
      <c r="F896" s="34" t="s">
        <v>909</v>
      </c>
      <c r="G896" s="126">
        <f t="shared" si="31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30"/>
        <v>0</v>
      </c>
      <c r="F897" s="34" t="s">
        <v>909</v>
      </c>
      <c r="G897" s="126">
        <f t="shared" si="31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30"/>
        <v>0</v>
      </c>
      <c r="F898" s="34" t="s">
        <v>909</v>
      </c>
      <c r="G898" s="126">
        <f t="shared" si="31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30"/>
        <v>0</v>
      </c>
      <c r="F899" s="34" t="s">
        <v>909</v>
      </c>
      <c r="G899" s="126">
        <f t="shared" si="31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30"/>
        <v>0</v>
      </c>
      <c r="F900" s="34" t="s">
        <v>909</v>
      </c>
      <c r="G900" s="126">
        <f t="shared" si="31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30"/>
        <v>0</v>
      </c>
      <c r="F901" s="34" t="s">
        <v>909</v>
      </c>
      <c r="G901" s="126">
        <f t="shared" si="31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0"/>
        <v>0</v>
      </c>
      <c r="F902" s="34" t="s">
        <v>909</v>
      </c>
      <c r="G902" s="126">
        <f t="shared" si="31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0"/>
        <v>0</v>
      </c>
      <c r="F903" s="34" t="s">
        <v>909</v>
      </c>
      <c r="G903" s="126">
        <f t="shared" si="31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0"/>
        <v>0</v>
      </c>
      <c r="F904" s="34" t="s">
        <v>909</v>
      </c>
      <c r="G904" s="126">
        <f t="shared" si="31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0"/>
        <v>0</v>
      </c>
      <c r="F905" s="34" t="s">
        <v>909</v>
      </c>
      <c r="G905" s="126">
        <f t="shared" si="31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30"/>
        <v>0</v>
      </c>
      <c r="F906" s="34" t="s">
        <v>909</v>
      </c>
      <c r="G906" s="126">
        <f t="shared" si="31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0"/>
        <v>0</v>
      </c>
      <c r="F907" s="34" t="s">
        <v>909</v>
      </c>
      <c r="G907" s="126">
        <f t="shared" si="31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0"/>
        <v>0</v>
      </c>
      <c r="F908" s="34" t="s">
        <v>909</v>
      </c>
      <c r="G908" s="126">
        <f t="shared" si="31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0"/>
        <v>0</v>
      </c>
      <c r="F909" s="34" t="s">
        <v>909</v>
      </c>
      <c r="G909" s="126">
        <f t="shared" si="31"/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26">
        <f t="shared" si="31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26">
        <f t="shared" si="31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ref="E912:E975" si="32">IFERROR(C912+D912,0)</f>
        <v>0</v>
      </c>
      <c r="F912" s="34" t="s">
        <v>909</v>
      </c>
      <c r="G912" s="126">
        <f t="shared" ref="G912:G975" si="33">IFERROR((E912-F912),0)</f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2"/>
        <v>0</v>
      </c>
      <c r="F913" s="34" t="s">
        <v>909</v>
      </c>
      <c r="G913" s="126">
        <f t="shared" si="33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2"/>
        <v>0</v>
      </c>
      <c r="F914" s="34" t="s">
        <v>909</v>
      </c>
      <c r="G914" s="126">
        <f t="shared" si="33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2"/>
        <v>0</v>
      </c>
      <c r="F915" s="34" t="s">
        <v>909</v>
      </c>
      <c r="G915" s="126">
        <f t="shared" si="33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2"/>
        <v>0</v>
      </c>
      <c r="F916" s="34" t="s">
        <v>909</v>
      </c>
      <c r="G916" s="126">
        <f t="shared" si="33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2"/>
        <v>0</v>
      </c>
      <c r="F917" s="34" t="s">
        <v>909</v>
      </c>
      <c r="G917" s="126">
        <f t="shared" si="33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2"/>
        <v>0</v>
      </c>
      <c r="F918" s="34" t="s">
        <v>909</v>
      </c>
      <c r="G918" s="126">
        <f t="shared" si="33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2"/>
        <v>0</v>
      </c>
      <c r="F919" s="34" t="s">
        <v>909</v>
      </c>
      <c r="G919" s="126">
        <f t="shared" si="33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2"/>
        <v>0</v>
      </c>
      <c r="F920" s="34" t="s">
        <v>909</v>
      </c>
      <c r="G920" s="126">
        <f t="shared" si="33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2"/>
        <v>0</v>
      </c>
      <c r="F921" s="34" t="s">
        <v>909</v>
      </c>
      <c r="G921" s="126">
        <f t="shared" si="33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2"/>
        <v>0</v>
      </c>
      <c r="F922" s="34" t="s">
        <v>909</v>
      </c>
      <c r="G922" s="126">
        <f t="shared" si="33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2"/>
        <v>0</v>
      </c>
      <c r="F923" s="34" t="s">
        <v>909</v>
      </c>
      <c r="G923" s="126">
        <f t="shared" si="33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2"/>
        <v>0</v>
      </c>
      <c r="F924" s="34" t="s">
        <v>909</v>
      </c>
      <c r="G924" s="126">
        <f t="shared" si="33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2"/>
        <v>0</v>
      </c>
      <c r="F925" s="34" t="s">
        <v>909</v>
      </c>
      <c r="G925" s="126">
        <f t="shared" si="33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2"/>
        <v>0</v>
      </c>
      <c r="F926" s="34" t="s">
        <v>909</v>
      </c>
      <c r="G926" s="126">
        <f t="shared" si="33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2"/>
        <v>0</v>
      </c>
      <c r="F927" s="34" t="s">
        <v>909</v>
      </c>
      <c r="G927" s="126">
        <f t="shared" si="33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2"/>
        <v>0</v>
      </c>
      <c r="F928" s="34" t="s">
        <v>909</v>
      </c>
      <c r="G928" s="126">
        <f t="shared" si="33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2"/>
        <v>0</v>
      </c>
      <c r="F929" s="34" t="s">
        <v>909</v>
      </c>
      <c r="G929" s="126">
        <f t="shared" si="33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2"/>
        <v>0</v>
      </c>
      <c r="F930" s="34" t="s">
        <v>909</v>
      </c>
      <c r="G930" s="126">
        <f t="shared" si="33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2"/>
        <v>0</v>
      </c>
      <c r="F931" s="34" t="s">
        <v>909</v>
      </c>
      <c r="G931" s="126">
        <f t="shared" si="33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2"/>
        <v>0</v>
      </c>
      <c r="F932" s="34" t="s">
        <v>909</v>
      </c>
      <c r="G932" s="126">
        <f t="shared" si="33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2"/>
        <v>0</v>
      </c>
      <c r="F933" s="34" t="s">
        <v>909</v>
      </c>
      <c r="G933" s="126">
        <f t="shared" si="33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2"/>
        <v>0</v>
      </c>
      <c r="F934" s="34" t="s">
        <v>909</v>
      </c>
      <c r="G934" s="126">
        <f t="shared" si="33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2"/>
        <v>0</v>
      </c>
      <c r="F935" s="34" t="s">
        <v>909</v>
      </c>
      <c r="G935" s="126">
        <f t="shared" si="33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2"/>
        <v>0</v>
      </c>
      <c r="F936" s="34" t="s">
        <v>909</v>
      </c>
      <c r="G936" s="126">
        <f t="shared" si="33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2"/>
        <v>0</v>
      </c>
      <c r="F937" s="34" t="s">
        <v>909</v>
      </c>
      <c r="G937" s="126">
        <f t="shared" si="33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2"/>
        <v>0</v>
      </c>
      <c r="F938" s="34" t="s">
        <v>909</v>
      </c>
      <c r="G938" s="126">
        <f t="shared" si="33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2"/>
        <v>0</v>
      </c>
      <c r="F939" s="34" t="s">
        <v>909</v>
      </c>
      <c r="G939" s="126">
        <f t="shared" si="33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2"/>
        <v>0</v>
      </c>
      <c r="F940" s="34" t="s">
        <v>909</v>
      </c>
      <c r="G940" s="126">
        <f t="shared" si="33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2"/>
        <v>0</v>
      </c>
      <c r="F941" s="34" t="s">
        <v>909</v>
      </c>
      <c r="G941" s="126">
        <f t="shared" si="33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2"/>
        <v>0</v>
      </c>
      <c r="F942" s="34" t="s">
        <v>909</v>
      </c>
      <c r="G942" s="126">
        <f t="shared" si="33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2"/>
        <v>0</v>
      </c>
      <c r="F943" s="34" t="s">
        <v>909</v>
      </c>
      <c r="G943" s="126">
        <f t="shared" si="33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2"/>
        <v>0</v>
      </c>
      <c r="F944" s="34" t="s">
        <v>909</v>
      </c>
      <c r="G944" s="126">
        <f t="shared" si="33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2"/>
        <v>0</v>
      </c>
      <c r="F945" s="34" t="s">
        <v>909</v>
      </c>
      <c r="G945" s="126">
        <f t="shared" si="33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2"/>
        <v>0</v>
      </c>
      <c r="F946" s="34" t="s">
        <v>909</v>
      </c>
      <c r="G946" s="126">
        <f t="shared" si="33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2"/>
        <v>0</v>
      </c>
      <c r="F947" s="34" t="s">
        <v>909</v>
      </c>
      <c r="G947" s="126">
        <f t="shared" si="33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2"/>
        <v>0</v>
      </c>
      <c r="F948" s="34" t="s">
        <v>909</v>
      </c>
      <c r="G948" s="126">
        <f t="shared" si="33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2"/>
        <v>0</v>
      </c>
      <c r="F949" s="34" t="s">
        <v>909</v>
      </c>
      <c r="G949" s="126">
        <f t="shared" si="33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2"/>
        <v>0</v>
      </c>
      <c r="F950" s="34" t="s">
        <v>909</v>
      </c>
      <c r="G950" s="126">
        <f t="shared" si="33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2"/>
        <v>0</v>
      </c>
      <c r="F951" s="34" t="s">
        <v>909</v>
      </c>
      <c r="G951" s="126">
        <f t="shared" si="33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2"/>
        <v>0</v>
      </c>
      <c r="F952" s="34" t="s">
        <v>909</v>
      </c>
      <c r="G952" s="126">
        <f t="shared" si="33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2"/>
        <v>0</v>
      </c>
      <c r="F953" s="34" t="s">
        <v>909</v>
      </c>
      <c r="G953" s="126">
        <f t="shared" si="33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2"/>
        <v>0</v>
      </c>
      <c r="F954" s="34" t="s">
        <v>909</v>
      </c>
      <c r="G954" s="126">
        <f t="shared" si="33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2"/>
        <v>0</v>
      </c>
      <c r="F955" s="34" t="s">
        <v>909</v>
      </c>
      <c r="G955" s="126">
        <f t="shared" si="33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2"/>
        <v>0</v>
      </c>
      <c r="F956" s="34" t="s">
        <v>909</v>
      </c>
      <c r="G956" s="126">
        <f t="shared" si="33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2"/>
        <v>0</v>
      </c>
      <c r="F957" s="34" t="s">
        <v>909</v>
      </c>
      <c r="G957" s="126">
        <f t="shared" si="33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2"/>
        <v>0</v>
      </c>
      <c r="F958" s="34" t="s">
        <v>909</v>
      </c>
      <c r="G958" s="126">
        <f t="shared" si="33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2"/>
        <v>0</v>
      </c>
      <c r="F959" s="34" t="s">
        <v>909</v>
      </c>
      <c r="G959" s="126">
        <f t="shared" si="33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2"/>
        <v>0</v>
      </c>
      <c r="F960" s="34" t="s">
        <v>909</v>
      </c>
      <c r="G960" s="126">
        <f t="shared" si="33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2"/>
        <v>0</v>
      </c>
      <c r="F961" s="34" t="s">
        <v>909</v>
      </c>
      <c r="G961" s="126">
        <f t="shared" si="33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2"/>
        <v>0</v>
      </c>
      <c r="F962" s="34" t="s">
        <v>909</v>
      </c>
      <c r="G962" s="126">
        <f t="shared" si="33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2"/>
        <v>0</v>
      </c>
      <c r="F963" s="34" t="s">
        <v>909</v>
      </c>
      <c r="G963" s="126">
        <f t="shared" si="33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2"/>
        <v>0</v>
      </c>
      <c r="F964" s="34" t="s">
        <v>909</v>
      </c>
      <c r="G964" s="126">
        <f t="shared" si="33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2"/>
        <v>0</v>
      </c>
      <c r="F965" s="34" t="s">
        <v>909</v>
      </c>
      <c r="G965" s="126">
        <f t="shared" si="33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2"/>
        <v>0</v>
      </c>
      <c r="F966" s="34" t="s">
        <v>909</v>
      </c>
      <c r="G966" s="126">
        <f t="shared" si="33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2"/>
        <v>0</v>
      </c>
      <c r="F967" s="34" t="s">
        <v>909</v>
      </c>
      <c r="G967" s="126">
        <f t="shared" si="33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2"/>
        <v>0</v>
      </c>
      <c r="F968" s="34" t="s">
        <v>909</v>
      </c>
      <c r="G968" s="126">
        <f t="shared" si="33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2"/>
        <v>0</v>
      </c>
      <c r="F969" s="34" t="s">
        <v>909</v>
      </c>
      <c r="G969" s="126">
        <f t="shared" si="33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2"/>
        <v>0</v>
      </c>
      <c r="F970" s="34" t="s">
        <v>909</v>
      </c>
      <c r="G970" s="126">
        <f t="shared" si="33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2"/>
        <v>0</v>
      </c>
      <c r="F971" s="34" t="s">
        <v>909</v>
      </c>
      <c r="G971" s="126">
        <f t="shared" si="33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2"/>
        <v>0</v>
      </c>
      <c r="F972" s="34" t="s">
        <v>909</v>
      </c>
      <c r="G972" s="126">
        <f t="shared" si="33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2"/>
        <v>0</v>
      </c>
      <c r="F973" s="34" t="s">
        <v>909</v>
      </c>
      <c r="G973" s="126">
        <f t="shared" si="33"/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26">
        <f t="shared" si="33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26">
        <f t="shared" si="33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ref="E976:E1013" si="34">IFERROR(C976+D976,0)</f>
        <v>0</v>
      </c>
      <c r="F976" s="34" t="s">
        <v>909</v>
      </c>
      <c r="G976" s="126">
        <f t="shared" ref="G976:G1013" si="35">IFERROR((E976-F976),0)</f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4"/>
        <v>0</v>
      </c>
      <c r="F977" s="34" t="s">
        <v>909</v>
      </c>
      <c r="G977" s="126">
        <f t="shared" si="35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4"/>
        <v>0</v>
      </c>
      <c r="F978" s="34" t="s">
        <v>909</v>
      </c>
      <c r="G978" s="126">
        <f t="shared" si="35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4"/>
        <v>0</v>
      </c>
      <c r="F979" s="34" t="s">
        <v>909</v>
      </c>
      <c r="G979" s="126">
        <f t="shared" si="35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4"/>
        <v>0</v>
      </c>
      <c r="F980" s="34" t="s">
        <v>909</v>
      </c>
      <c r="G980" s="126">
        <f t="shared" si="35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4"/>
        <v>0</v>
      </c>
      <c r="F981" s="34" t="s">
        <v>909</v>
      </c>
      <c r="G981" s="126">
        <f t="shared" si="35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4"/>
        <v>0</v>
      </c>
      <c r="F982" s="34" t="s">
        <v>909</v>
      </c>
      <c r="G982" s="126">
        <f t="shared" si="35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4"/>
        <v>0</v>
      </c>
      <c r="F983" s="34" t="s">
        <v>909</v>
      </c>
      <c r="G983" s="126">
        <f t="shared" si="35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4"/>
        <v>0</v>
      </c>
      <c r="F984" s="34" t="s">
        <v>909</v>
      </c>
      <c r="G984" s="126">
        <f t="shared" si="35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4"/>
        <v>0</v>
      </c>
      <c r="F985" s="34" t="s">
        <v>909</v>
      </c>
      <c r="G985" s="126">
        <f t="shared" si="35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4"/>
        <v>0</v>
      </c>
      <c r="F986" s="34" t="s">
        <v>909</v>
      </c>
      <c r="G986" s="126">
        <f t="shared" si="35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4"/>
        <v>0</v>
      </c>
      <c r="F987" s="34" t="s">
        <v>909</v>
      </c>
      <c r="G987" s="126">
        <f t="shared" si="35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4"/>
        <v>0</v>
      </c>
      <c r="F988" s="34" t="s">
        <v>909</v>
      </c>
      <c r="G988" s="126">
        <f t="shared" si="35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4"/>
        <v>0</v>
      </c>
      <c r="F989" s="34" t="s">
        <v>909</v>
      </c>
      <c r="G989" s="126">
        <f t="shared" si="35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4"/>
        <v>0</v>
      </c>
      <c r="F990" s="34" t="s">
        <v>909</v>
      </c>
      <c r="G990" s="126">
        <f t="shared" si="35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4"/>
        <v>0</v>
      </c>
      <c r="F991" s="34" t="s">
        <v>909</v>
      </c>
      <c r="G991" s="126">
        <f t="shared" si="35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4"/>
        <v>0</v>
      </c>
      <c r="F992" s="34" t="s">
        <v>909</v>
      </c>
      <c r="G992" s="126">
        <f t="shared" si="35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4"/>
        <v>0</v>
      </c>
      <c r="F993" s="34" t="s">
        <v>909</v>
      </c>
      <c r="G993" s="126">
        <f t="shared" si="35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4"/>
        <v>0</v>
      </c>
      <c r="F994" s="34" t="s">
        <v>909</v>
      </c>
      <c r="G994" s="126">
        <f t="shared" si="35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4"/>
        <v>0</v>
      </c>
      <c r="F995" s="34" t="s">
        <v>909</v>
      </c>
      <c r="G995" s="126">
        <f t="shared" si="35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4"/>
        <v>0</v>
      </c>
      <c r="F996" s="34" t="s">
        <v>909</v>
      </c>
      <c r="G996" s="126">
        <f t="shared" si="35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4"/>
        <v>0</v>
      </c>
      <c r="F997" s="34" t="s">
        <v>909</v>
      </c>
      <c r="G997" s="126">
        <f t="shared" si="35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4"/>
        <v>0</v>
      </c>
      <c r="F998" s="34" t="s">
        <v>909</v>
      </c>
      <c r="G998" s="126">
        <f t="shared" si="35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4"/>
        <v>0</v>
      </c>
      <c r="F999" s="34" t="s">
        <v>909</v>
      </c>
      <c r="G999" s="126">
        <f t="shared" si="35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4"/>
        <v>0</v>
      </c>
      <c r="F1000" s="34" t="s">
        <v>909</v>
      </c>
      <c r="G1000" s="126">
        <f t="shared" si="35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4"/>
        <v>0</v>
      </c>
      <c r="F1001" s="34" t="s">
        <v>909</v>
      </c>
      <c r="G1001" s="126">
        <f t="shared" si="35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4"/>
        <v>0</v>
      </c>
      <c r="F1002" s="34" t="s">
        <v>909</v>
      </c>
      <c r="G1002" s="126">
        <f t="shared" si="35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4"/>
        <v>0</v>
      </c>
      <c r="F1003" s="34" t="s">
        <v>909</v>
      </c>
      <c r="G1003" s="126">
        <f t="shared" si="35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4"/>
        <v>0</v>
      </c>
      <c r="F1004" s="34" t="s">
        <v>909</v>
      </c>
      <c r="G1004" s="126">
        <f t="shared" si="35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/>
      <c r="D1005" s="34" t="s">
        <v>909</v>
      </c>
      <c r="E1005" s="34">
        <f t="shared" si="34"/>
        <v>0</v>
      </c>
      <c r="F1005" s="34" t="s">
        <v>909</v>
      </c>
      <c r="G1005" s="126">
        <f t="shared" si="35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4"/>
        <v>0</v>
      </c>
      <c r="F1006" s="34" t="s">
        <v>909</v>
      </c>
      <c r="G1006" s="126">
        <f t="shared" si="35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4"/>
        <v>0</v>
      </c>
      <c r="F1007" s="34" t="s">
        <v>909</v>
      </c>
      <c r="G1007" s="126">
        <f t="shared" si="35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4"/>
        <v>0</v>
      </c>
      <c r="F1008" s="34" t="s">
        <v>909</v>
      </c>
      <c r="G1008" s="126">
        <f t="shared" si="35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4"/>
        <v>0</v>
      </c>
      <c r="F1009" s="34" t="s">
        <v>909</v>
      </c>
      <c r="G1009" s="126">
        <f t="shared" si="35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4"/>
        <v>0</v>
      </c>
      <c r="F1010" s="34" t="s">
        <v>909</v>
      </c>
      <c r="G1010" s="126">
        <f t="shared" si="35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4"/>
        <v>0</v>
      </c>
      <c r="F1011" s="34" t="s">
        <v>909</v>
      </c>
      <c r="G1011" s="126">
        <f t="shared" si="35"/>
        <v>0</v>
      </c>
      <c r="H1011" s="160" t="s">
        <v>909</v>
      </c>
      <c r="I1011" s="159" t="s">
        <v>909</v>
      </c>
      <c r="J1011" s="175" t="s">
        <v>909</v>
      </c>
      <c r="K1011" s="176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4"/>
        <v>0</v>
      </c>
      <c r="F1012" s="34" t="s">
        <v>909</v>
      </c>
      <c r="G1012" s="126">
        <f t="shared" si="35"/>
        <v>0</v>
      </c>
      <c r="H1012" s="160" t="s">
        <v>909</v>
      </c>
      <c r="I1012" s="159" t="s">
        <v>909</v>
      </c>
      <c r="J1012" s="175" t="s">
        <v>909</v>
      </c>
      <c r="K1012" s="176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4"/>
        <v>0</v>
      </c>
      <c r="F1013" s="34" t="s">
        <v>909</v>
      </c>
      <c r="G1013" s="126">
        <f t="shared" si="35"/>
        <v>0</v>
      </c>
      <c r="H1013" s="160" t="s">
        <v>909</v>
      </c>
      <c r="I1013" s="159" t="s">
        <v>909</v>
      </c>
      <c r="J1013" s="175" t="s">
        <v>909</v>
      </c>
      <c r="K1013" s="176" t="s">
        <v>909</v>
      </c>
    </row>
  </sheetData>
  <autoFilter ref="A10:K1013"/>
  <mergeCells count="13">
    <mergeCell ref="I657:I658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010"/>
  <sheetViews>
    <sheetView showGridLines="0" zoomScale="86" zoomScaleNormal="86" workbookViewId="0">
      <pane xSplit="2" ySplit="10" topLeftCell="C465" activePane="bottomRight" state="frozen"/>
      <selection activeCell="A11" sqref="A11"/>
      <selection pane="topRight" activeCell="A11" sqref="A11"/>
      <selection pane="bottomLeft" activeCell="A11" sqref="A11"/>
      <selection pane="bottomRight" activeCell="C469" sqref="C469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69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>SUM(C11:C1010)</f>
        <v>2892890</v>
      </c>
      <c r="D7" s="144">
        <f t="shared" ref="D7:F7" si="0">SUM(D11:D1010)</f>
        <v>0</v>
      </c>
      <c r="E7" s="144">
        <f t="shared" si="0"/>
        <v>2891190</v>
      </c>
      <c r="F7" s="144">
        <f t="shared" si="0"/>
        <v>2611355</v>
      </c>
      <c r="G7" s="145">
        <f>SUM(G11:G1010)</f>
        <v>279835</v>
      </c>
      <c r="H7" s="142">
        <f>SUM(H11:H1010)</f>
        <v>0</v>
      </c>
      <c r="I7" s="44"/>
      <c r="J7" s="127">
        <f>SUM(J11:J1010)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SUBTOTAL(9,C11:C1010)</f>
        <v>2892890</v>
      </c>
      <c r="D8" s="146">
        <f t="shared" si="1"/>
        <v>0</v>
      </c>
      <c r="E8" s="146">
        <f t="shared" si="1"/>
        <v>2891190</v>
      </c>
      <c r="F8" s="146">
        <f t="shared" si="1"/>
        <v>2611355</v>
      </c>
      <c r="G8" s="147">
        <f t="shared" si="1"/>
        <v>279835</v>
      </c>
      <c r="H8" s="143">
        <f t="shared" si="1"/>
        <v>0</v>
      </c>
      <c r="I8" s="44"/>
      <c r="J8" s="127">
        <f>SUBTOTAL(9,J11:J1010)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>
      <c r="A11" s="243" t="s">
        <v>87</v>
      </c>
      <c r="B11" s="203" t="s">
        <v>88</v>
      </c>
      <c r="C11" s="206">
        <v>14000</v>
      </c>
      <c r="D11" s="190"/>
      <c r="E11" s="15">
        <f>IFERROR(C11+D11,0)</f>
        <v>14000</v>
      </c>
      <c r="F11" s="206">
        <v>10799</v>
      </c>
      <c r="G11" s="124">
        <f>IFERROR((E11-F11),0)</f>
        <v>3201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>
      <c r="A12" s="370"/>
      <c r="B12" s="200" t="s">
        <v>89</v>
      </c>
      <c r="C12" s="206"/>
      <c r="D12" s="21" t="s">
        <v>909</v>
      </c>
      <c r="E12" s="19">
        <f>IFERROR(C12+D12,0)</f>
        <v>0</v>
      </c>
      <c r="F12" s="206"/>
      <c r="G12" s="125">
        <f>IFERROR((E12-F12),0)</f>
        <v>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>
      <c r="A13" s="370"/>
      <c r="B13" s="202" t="s">
        <v>90</v>
      </c>
      <c r="C13" s="206"/>
      <c r="D13" s="18" t="s">
        <v>909</v>
      </c>
      <c r="E13" s="19">
        <f t="shared" ref="E13:E76" si="2">IFERROR(C13+D13,0)</f>
        <v>0</v>
      </c>
      <c r="F13" s="206"/>
      <c r="G13" s="125">
        <f t="shared" ref="G13:G76" si="3"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>
      <c r="A14" s="370"/>
      <c r="B14" s="200" t="s">
        <v>91</v>
      </c>
      <c r="C14" s="206"/>
      <c r="D14" s="18" t="s">
        <v>909</v>
      </c>
      <c r="E14" s="19">
        <f t="shared" si="2"/>
        <v>0</v>
      </c>
      <c r="F14" s="206"/>
      <c r="G14" s="125">
        <f t="shared" si="3"/>
        <v>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>
      <c r="A15" s="370"/>
      <c r="B15" s="200" t="s">
        <v>92</v>
      </c>
      <c r="C15" s="206">
        <v>1000</v>
      </c>
      <c r="D15" s="18"/>
      <c r="E15" s="19">
        <f t="shared" si="2"/>
        <v>1000</v>
      </c>
      <c r="F15" s="206">
        <v>1000</v>
      </c>
      <c r="G15" s="125">
        <f t="shared" si="3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>
      <c r="A16" s="370"/>
      <c r="B16" s="204" t="s">
        <v>93</v>
      </c>
      <c r="C16" s="206">
        <v>1500</v>
      </c>
      <c r="D16" s="18"/>
      <c r="E16" s="19">
        <f t="shared" si="2"/>
        <v>1500</v>
      </c>
      <c r="F16" s="206">
        <v>1500</v>
      </c>
      <c r="G16" s="125">
        <f t="shared" si="3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>
      <c r="A17" s="370"/>
      <c r="B17" s="200" t="s">
        <v>94</v>
      </c>
      <c r="C17" s="206"/>
      <c r="D17" s="18" t="s">
        <v>909</v>
      </c>
      <c r="E17" s="19">
        <f t="shared" si="2"/>
        <v>0</v>
      </c>
      <c r="F17" s="206"/>
      <c r="G17" s="125">
        <f t="shared" si="3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>
      <c r="A18" s="370"/>
      <c r="B18" s="200" t="s">
        <v>95</v>
      </c>
      <c r="C18" s="206">
        <v>10000</v>
      </c>
      <c r="D18" s="18"/>
      <c r="E18" s="19">
        <f t="shared" si="2"/>
        <v>10000</v>
      </c>
      <c r="F18" s="206">
        <v>3000</v>
      </c>
      <c r="G18" s="125">
        <f t="shared" si="3"/>
        <v>7000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>
      <c r="A19" s="370"/>
      <c r="B19" s="200" t="s">
        <v>96</v>
      </c>
      <c r="C19" s="206">
        <v>100</v>
      </c>
      <c r="D19" s="18"/>
      <c r="E19" s="19">
        <f t="shared" si="2"/>
        <v>100</v>
      </c>
      <c r="F19" s="206">
        <v>100</v>
      </c>
      <c r="G19" s="125">
        <f t="shared" si="3"/>
        <v>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>
      <c r="A20" s="370"/>
      <c r="B20" s="202" t="s">
        <v>97</v>
      </c>
      <c r="C20" s="206"/>
      <c r="D20" s="18" t="s">
        <v>909</v>
      </c>
      <c r="E20" s="19">
        <f t="shared" si="2"/>
        <v>0</v>
      </c>
      <c r="F20" s="206"/>
      <c r="G20" s="125">
        <f t="shared" si="3"/>
        <v>0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>
      <c r="A21" s="370"/>
      <c r="B21" s="200" t="s">
        <v>98</v>
      </c>
      <c r="C21" s="206"/>
      <c r="D21" s="18" t="s">
        <v>909</v>
      </c>
      <c r="E21" s="19">
        <f t="shared" si="2"/>
        <v>0</v>
      </c>
      <c r="F21" s="206"/>
      <c r="G21" s="125">
        <f t="shared" si="3"/>
        <v>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>
      <c r="A22" s="370"/>
      <c r="B22" s="200" t="s">
        <v>1549</v>
      </c>
      <c r="C22" s="206"/>
      <c r="D22" s="18" t="s">
        <v>909</v>
      </c>
      <c r="E22" s="19">
        <f t="shared" si="2"/>
        <v>0</v>
      </c>
      <c r="F22" s="206"/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>
      <c r="A23" s="370"/>
      <c r="B23" s="200" t="s">
        <v>100</v>
      </c>
      <c r="C23" s="206"/>
      <c r="D23" s="18" t="s">
        <v>909</v>
      </c>
      <c r="E23" s="19">
        <f t="shared" si="2"/>
        <v>0</v>
      </c>
      <c r="F23" s="206"/>
      <c r="G23" s="125">
        <f t="shared" si="3"/>
        <v>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>
      <c r="A24" s="370"/>
      <c r="B24" s="200" t="s">
        <v>101</v>
      </c>
      <c r="C24" s="206">
        <v>30000</v>
      </c>
      <c r="D24" s="18"/>
      <c r="E24" s="19">
        <f t="shared" si="2"/>
        <v>30000</v>
      </c>
      <c r="F24" s="206">
        <v>30000</v>
      </c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>
      <c r="A25" s="370"/>
      <c r="B25" s="200" t="s">
        <v>102</v>
      </c>
      <c r="C25" s="206">
        <v>25000</v>
      </c>
      <c r="D25" s="18"/>
      <c r="E25" s="19">
        <f t="shared" si="2"/>
        <v>25000</v>
      </c>
      <c r="F25" s="206">
        <v>25000</v>
      </c>
      <c r="G25" s="125">
        <f t="shared" si="3"/>
        <v>0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>
      <c r="A26" s="370"/>
      <c r="B26" s="200" t="s">
        <v>103</v>
      </c>
      <c r="C26" s="206">
        <v>3000</v>
      </c>
      <c r="D26" s="18"/>
      <c r="E26" s="19">
        <f t="shared" si="2"/>
        <v>3000</v>
      </c>
      <c r="F26" s="206">
        <v>3000</v>
      </c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>
      <c r="A27" s="370"/>
      <c r="B27" s="200" t="s">
        <v>104</v>
      </c>
      <c r="C27" s="206">
        <v>3000</v>
      </c>
      <c r="D27" s="18"/>
      <c r="E27" s="19">
        <f t="shared" si="2"/>
        <v>3000</v>
      </c>
      <c r="F27" s="206">
        <v>3000</v>
      </c>
      <c r="G27" s="125">
        <f t="shared" si="3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>
      <c r="A28" s="370"/>
      <c r="B28" s="205" t="s">
        <v>105</v>
      </c>
      <c r="C28" s="206">
        <v>4300</v>
      </c>
      <c r="D28" s="18"/>
      <c r="E28" s="19">
        <f t="shared" si="2"/>
        <v>4300</v>
      </c>
      <c r="F28" s="206">
        <v>4300</v>
      </c>
      <c r="G28" s="125">
        <f t="shared" si="3"/>
        <v>0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>
      <c r="A29" s="370"/>
      <c r="B29" s="205" t="s">
        <v>106</v>
      </c>
      <c r="C29" s="206"/>
      <c r="D29" s="18"/>
      <c r="E29" s="19">
        <f t="shared" si="2"/>
        <v>0</v>
      </c>
      <c r="F29" s="206"/>
      <c r="G29" s="125">
        <f t="shared" si="3"/>
        <v>0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>
      <c r="A30" s="370"/>
      <c r="B30" s="200" t="s">
        <v>107</v>
      </c>
      <c r="C30" s="206"/>
      <c r="D30" s="18" t="s">
        <v>909</v>
      </c>
      <c r="E30" s="19">
        <f t="shared" si="2"/>
        <v>0</v>
      </c>
      <c r="F30" s="206"/>
      <c r="G30" s="125">
        <f t="shared" si="3"/>
        <v>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>
      <c r="A31" s="370"/>
      <c r="B31" s="200" t="s">
        <v>108</v>
      </c>
      <c r="C31" s="206">
        <v>500</v>
      </c>
      <c r="D31" s="18"/>
      <c r="E31" s="19">
        <f t="shared" si="2"/>
        <v>500</v>
      </c>
      <c r="F31" s="206">
        <v>500</v>
      </c>
      <c r="G31" s="125">
        <f t="shared" si="3"/>
        <v>0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>
      <c r="A32" s="370"/>
      <c r="B32" s="200" t="s">
        <v>109</v>
      </c>
      <c r="C32" s="206">
        <v>2000</v>
      </c>
      <c r="D32" s="18"/>
      <c r="E32" s="19">
        <f t="shared" si="2"/>
        <v>2000</v>
      </c>
      <c r="F32" s="206">
        <v>2000</v>
      </c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>
      <c r="A33" s="370"/>
      <c r="B33" s="200" t="s">
        <v>110</v>
      </c>
      <c r="C33" s="206">
        <v>2000</v>
      </c>
      <c r="D33" s="18"/>
      <c r="E33" s="19">
        <f t="shared" si="2"/>
        <v>2000</v>
      </c>
      <c r="F33" s="206">
        <v>2000</v>
      </c>
      <c r="G33" s="125">
        <f t="shared" si="3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>
      <c r="A34" s="370"/>
      <c r="B34" s="200" t="s">
        <v>111</v>
      </c>
      <c r="C34" s="206">
        <v>2000</v>
      </c>
      <c r="D34" s="18"/>
      <c r="E34" s="19">
        <f t="shared" si="2"/>
        <v>2000</v>
      </c>
      <c r="F34" s="206">
        <v>2000</v>
      </c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>
      <c r="A35" s="370"/>
      <c r="B35" s="200" t="s">
        <v>910</v>
      </c>
      <c r="C35" s="206">
        <v>15000</v>
      </c>
      <c r="D35" s="18"/>
      <c r="E35" s="19">
        <f t="shared" si="2"/>
        <v>15000</v>
      </c>
      <c r="F35" s="206">
        <v>8000</v>
      </c>
      <c r="G35" s="125">
        <f t="shared" si="3"/>
        <v>7000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>
      <c r="A36" s="370"/>
      <c r="B36" s="200" t="s">
        <v>911</v>
      </c>
      <c r="C36" s="206">
        <v>4000</v>
      </c>
      <c r="D36" s="18"/>
      <c r="E36" s="19">
        <f t="shared" si="2"/>
        <v>4000</v>
      </c>
      <c r="F36" s="206">
        <v>2796</v>
      </c>
      <c r="G36" s="125">
        <f t="shared" si="3"/>
        <v>1204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>
      <c r="A37" s="370"/>
      <c r="B37" s="200" t="s">
        <v>912</v>
      </c>
      <c r="C37" s="206">
        <v>15000</v>
      </c>
      <c r="D37" s="18"/>
      <c r="E37" s="19">
        <f t="shared" si="2"/>
        <v>15000</v>
      </c>
      <c r="F37" s="206">
        <v>15000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>
      <c r="A38" s="370"/>
      <c r="B38" s="200" t="s">
        <v>115</v>
      </c>
      <c r="C38" s="206"/>
      <c r="D38" s="18"/>
      <c r="E38" s="19">
        <f t="shared" si="2"/>
        <v>0</v>
      </c>
      <c r="F38" s="206"/>
      <c r="G38" s="125">
        <f t="shared" si="3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>
      <c r="A39" s="370"/>
      <c r="B39" s="200" t="s">
        <v>116</v>
      </c>
      <c r="C39" s="206"/>
      <c r="D39" s="18" t="s">
        <v>909</v>
      </c>
      <c r="E39" s="19">
        <f t="shared" si="2"/>
        <v>0</v>
      </c>
      <c r="F39" s="206"/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>
      <c r="A40" s="370"/>
      <c r="B40" s="200" t="s">
        <v>117</v>
      </c>
      <c r="C40" s="206"/>
      <c r="D40" s="18" t="s">
        <v>909</v>
      </c>
      <c r="E40" s="19">
        <f t="shared" si="2"/>
        <v>0</v>
      </c>
      <c r="F40" s="206"/>
      <c r="G40" s="125">
        <f t="shared" si="3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>
      <c r="A41" s="370"/>
      <c r="B41" s="200" t="s">
        <v>118</v>
      </c>
      <c r="C41" s="206"/>
      <c r="D41" s="18" t="s">
        <v>909</v>
      </c>
      <c r="E41" s="19">
        <f t="shared" si="2"/>
        <v>0</v>
      </c>
      <c r="F41" s="206"/>
      <c r="G41" s="125">
        <f t="shared" si="3"/>
        <v>0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>
      <c r="A42" s="370"/>
      <c r="B42" s="200" t="s">
        <v>1550</v>
      </c>
      <c r="C42" s="206">
        <v>1500</v>
      </c>
      <c r="D42" s="18"/>
      <c r="E42" s="19">
        <f t="shared" si="2"/>
        <v>1500</v>
      </c>
      <c r="F42" s="206">
        <v>1500</v>
      </c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>
      <c r="A43" s="370"/>
      <c r="B43" s="200" t="s">
        <v>120</v>
      </c>
      <c r="C43" s="206"/>
      <c r="D43" s="18" t="s">
        <v>909</v>
      </c>
      <c r="E43" s="19">
        <f t="shared" si="2"/>
        <v>0</v>
      </c>
      <c r="F43" s="206"/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>
      <c r="A44" s="370"/>
      <c r="B44" s="200" t="s">
        <v>121</v>
      </c>
      <c r="C44" s="206"/>
      <c r="D44" s="18" t="s">
        <v>909</v>
      </c>
      <c r="E44" s="19">
        <f t="shared" si="2"/>
        <v>0</v>
      </c>
      <c r="F44" s="206"/>
      <c r="G44" s="125">
        <f t="shared" si="3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>
      <c r="A45" s="370"/>
      <c r="B45" s="200" t="s">
        <v>122</v>
      </c>
      <c r="C45" s="206"/>
      <c r="D45" s="18" t="s">
        <v>909</v>
      </c>
      <c r="E45" s="19">
        <f t="shared" si="2"/>
        <v>0</v>
      </c>
      <c r="F45" s="206"/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>
      <c r="A46" s="370"/>
      <c r="B46" s="200" t="s">
        <v>123</v>
      </c>
      <c r="C46" s="206"/>
      <c r="D46" s="18" t="s">
        <v>909</v>
      </c>
      <c r="E46" s="19">
        <f t="shared" si="2"/>
        <v>0</v>
      </c>
      <c r="F46" s="206"/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>
      <c r="A47" s="370"/>
      <c r="B47" s="200" t="s">
        <v>124</v>
      </c>
      <c r="C47" s="206">
        <v>8000</v>
      </c>
      <c r="D47" s="18"/>
      <c r="E47" s="19">
        <f t="shared" si="2"/>
        <v>8000</v>
      </c>
      <c r="F47" s="206">
        <v>6772</v>
      </c>
      <c r="G47" s="125">
        <f t="shared" si="3"/>
        <v>1228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>
      <c r="A48" s="370"/>
      <c r="B48" s="200" t="s">
        <v>125</v>
      </c>
      <c r="C48" s="206"/>
      <c r="D48" s="18" t="s">
        <v>909</v>
      </c>
      <c r="E48" s="19">
        <f t="shared" si="2"/>
        <v>0</v>
      </c>
      <c r="F48" s="206"/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>
      <c r="A49" s="370"/>
      <c r="B49" s="200" t="s">
        <v>126</v>
      </c>
      <c r="C49" s="206">
        <v>100</v>
      </c>
      <c r="D49" s="18"/>
      <c r="E49" s="19">
        <f t="shared" si="2"/>
        <v>100</v>
      </c>
      <c r="F49" s="206">
        <v>100</v>
      </c>
      <c r="G49" s="125">
        <f t="shared" si="3"/>
        <v>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>
      <c r="A50" s="370"/>
      <c r="B50" s="200" t="s">
        <v>127</v>
      </c>
      <c r="C50" s="206"/>
      <c r="D50" s="18" t="s">
        <v>909</v>
      </c>
      <c r="E50" s="19">
        <f t="shared" si="2"/>
        <v>0</v>
      </c>
      <c r="F50" s="206"/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>
      <c r="A51" s="370"/>
      <c r="B51" s="202" t="s">
        <v>128</v>
      </c>
      <c r="C51" s="206">
        <v>200</v>
      </c>
      <c r="D51" s="18"/>
      <c r="E51" s="19">
        <f t="shared" si="2"/>
        <v>200</v>
      </c>
      <c r="F51" s="206">
        <v>200</v>
      </c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>
      <c r="A52" s="370"/>
      <c r="B52" s="200" t="s">
        <v>129</v>
      </c>
      <c r="C52" s="206"/>
      <c r="D52" s="18" t="s">
        <v>909</v>
      </c>
      <c r="E52" s="19">
        <f t="shared" si="2"/>
        <v>0</v>
      </c>
      <c r="F52" s="206"/>
      <c r="G52" s="125">
        <f t="shared" si="3"/>
        <v>0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>
      <c r="A53" s="370"/>
      <c r="B53" s="200" t="s">
        <v>130</v>
      </c>
      <c r="C53" s="206"/>
      <c r="D53" s="18" t="s">
        <v>909</v>
      </c>
      <c r="E53" s="19">
        <f t="shared" si="2"/>
        <v>0</v>
      </c>
      <c r="F53" s="206"/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>
      <c r="A54" s="370"/>
      <c r="B54" s="200" t="s">
        <v>131</v>
      </c>
      <c r="C54" s="206"/>
      <c r="D54" s="18" t="s">
        <v>909</v>
      </c>
      <c r="E54" s="19">
        <f t="shared" si="2"/>
        <v>0</v>
      </c>
      <c r="F54" s="206"/>
      <c r="G54" s="125">
        <f t="shared" si="3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>
      <c r="A55" s="370"/>
      <c r="B55" s="200" t="s">
        <v>132</v>
      </c>
      <c r="C55" s="206"/>
      <c r="D55" s="18" t="s">
        <v>909</v>
      </c>
      <c r="E55" s="19">
        <f t="shared" si="2"/>
        <v>0</v>
      </c>
      <c r="F55" s="206"/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>
      <c r="A56" s="370"/>
      <c r="B56" s="200" t="s">
        <v>133</v>
      </c>
      <c r="C56" s="206"/>
      <c r="D56" s="18" t="s">
        <v>909</v>
      </c>
      <c r="E56" s="19">
        <f t="shared" si="2"/>
        <v>0</v>
      </c>
      <c r="F56" s="206"/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>
      <c r="A57" s="370"/>
      <c r="B57" s="200" t="s">
        <v>134</v>
      </c>
      <c r="C57" s="206"/>
      <c r="D57" s="18" t="s">
        <v>909</v>
      </c>
      <c r="E57" s="19">
        <f t="shared" si="2"/>
        <v>0</v>
      </c>
      <c r="F57" s="206"/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>
      <c r="A58" s="370"/>
      <c r="B58" s="200" t="s">
        <v>135</v>
      </c>
      <c r="C58" s="206"/>
      <c r="D58" s="18" t="s">
        <v>909</v>
      </c>
      <c r="E58" s="19">
        <f t="shared" si="2"/>
        <v>0</v>
      </c>
      <c r="F58" s="206"/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>
      <c r="A59" s="370"/>
      <c r="B59" s="200" t="s">
        <v>136</v>
      </c>
      <c r="C59" s="206">
        <v>10000</v>
      </c>
      <c r="D59" s="18"/>
      <c r="E59" s="19">
        <f t="shared" si="2"/>
        <v>10000</v>
      </c>
      <c r="F59" s="206">
        <v>10000</v>
      </c>
      <c r="G59" s="125">
        <f t="shared" si="3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>
      <c r="A60" s="370"/>
      <c r="B60" s="200" t="s">
        <v>137</v>
      </c>
      <c r="C60" s="206">
        <v>2500</v>
      </c>
      <c r="D60" s="18"/>
      <c r="E60" s="19">
        <f t="shared" si="2"/>
        <v>2500</v>
      </c>
      <c r="F60" s="206">
        <v>2500</v>
      </c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>
      <c r="A61" s="370"/>
      <c r="B61" s="200" t="s">
        <v>138</v>
      </c>
      <c r="C61" s="206"/>
      <c r="D61" s="18" t="s">
        <v>909</v>
      </c>
      <c r="E61" s="19">
        <f t="shared" si="2"/>
        <v>0</v>
      </c>
      <c r="F61" s="206"/>
      <c r="G61" s="125">
        <f t="shared" si="3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>
      <c r="A62" s="370"/>
      <c r="B62" s="200" t="s">
        <v>139</v>
      </c>
      <c r="C62" s="206"/>
      <c r="D62" s="18" t="s">
        <v>909</v>
      </c>
      <c r="E62" s="19">
        <f t="shared" si="2"/>
        <v>0</v>
      </c>
      <c r="F62" s="206"/>
      <c r="G62" s="125">
        <f t="shared" si="3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>
      <c r="A63" s="371"/>
      <c r="B63" s="200" t="s">
        <v>140</v>
      </c>
      <c r="C63" s="206">
        <v>1000</v>
      </c>
      <c r="D63" s="18"/>
      <c r="E63" s="19">
        <f t="shared" si="2"/>
        <v>1000</v>
      </c>
      <c r="F63" s="206">
        <v>100</v>
      </c>
      <c r="G63" s="125">
        <f t="shared" si="3"/>
        <v>900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>
      <c r="A64" s="370"/>
      <c r="B64" s="200" t="s">
        <v>141</v>
      </c>
      <c r="C64" s="206"/>
      <c r="D64" s="18" t="s">
        <v>909</v>
      </c>
      <c r="E64" s="19">
        <f t="shared" si="2"/>
        <v>0</v>
      </c>
      <c r="F64" s="206"/>
      <c r="G64" s="125">
        <f t="shared" si="3"/>
        <v>0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>
      <c r="A65" s="370"/>
      <c r="B65" s="200" t="s">
        <v>142</v>
      </c>
      <c r="C65" s="206">
        <v>100</v>
      </c>
      <c r="D65" s="18"/>
      <c r="E65" s="19">
        <f t="shared" si="2"/>
        <v>100</v>
      </c>
      <c r="F65" s="206">
        <v>100</v>
      </c>
      <c r="G65" s="125">
        <f t="shared" si="3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>
      <c r="A66" s="370"/>
      <c r="B66" s="200" t="s">
        <v>143</v>
      </c>
      <c r="C66" s="206">
        <v>100</v>
      </c>
      <c r="D66" s="18"/>
      <c r="E66" s="19">
        <f t="shared" si="2"/>
        <v>100</v>
      </c>
      <c r="F66" s="206">
        <v>100</v>
      </c>
      <c r="G66" s="125">
        <f t="shared" si="3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>
      <c r="A67" s="370"/>
      <c r="B67" s="200" t="s">
        <v>144</v>
      </c>
      <c r="C67" s="206"/>
      <c r="D67" s="18" t="s">
        <v>909</v>
      </c>
      <c r="E67" s="19">
        <f t="shared" si="2"/>
        <v>0</v>
      </c>
      <c r="F67" s="206"/>
      <c r="G67" s="125">
        <f t="shared" si="3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>
      <c r="A68" s="371"/>
      <c r="B68" s="200" t="s">
        <v>146</v>
      </c>
      <c r="C68" s="206"/>
      <c r="D68" s="18" t="s">
        <v>909</v>
      </c>
      <c r="E68" s="19">
        <f t="shared" si="2"/>
        <v>0</v>
      </c>
      <c r="F68" s="206"/>
      <c r="G68" s="125">
        <f t="shared" si="3"/>
        <v>0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>
      <c r="A69" s="370"/>
      <c r="B69" s="200" t="s">
        <v>147</v>
      </c>
      <c r="C69" s="206"/>
      <c r="D69" s="18" t="s">
        <v>909</v>
      </c>
      <c r="E69" s="19">
        <f t="shared" si="2"/>
        <v>0</v>
      </c>
      <c r="F69" s="206"/>
      <c r="G69" s="125">
        <f t="shared" si="3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>
      <c r="A70" s="370"/>
      <c r="B70" s="200" t="s">
        <v>148</v>
      </c>
      <c r="C70" s="206"/>
      <c r="D70" s="18" t="s">
        <v>909</v>
      </c>
      <c r="E70" s="19">
        <f t="shared" si="2"/>
        <v>0</v>
      </c>
      <c r="F70" s="206"/>
      <c r="G70" s="125">
        <f t="shared" si="3"/>
        <v>0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>
      <c r="A71" s="370"/>
      <c r="B71" s="200" t="s">
        <v>150</v>
      </c>
      <c r="C71" s="206">
        <v>500</v>
      </c>
      <c r="D71" s="18"/>
      <c r="E71" s="19">
        <f t="shared" si="2"/>
        <v>500</v>
      </c>
      <c r="F71" s="206"/>
      <c r="G71" s="125">
        <f t="shared" si="3"/>
        <v>500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>
      <c r="A72" s="370"/>
      <c r="B72" s="200" t="s">
        <v>149</v>
      </c>
      <c r="C72" s="206"/>
      <c r="D72" s="18" t="s">
        <v>909</v>
      </c>
      <c r="E72" s="19">
        <f t="shared" si="2"/>
        <v>0</v>
      </c>
      <c r="F72" s="206"/>
      <c r="G72" s="125">
        <f t="shared" si="3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>
      <c r="A73" s="370"/>
      <c r="B73" s="200" t="s">
        <v>151</v>
      </c>
      <c r="C73" s="206"/>
      <c r="D73" s="18" t="s">
        <v>909</v>
      </c>
      <c r="E73" s="19">
        <f t="shared" si="2"/>
        <v>0</v>
      </c>
      <c r="F73" s="206"/>
      <c r="G73" s="125">
        <f t="shared" si="3"/>
        <v>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>
      <c r="A74" s="370"/>
      <c r="B74" s="200" t="s">
        <v>152</v>
      </c>
      <c r="C74" s="206"/>
      <c r="D74" s="18" t="s">
        <v>909</v>
      </c>
      <c r="E74" s="19">
        <f t="shared" si="2"/>
        <v>0</v>
      </c>
      <c r="F74" s="206"/>
      <c r="G74" s="125">
        <f t="shared" si="3"/>
        <v>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>
      <c r="A75" s="370"/>
      <c r="B75" s="200" t="s">
        <v>153</v>
      </c>
      <c r="C75" s="206"/>
      <c r="D75" s="18" t="s">
        <v>909</v>
      </c>
      <c r="E75" s="19">
        <f t="shared" si="2"/>
        <v>0</v>
      </c>
      <c r="F75" s="206"/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>
      <c r="A76" s="370"/>
      <c r="B76" s="200" t="s">
        <v>154</v>
      </c>
      <c r="C76" s="206">
        <v>300</v>
      </c>
      <c r="D76" s="18"/>
      <c r="E76" s="19">
        <f t="shared" si="2"/>
        <v>300</v>
      </c>
      <c r="F76" s="212">
        <v>117</v>
      </c>
      <c r="G76" s="125">
        <f t="shared" si="3"/>
        <v>183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>
      <c r="A77" s="370"/>
      <c r="B77" s="200" t="s">
        <v>155</v>
      </c>
      <c r="C77" s="206"/>
      <c r="D77" s="18" t="s">
        <v>909</v>
      </c>
      <c r="E77" s="19">
        <f t="shared" ref="E77:E140" si="4">IFERROR(C77+D77,0)</f>
        <v>0</v>
      </c>
      <c r="F77" s="206"/>
      <c r="G77" s="125">
        <f t="shared" ref="G77:G140" si="5">IFERROR((E77-F77),0)</f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>
      <c r="A78" s="370"/>
      <c r="B78" s="200" t="s">
        <v>156</v>
      </c>
      <c r="C78" s="206"/>
      <c r="D78" s="18" t="s">
        <v>909</v>
      </c>
      <c r="E78" s="19">
        <f t="shared" si="4"/>
        <v>0</v>
      </c>
      <c r="F78" s="206"/>
      <c r="G78" s="125">
        <f t="shared" si="5"/>
        <v>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>
      <c r="A79" s="370"/>
      <c r="B79" s="200" t="s">
        <v>157</v>
      </c>
      <c r="C79" s="206"/>
      <c r="D79" s="18" t="s">
        <v>909</v>
      </c>
      <c r="E79" s="19">
        <f t="shared" si="4"/>
        <v>0</v>
      </c>
      <c r="F79" s="206"/>
      <c r="G79" s="125">
        <f t="shared" si="5"/>
        <v>0</v>
      </c>
      <c r="H79" s="150" t="s">
        <v>909</v>
      </c>
      <c r="I79" s="151" t="s">
        <v>909</v>
      </c>
      <c r="J79" s="163" t="s">
        <v>909</v>
      </c>
      <c r="K79" s="164" t="s">
        <v>909</v>
      </c>
    </row>
    <row r="80" spans="1:11">
      <c r="A80" s="370"/>
      <c r="B80" s="200" t="s">
        <v>158</v>
      </c>
      <c r="C80" s="206">
        <v>600</v>
      </c>
      <c r="D80" s="18"/>
      <c r="E80" s="19">
        <f t="shared" si="4"/>
        <v>600</v>
      </c>
      <c r="F80" s="206">
        <v>500</v>
      </c>
      <c r="G80" s="125">
        <f t="shared" si="5"/>
        <v>100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>
      <c r="A81" s="370"/>
      <c r="B81" s="202" t="s">
        <v>159</v>
      </c>
      <c r="C81" s="206">
        <v>3100</v>
      </c>
      <c r="D81" s="18"/>
      <c r="E81" s="19">
        <f t="shared" si="4"/>
        <v>3100</v>
      </c>
      <c r="F81" s="206">
        <v>3100</v>
      </c>
      <c r="G81" s="125">
        <f t="shared" si="5"/>
        <v>0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>
      <c r="A82" s="370"/>
      <c r="B82" s="202" t="s">
        <v>160</v>
      </c>
      <c r="C82" s="206"/>
      <c r="D82" s="18"/>
      <c r="E82" s="19">
        <f t="shared" si="4"/>
        <v>0</v>
      </c>
      <c r="F82" s="206"/>
      <c r="G82" s="125">
        <f t="shared" si="5"/>
        <v>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>
      <c r="A83" s="370"/>
      <c r="B83" s="202" t="s">
        <v>161</v>
      </c>
      <c r="C83" s="206">
        <v>3000</v>
      </c>
      <c r="D83" s="18"/>
      <c r="E83" s="19">
        <f t="shared" si="4"/>
        <v>3000</v>
      </c>
      <c r="F83" s="206">
        <v>3000</v>
      </c>
      <c r="G83" s="125">
        <f t="shared" si="5"/>
        <v>0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>
      <c r="A84" s="370"/>
      <c r="B84" s="202" t="s">
        <v>162</v>
      </c>
      <c r="C84" s="206">
        <v>2100</v>
      </c>
      <c r="D84" s="18"/>
      <c r="E84" s="19">
        <f t="shared" si="4"/>
        <v>2100</v>
      </c>
      <c r="F84" s="206">
        <v>2100</v>
      </c>
      <c r="G84" s="125">
        <f t="shared" si="5"/>
        <v>0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>
      <c r="A85" s="370"/>
      <c r="B85" s="202" t="s">
        <v>163</v>
      </c>
      <c r="C85" s="206"/>
      <c r="D85" s="18" t="s">
        <v>909</v>
      </c>
      <c r="E85" s="19">
        <f t="shared" si="4"/>
        <v>0</v>
      </c>
      <c r="F85" s="206"/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>
      <c r="A86" s="370"/>
      <c r="B86" s="372"/>
      <c r="C86" s="206"/>
      <c r="D86" s="18" t="s">
        <v>909</v>
      </c>
      <c r="E86" s="19">
        <f t="shared" si="4"/>
        <v>0</v>
      </c>
      <c r="F86" s="206"/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>
      <c r="A87" s="243" t="s">
        <v>164</v>
      </c>
      <c r="B87" s="200" t="s">
        <v>165</v>
      </c>
      <c r="C87" s="206">
        <v>8000</v>
      </c>
      <c r="D87" s="18"/>
      <c r="E87" s="19">
        <f t="shared" si="4"/>
        <v>8000</v>
      </c>
      <c r="F87" s="206">
        <v>7000</v>
      </c>
      <c r="G87" s="125">
        <f t="shared" si="5"/>
        <v>1000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1">
      <c r="A88" s="370"/>
      <c r="B88" s="200" t="s">
        <v>166</v>
      </c>
      <c r="C88" s="206">
        <v>8500</v>
      </c>
      <c r="D88" s="18"/>
      <c r="E88" s="19">
        <f t="shared" si="4"/>
        <v>8500</v>
      </c>
      <c r="F88" s="206">
        <v>7900</v>
      </c>
      <c r="G88" s="125">
        <f t="shared" si="5"/>
        <v>600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>
      <c r="A89" s="370"/>
      <c r="B89" s="200" t="s">
        <v>167</v>
      </c>
      <c r="C89" s="206">
        <v>1000</v>
      </c>
      <c r="D89" s="18"/>
      <c r="E89" s="19">
        <f t="shared" si="4"/>
        <v>1000</v>
      </c>
      <c r="F89" s="206">
        <v>1000</v>
      </c>
      <c r="G89" s="125">
        <f t="shared" si="5"/>
        <v>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1">
      <c r="A90" s="370"/>
      <c r="B90" s="200" t="s">
        <v>168</v>
      </c>
      <c r="C90" s="206"/>
      <c r="D90" s="18"/>
      <c r="E90" s="19">
        <f t="shared" si="4"/>
        <v>0</v>
      </c>
      <c r="F90" s="206"/>
      <c r="G90" s="125">
        <f t="shared" si="5"/>
        <v>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>
      <c r="A91" s="370"/>
      <c r="B91" s="200" t="s">
        <v>169</v>
      </c>
      <c r="C91" s="206"/>
      <c r="D91" s="18" t="s">
        <v>909</v>
      </c>
      <c r="E91" s="19">
        <f t="shared" si="4"/>
        <v>0</v>
      </c>
      <c r="F91" s="206"/>
      <c r="G91" s="125">
        <f t="shared" si="5"/>
        <v>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>
      <c r="A92" s="370"/>
      <c r="B92" s="200" t="s">
        <v>170</v>
      </c>
      <c r="C92" s="206">
        <v>11750</v>
      </c>
      <c r="D92" s="18"/>
      <c r="E92" s="19">
        <f t="shared" si="4"/>
        <v>11750</v>
      </c>
      <c r="F92" s="206">
        <v>11750</v>
      </c>
      <c r="G92" s="125">
        <f t="shared" si="5"/>
        <v>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1">
      <c r="A93" s="370"/>
      <c r="B93" s="200" t="s">
        <v>171</v>
      </c>
      <c r="C93" s="206">
        <v>704</v>
      </c>
      <c r="D93" s="18"/>
      <c r="E93" s="19">
        <f t="shared" si="4"/>
        <v>704</v>
      </c>
      <c r="F93" s="206">
        <v>500</v>
      </c>
      <c r="G93" s="125">
        <f t="shared" si="5"/>
        <v>204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>
      <c r="A94" s="370"/>
      <c r="B94" s="200" t="s">
        <v>172</v>
      </c>
      <c r="C94" s="206">
        <v>22000</v>
      </c>
      <c r="D94" s="18"/>
      <c r="E94" s="19">
        <f t="shared" si="4"/>
        <v>22000</v>
      </c>
      <c r="F94" s="206">
        <v>15000</v>
      </c>
      <c r="G94" s="125">
        <f t="shared" si="5"/>
        <v>7000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1">
      <c r="A95" s="370"/>
      <c r="B95" s="200" t="s">
        <v>173</v>
      </c>
      <c r="C95" s="206"/>
      <c r="D95" s="18"/>
      <c r="E95" s="19">
        <f t="shared" si="4"/>
        <v>0</v>
      </c>
      <c r="F95" s="206"/>
      <c r="G95" s="125">
        <f t="shared" si="5"/>
        <v>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>
      <c r="A96" s="370"/>
      <c r="B96" s="200" t="s">
        <v>174</v>
      </c>
      <c r="C96" s="206">
        <v>3600</v>
      </c>
      <c r="D96" s="18"/>
      <c r="E96" s="19">
        <f t="shared" si="4"/>
        <v>3600</v>
      </c>
      <c r="F96" s="206">
        <v>3600</v>
      </c>
      <c r="G96" s="125">
        <f t="shared" si="5"/>
        <v>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370"/>
      <c r="B97" s="200" t="s">
        <v>175</v>
      </c>
      <c r="C97" s="206"/>
      <c r="D97" s="18" t="s">
        <v>909</v>
      </c>
      <c r="E97" s="19">
        <f t="shared" si="4"/>
        <v>0</v>
      </c>
      <c r="F97" s="206"/>
      <c r="G97" s="125">
        <f t="shared" si="5"/>
        <v>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370"/>
      <c r="B98" s="202" t="s">
        <v>179</v>
      </c>
      <c r="C98" s="206"/>
      <c r="D98" s="18" t="s">
        <v>909</v>
      </c>
      <c r="E98" s="19">
        <f t="shared" si="4"/>
        <v>0</v>
      </c>
      <c r="F98" s="206"/>
      <c r="G98" s="125">
        <f t="shared" si="5"/>
        <v>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370"/>
      <c r="B99" s="202" t="s">
        <v>180</v>
      </c>
      <c r="C99" s="206"/>
      <c r="D99" s="18" t="s">
        <v>909</v>
      </c>
      <c r="E99" s="19">
        <f t="shared" si="4"/>
        <v>0</v>
      </c>
      <c r="F99" s="206"/>
      <c r="G99" s="125">
        <f t="shared" si="5"/>
        <v>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370"/>
      <c r="B100" s="202" t="s">
        <v>178</v>
      </c>
      <c r="C100" s="206"/>
      <c r="D100" s="18" t="s">
        <v>909</v>
      </c>
      <c r="E100" s="19">
        <f t="shared" si="4"/>
        <v>0</v>
      </c>
      <c r="F100" s="206"/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370"/>
      <c r="B101" s="200" t="s">
        <v>1551</v>
      </c>
      <c r="C101" s="206"/>
      <c r="D101" s="18" t="s">
        <v>909</v>
      </c>
      <c r="E101" s="19">
        <f t="shared" si="4"/>
        <v>0</v>
      </c>
      <c r="F101" s="206"/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370"/>
      <c r="B102" s="200" t="s">
        <v>1552</v>
      </c>
      <c r="C102" s="206"/>
      <c r="D102" s="18" t="s">
        <v>909</v>
      </c>
      <c r="E102" s="19">
        <f t="shared" si="4"/>
        <v>0</v>
      </c>
      <c r="F102" s="206"/>
      <c r="G102" s="125">
        <f t="shared" si="5"/>
        <v>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>
      <c r="A103" s="370"/>
      <c r="B103" s="200" t="s">
        <v>186</v>
      </c>
      <c r="C103" s="206">
        <v>200</v>
      </c>
      <c r="D103" s="18"/>
      <c r="E103" s="19">
        <f t="shared" si="4"/>
        <v>200</v>
      </c>
      <c r="F103" s="206">
        <v>200</v>
      </c>
      <c r="G103" s="125">
        <f t="shared" si="5"/>
        <v>0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>
      <c r="A104" s="370"/>
      <c r="B104" s="200" t="s">
        <v>187</v>
      </c>
      <c r="C104" s="206">
        <v>2000</v>
      </c>
      <c r="D104" s="18"/>
      <c r="E104" s="19">
        <f t="shared" si="4"/>
        <v>2000</v>
      </c>
      <c r="F104" s="206">
        <v>2000</v>
      </c>
      <c r="G104" s="125">
        <f t="shared" si="5"/>
        <v>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370"/>
      <c r="B105" s="200" t="s">
        <v>188</v>
      </c>
      <c r="C105" s="206">
        <v>7000</v>
      </c>
      <c r="D105" s="18"/>
      <c r="E105" s="19">
        <f t="shared" si="4"/>
        <v>7000</v>
      </c>
      <c r="F105" s="206">
        <v>5000</v>
      </c>
      <c r="G105" s="125">
        <f t="shared" si="5"/>
        <v>2000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370"/>
      <c r="B106" s="200" t="s">
        <v>189</v>
      </c>
      <c r="C106" s="206">
        <v>7000</v>
      </c>
      <c r="D106" s="18"/>
      <c r="E106" s="19">
        <f t="shared" si="4"/>
        <v>7000</v>
      </c>
      <c r="F106" s="206">
        <v>5000</v>
      </c>
      <c r="G106" s="125">
        <f t="shared" si="5"/>
        <v>2000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370"/>
      <c r="B107" s="200" t="s">
        <v>190</v>
      </c>
      <c r="C107" s="206">
        <v>10000</v>
      </c>
      <c r="D107" s="18"/>
      <c r="E107" s="19">
        <f t="shared" si="4"/>
        <v>10000</v>
      </c>
      <c r="F107" s="206">
        <v>10000</v>
      </c>
      <c r="G107" s="125">
        <f t="shared" si="5"/>
        <v>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370"/>
      <c r="B108" s="200" t="s">
        <v>191</v>
      </c>
      <c r="C108" s="206"/>
      <c r="D108" s="18"/>
      <c r="E108" s="19">
        <f t="shared" si="4"/>
        <v>0</v>
      </c>
      <c r="F108" s="206"/>
      <c r="G108" s="125">
        <f t="shared" si="5"/>
        <v>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>
      <c r="A109" s="370"/>
      <c r="B109" s="200" t="s">
        <v>192</v>
      </c>
      <c r="C109" s="206"/>
      <c r="D109" s="18" t="s">
        <v>909</v>
      </c>
      <c r="E109" s="19">
        <f t="shared" si="4"/>
        <v>0</v>
      </c>
      <c r="F109" s="206"/>
      <c r="G109" s="125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370"/>
      <c r="B110" s="200" t="s">
        <v>193</v>
      </c>
      <c r="C110" s="206">
        <v>66000</v>
      </c>
      <c r="D110" s="18"/>
      <c r="E110" s="19">
        <f t="shared" si="4"/>
        <v>66000</v>
      </c>
      <c r="F110" s="206">
        <v>66000</v>
      </c>
      <c r="G110" s="125">
        <f t="shared" si="5"/>
        <v>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370"/>
      <c r="B111" s="200" t="s">
        <v>194</v>
      </c>
      <c r="C111" s="206">
        <v>6600</v>
      </c>
      <c r="D111" s="18"/>
      <c r="E111" s="19">
        <f t="shared" si="4"/>
        <v>6600</v>
      </c>
      <c r="F111" s="206">
        <v>3300</v>
      </c>
      <c r="G111" s="125">
        <f t="shared" si="5"/>
        <v>3300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370"/>
      <c r="B112" s="200" t="s">
        <v>195</v>
      </c>
      <c r="C112" s="206">
        <v>5000</v>
      </c>
      <c r="D112" s="18"/>
      <c r="E112" s="19">
        <f t="shared" si="4"/>
        <v>5000</v>
      </c>
      <c r="F112" s="206">
        <v>3900</v>
      </c>
      <c r="G112" s="125">
        <f t="shared" si="5"/>
        <v>1100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>
      <c r="A113" s="370"/>
      <c r="B113" s="202" t="s">
        <v>196</v>
      </c>
      <c r="C113" s="206">
        <v>4000</v>
      </c>
      <c r="D113" s="18"/>
      <c r="E113" s="19">
        <f t="shared" si="4"/>
        <v>4000</v>
      </c>
      <c r="F113" s="206">
        <v>4000</v>
      </c>
      <c r="G113" s="125">
        <f t="shared" si="5"/>
        <v>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370"/>
      <c r="B114" s="200" t="s">
        <v>197</v>
      </c>
      <c r="C114" s="206">
        <v>4500</v>
      </c>
      <c r="D114" s="18"/>
      <c r="E114" s="19">
        <f t="shared" si="4"/>
        <v>4500</v>
      </c>
      <c r="F114" s="206">
        <v>4500</v>
      </c>
      <c r="G114" s="125">
        <f t="shared" si="5"/>
        <v>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>
      <c r="A115" s="370"/>
      <c r="B115" s="200" t="s">
        <v>198</v>
      </c>
      <c r="C115" s="206">
        <v>4000</v>
      </c>
      <c r="D115" s="18"/>
      <c r="E115" s="19">
        <f t="shared" si="4"/>
        <v>4000</v>
      </c>
      <c r="F115" s="206"/>
      <c r="G115" s="125">
        <f t="shared" si="5"/>
        <v>4000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370"/>
      <c r="B116" s="200" t="s">
        <v>199</v>
      </c>
      <c r="C116" s="206">
        <v>2800</v>
      </c>
      <c r="D116" s="18"/>
      <c r="E116" s="19">
        <f t="shared" si="4"/>
        <v>2800</v>
      </c>
      <c r="F116" s="206">
        <v>2800</v>
      </c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370"/>
      <c r="B117" s="202" t="s">
        <v>200</v>
      </c>
      <c r="C117" s="206">
        <v>500</v>
      </c>
      <c r="D117" s="18"/>
      <c r="E117" s="19">
        <f t="shared" si="4"/>
        <v>500</v>
      </c>
      <c r="F117" s="206">
        <v>100</v>
      </c>
      <c r="G117" s="125">
        <f t="shared" si="5"/>
        <v>400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>
      <c r="A118" s="370"/>
      <c r="B118" s="200" t="s">
        <v>201</v>
      </c>
      <c r="C118" s="206"/>
      <c r="D118" s="18"/>
      <c r="E118" s="19">
        <f t="shared" si="4"/>
        <v>0</v>
      </c>
      <c r="F118" s="206"/>
      <c r="G118" s="125">
        <f t="shared" si="5"/>
        <v>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370"/>
      <c r="B119" s="200" t="s">
        <v>202</v>
      </c>
      <c r="C119" s="206"/>
      <c r="D119" s="18" t="s">
        <v>909</v>
      </c>
      <c r="E119" s="19">
        <f t="shared" si="4"/>
        <v>0</v>
      </c>
      <c r="F119" s="206"/>
      <c r="G119" s="125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>
      <c r="A120" s="370"/>
      <c r="B120" s="200" t="s">
        <v>203</v>
      </c>
      <c r="C120" s="206"/>
      <c r="D120" s="18" t="s">
        <v>909</v>
      </c>
      <c r="E120" s="19">
        <f t="shared" si="4"/>
        <v>0</v>
      </c>
      <c r="F120" s="206"/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370"/>
      <c r="B121" s="200" t="s">
        <v>204</v>
      </c>
      <c r="C121" s="206">
        <v>3550</v>
      </c>
      <c r="D121" s="18"/>
      <c r="E121" s="19">
        <f t="shared" si="4"/>
        <v>3550</v>
      </c>
      <c r="F121" s="206">
        <v>3550</v>
      </c>
      <c r="G121" s="125">
        <f t="shared" si="5"/>
        <v>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370"/>
      <c r="B122" s="200" t="s">
        <v>205</v>
      </c>
      <c r="C122" s="206"/>
      <c r="D122" s="18" t="s">
        <v>909</v>
      </c>
      <c r="E122" s="19">
        <f t="shared" si="4"/>
        <v>0</v>
      </c>
      <c r="F122" s="206"/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>
      <c r="A123" s="370"/>
      <c r="B123" s="200" t="s">
        <v>206</v>
      </c>
      <c r="C123" s="206">
        <v>6000</v>
      </c>
      <c r="D123" s="18"/>
      <c r="E123" s="19">
        <f t="shared" si="4"/>
        <v>6000</v>
      </c>
      <c r="F123" s="206">
        <v>4400</v>
      </c>
      <c r="G123" s="125">
        <f t="shared" si="5"/>
        <v>1600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370"/>
      <c r="B124" s="200" t="s">
        <v>207</v>
      </c>
      <c r="C124" s="206"/>
      <c r="D124" s="18"/>
      <c r="E124" s="19">
        <f t="shared" si="4"/>
        <v>0</v>
      </c>
      <c r="F124" s="206"/>
      <c r="G124" s="125">
        <f t="shared" si="5"/>
        <v>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370"/>
      <c r="B125" s="200" t="s">
        <v>208</v>
      </c>
      <c r="C125" s="206">
        <v>5580</v>
      </c>
      <c r="D125" s="18"/>
      <c r="E125" s="19">
        <f t="shared" si="4"/>
        <v>5580</v>
      </c>
      <c r="F125" s="206">
        <v>5580</v>
      </c>
      <c r="G125" s="125">
        <f t="shared" si="5"/>
        <v>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370"/>
      <c r="B126" s="200" t="s">
        <v>1553</v>
      </c>
      <c r="C126" s="206"/>
      <c r="D126" s="18" t="s">
        <v>909</v>
      </c>
      <c r="E126" s="19">
        <f t="shared" si="4"/>
        <v>0</v>
      </c>
      <c r="F126" s="206"/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370"/>
      <c r="B127" s="200" t="s">
        <v>1554</v>
      </c>
      <c r="C127" s="206"/>
      <c r="D127" s="18" t="s">
        <v>909</v>
      </c>
      <c r="E127" s="19">
        <f t="shared" si="4"/>
        <v>0</v>
      </c>
      <c r="F127" s="206"/>
      <c r="G127" s="125">
        <f t="shared" si="5"/>
        <v>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>
      <c r="A128" s="370"/>
      <c r="B128" s="200" t="s">
        <v>1555</v>
      </c>
      <c r="C128" s="206"/>
      <c r="D128" s="18" t="s">
        <v>909</v>
      </c>
      <c r="E128" s="19">
        <f t="shared" si="4"/>
        <v>0</v>
      </c>
      <c r="F128" s="206"/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370"/>
      <c r="B129" s="200" t="s">
        <v>1299</v>
      </c>
      <c r="C129" s="206"/>
      <c r="D129" s="18" t="s">
        <v>909</v>
      </c>
      <c r="E129" s="19">
        <f t="shared" si="4"/>
        <v>0</v>
      </c>
      <c r="F129" s="206"/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370"/>
      <c r="B130" s="200" t="s">
        <v>213</v>
      </c>
      <c r="C130" s="206"/>
      <c r="D130" s="18" t="s">
        <v>909</v>
      </c>
      <c r="E130" s="19">
        <f t="shared" si="4"/>
        <v>0</v>
      </c>
      <c r="F130" s="206"/>
      <c r="G130" s="125">
        <f t="shared" si="5"/>
        <v>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>
      <c r="A131" s="370"/>
      <c r="B131" s="200" t="s">
        <v>214</v>
      </c>
      <c r="C131" s="206"/>
      <c r="D131" s="18" t="s">
        <v>909</v>
      </c>
      <c r="E131" s="19">
        <f t="shared" si="4"/>
        <v>0</v>
      </c>
      <c r="F131" s="206"/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370"/>
      <c r="B132" s="200" t="s">
        <v>215</v>
      </c>
      <c r="C132" s="206"/>
      <c r="D132" s="18" t="s">
        <v>909</v>
      </c>
      <c r="E132" s="19">
        <f t="shared" si="4"/>
        <v>0</v>
      </c>
      <c r="F132" s="206"/>
      <c r="G132" s="125">
        <f t="shared" si="5"/>
        <v>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370"/>
      <c r="B133" s="200" t="s">
        <v>216</v>
      </c>
      <c r="C133" s="206"/>
      <c r="D133" s="18" t="s">
        <v>909</v>
      </c>
      <c r="E133" s="19">
        <f t="shared" si="4"/>
        <v>0</v>
      </c>
      <c r="F133" s="206"/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370"/>
      <c r="B134" s="200" t="s">
        <v>217</v>
      </c>
      <c r="C134" s="206">
        <v>4900</v>
      </c>
      <c r="D134" s="18"/>
      <c r="E134" s="19">
        <f t="shared" si="4"/>
        <v>4900</v>
      </c>
      <c r="F134" s="206">
        <v>4145</v>
      </c>
      <c r="G134" s="125">
        <f t="shared" si="5"/>
        <v>755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370"/>
      <c r="B135" s="200" t="s">
        <v>218</v>
      </c>
      <c r="C135" s="206"/>
      <c r="D135" s="18" t="s">
        <v>909</v>
      </c>
      <c r="E135" s="19">
        <f t="shared" si="4"/>
        <v>0</v>
      </c>
      <c r="F135" s="206"/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370"/>
      <c r="B136" s="200" t="s">
        <v>219</v>
      </c>
      <c r="C136" s="206">
        <v>85500</v>
      </c>
      <c r="D136" s="18"/>
      <c r="E136" s="19">
        <f t="shared" si="4"/>
        <v>85500</v>
      </c>
      <c r="F136" s="206">
        <v>75000</v>
      </c>
      <c r="G136" s="125">
        <f t="shared" si="5"/>
        <v>10500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370"/>
      <c r="B137" s="200" t="s">
        <v>220</v>
      </c>
      <c r="C137" s="206">
        <v>170000</v>
      </c>
      <c r="D137" s="18"/>
      <c r="E137" s="19">
        <f t="shared" si="4"/>
        <v>170000</v>
      </c>
      <c r="F137" s="206">
        <v>78890</v>
      </c>
      <c r="G137" s="125">
        <f t="shared" si="5"/>
        <v>91110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370"/>
      <c r="B138" s="200" t="s">
        <v>221</v>
      </c>
      <c r="C138" s="206">
        <v>20000</v>
      </c>
      <c r="D138" s="18"/>
      <c r="E138" s="19">
        <f t="shared" si="4"/>
        <v>20000</v>
      </c>
      <c r="F138" s="206">
        <v>12000</v>
      </c>
      <c r="G138" s="125">
        <f t="shared" si="5"/>
        <v>8000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370"/>
      <c r="B139" s="207" t="s">
        <v>222</v>
      </c>
      <c r="C139" s="206">
        <v>31000</v>
      </c>
      <c r="D139" s="18"/>
      <c r="E139" s="19">
        <f t="shared" si="4"/>
        <v>31000</v>
      </c>
      <c r="F139" s="206">
        <v>27000</v>
      </c>
      <c r="G139" s="125">
        <f t="shared" si="5"/>
        <v>4000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370"/>
      <c r="B140" s="207" t="s">
        <v>223</v>
      </c>
      <c r="C140" s="206">
        <v>26500</v>
      </c>
      <c r="D140" s="18"/>
      <c r="E140" s="19">
        <f t="shared" si="4"/>
        <v>26500</v>
      </c>
      <c r="F140" s="206">
        <v>26000</v>
      </c>
      <c r="G140" s="125">
        <f t="shared" si="5"/>
        <v>500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370"/>
      <c r="B141" s="202" t="s">
        <v>224</v>
      </c>
      <c r="C141" s="206"/>
      <c r="D141" s="18" t="s">
        <v>909</v>
      </c>
      <c r="E141" s="19">
        <f t="shared" ref="E141:E204" si="6">IFERROR(C141+D141,0)</f>
        <v>0</v>
      </c>
      <c r="F141" s="206"/>
      <c r="G141" s="125">
        <f t="shared" ref="G141:G204" si="7">IFERROR((E141-F141),0)</f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>
      <c r="A142" s="370"/>
      <c r="B142" s="200" t="s">
        <v>225</v>
      </c>
      <c r="C142" s="206">
        <v>8006</v>
      </c>
      <c r="D142" s="18"/>
      <c r="E142" s="19">
        <f t="shared" si="6"/>
        <v>8006</v>
      </c>
      <c r="F142" s="206">
        <v>6511</v>
      </c>
      <c r="G142" s="125">
        <f t="shared" si="7"/>
        <v>1495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370"/>
      <c r="B143" s="200" t="s">
        <v>1556</v>
      </c>
      <c r="C143" s="206"/>
      <c r="D143" s="18" t="s">
        <v>909</v>
      </c>
      <c r="E143" s="19">
        <f t="shared" si="6"/>
        <v>0</v>
      </c>
      <c r="F143" s="206"/>
      <c r="G143" s="125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373"/>
      <c r="B144" s="202" t="s">
        <v>227</v>
      </c>
      <c r="C144" s="206"/>
      <c r="D144" s="18" t="s">
        <v>909</v>
      </c>
      <c r="E144" s="19">
        <f t="shared" si="6"/>
        <v>0</v>
      </c>
      <c r="F144" s="206"/>
      <c r="G144" s="125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373"/>
      <c r="B145" s="202" t="s">
        <v>228</v>
      </c>
      <c r="C145" s="206"/>
      <c r="D145" s="18" t="s">
        <v>909</v>
      </c>
      <c r="E145" s="19">
        <f t="shared" si="6"/>
        <v>0</v>
      </c>
      <c r="F145" s="206"/>
      <c r="G145" s="125">
        <f t="shared" si="7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>
      <c r="A146" s="373"/>
      <c r="B146" s="200" t="s">
        <v>234</v>
      </c>
      <c r="C146" s="206">
        <v>7175</v>
      </c>
      <c r="D146" s="18"/>
      <c r="E146" s="19">
        <f t="shared" si="6"/>
        <v>7175</v>
      </c>
      <c r="F146" s="206">
        <v>5200</v>
      </c>
      <c r="G146" s="125">
        <f t="shared" si="7"/>
        <v>1975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>
      <c r="A147" s="373"/>
      <c r="B147" s="200" t="s">
        <v>235</v>
      </c>
      <c r="C147" s="206">
        <v>1000</v>
      </c>
      <c r="D147" s="18"/>
      <c r="E147" s="19">
        <f t="shared" si="6"/>
        <v>1000</v>
      </c>
      <c r="F147" s="206">
        <v>1000</v>
      </c>
      <c r="G147" s="125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373"/>
      <c r="B148" s="200" t="s">
        <v>236</v>
      </c>
      <c r="C148" s="206"/>
      <c r="D148" s="18" t="s">
        <v>909</v>
      </c>
      <c r="E148" s="19">
        <f t="shared" si="6"/>
        <v>0</v>
      </c>
      <c r="F148" s="206"/>
      <c r="G148" s="125">
        <f t="shared" si="7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>
      <c r="A149" s="373"/>
      <c r="B149" s="200" t="s">
        <v>237</v>
      </c>
      <c r="C149" s="206">
        <v>10500</v>
      </c>
      <c r="D149" s="18"/>
      <c r="E149" s="19">
        <f t="shared" si="6"/>
        <v>10500</v>
      </c>
      <c r="F149" s="206">
        <v>7100</v>
      </c>
      <c r="G149" s="125">
        <f t="shared" si="7"/>
        <v>3400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373"/>
      <c r="B150" s="200" t="s">
        <v>238</v>
      </c>
      <c r="C150" s="206">
        <v>10500</v>
      </c>
      <c r="D150" s="18"/>
      <c r="E150" s="19">
        <f t="shared" si="6"/>
        <v>10500</v>
      </c>
      <c r="F150" s="206">
        <v>7100</v>
      </c>
      <c r="G150" s="125">
        <f t="shared" si="7"/>
        <v>3400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>
      <c r="A151" s="373"/>
      <c r="B151" s="202" t="s">
        <v>239</v>
      </c>
      <c r="C151" s="206">
        <v>400</v>
      </c>
      <c r="D151" s="18"/>
      <c r="E151" s="19">
        <f t="shared" si="6"/>
        <v>400</v>
      </c>
      <c r="F151" s="206">
        <v>200</v>
      </c>
      <c r="G151" s="125">
        <f t="shared" si="7"/>
        <v>200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258"/>
      <c r="B152" s="202" t="s">
        <v>240</v>
      </c>
      <c r="C152" s="206">
        <v>9000</v>
      </c>
      <c r="D152" s="18"/>
      <c r="E152" s="19">
        <f t="shared" si="6"/>
        <v>9000</v>
      </c>
      <c r="F152" s="206">
        <v>6550</v>
      </c>
      <c r="G152" s="125">
        <f t="shared" si="7"/>
        <v>2450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>
      <c r="A153" s="16" t="s">
        <v>909</v>
      </c>
      <c r="B153" s="17" t="s">
        <v>909</v>
      </c>
      <c r="C153" s="18" t="s">
        <v>909</v>
      </c>
      <c r="D153" s="18"/>
      <c r="E153" s="19">
        <f t="shared" si="6"/>
        <v>0</v>
      </c>
      <c r="F153" s="18" t="s">
        <v>909</v>
      </c>
      <c r="G153" s="125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>
      <c r="A154" s="243" t="s">
        <v>248</v>
      </c>
      <c r="B154" s="200" t="s">
        <v>249</v>
      </c>
      <c r="C154" s="206"/>
      <c r="D154" s="18" t="s">
        <v>909</v>
      </c>
      <c r="E154" s="19">
        <f t="shared" si="6"/>
        <v>0</v>
      </c>
      <c r="F154" s="18" t="s">
        <v>909</v>
      </c>
      <c r="G154" s="125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370"/>
      <c r="B155" s="200" t="s">
        <v>250</v>
      </c>
      <c r="C155" s="206">
        <v>13000</v>
      </c>
      <c r="D155" s="18"/>
      <c r="E155" s="19">
        <f t="shared" si="6"/>
        <v>13000</v>
      </c>
      <c r="F155" s="206">
        <v>13000</v>
      </c>
      <c r="G155" s="125">
        <f t="shared" si="7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>
      <c r="A156" s="370"/>
      <c r="B156" s="200" t="s">
        <v>251</v>
      </c>
      <c r="C156" s="206"/>
      <c r="D156" s="18" t="s">
        <v>909</v>
      </c>
      <c r="E156" s="19">
        <f t="shared" si="6"/>
        <v>0</v>
      </c>
      <c r="F156" s="206"/>
      <c r="G156" s="125">
        <f t="shared" si="7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370"/>
      <c r="B157" s="200" t="s">
        <v>252</v>
      </c>
      <c r="C157" s="206"/>
      <c r="D157" s="18" t="s">
        <v>909</v>
      </c>
      <c r="E157" s="19">
        <f t="shared" si="6"/>
        <v>0</v>
      </c>
      <c r="F157" s="206"/>
      <c r="G157" s="125">
        <f t="shared" si="7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370"/>
      <c r="B158" s="200" t="s">
        <v>253</v>
      </c>
      <c r="C158" s="206">
        <v>600</v>
      </c>
      <c r="D158" s="18"/>
      <c r="E158" s="19">
        <f t="shared" si="6"/>
        <v>600</v>
      </c>
      <c r="F158" s="206">
        <v>600</v>
      </c>
      <c r="G158" s="125">
        <f t="shared" si="7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370"/>
      <c r="B159" s="200" t="s">
        <v>254</v>
      </c>
      <c r="C159" s="206"/>
      <c r="D159" s="18" t="s">
        <v>909</v>
      </c>
      <c r="E159" s="19">
        <f t="shared" si="6"/>
        <v>0</v>
      </c>
      <c r="F159" s="206"/>
      <c r="G159" s="125">
        <f t="shared" si="7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370"/>
      <c r="B160" s="200" t="s">
        <v>255</v>
      </c>
      <c r="C160" s="206">
        <v>5000</v>
      </c>
      <c r="D160" s="18"/>
      <c r="E160" s="19">
        <f t="shared" si="6"/>
        <v>5000</v>
      </c>
      <c r="F160" s="206">
        <v>5000</v>
      </c>
      <c r="G160" s="125">
        <f t="shared" si="7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370"/>
      <c r="B161" s="200" t="s">
        <v>256</v>
      </c>
      <c r="C161" s="206"/>
      <c r="D161" s="18" t="s">
        <v>909</v>
      </c>
      <c r="E161" s="19">
        <f t="shared" si="6"/>
        <v>0</v>
      </c>
      <c r="F161" s="206"/>
      <c r="G161" s="125">
        <f t="shared" si="7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>
      <c r="A162" s="370"/>
      <c r="B162" s="202" t="s">
        <v>257</v>
      </c>
      <c r="C162" s="206">
        <v>960</v>
      </c>
      <c r="D162" s="18"/>
      <c r="E162" s="19">
        <f t="shared" si="6"/>
        <v>960</v>
      </c>
      <c r="F162" s="206">
        <v>960</v>
      </c>
      <c r="G162" s="125">
        <f t="shared" si="7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>
      <c r="A163" s="370"/>
      <c r="B163" s="200" t="s">
        <v>258</v>
      </c>
      <c r="C163" s="206">
        <v>500</v>
      </c>
      <c r="D163" s="18"/>
      <c r="E163" s="19">
        <f t="shared" si="6"/>
        <v>500</v>
      </c>
      <c r="F163" s="206">
        <v>500</v>
      </c>
      <c r="G163" s="125">
        <f t="shared" si="7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>
      <c r="A164" s="370"/>
      <c r="B164" s="200" t="s">
        <v>259</v>
      </c>
      <c r="C164" s="206"/>
      <c r="D164" s="18" t="s">
        <v>909</v>
      </c>
      <c r="E164" s="19">
        <f t="shared" si="6"/>
        <v>0</v>
      </c>
      <c r="F164" s="206"/>
      <c r="G164" s="125">
        <f t="shared" si="7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370"/>
      <c r="B165" s="200" t="s">
        <v>260</v>
      </c>
      <c r="C165" s="206">
        <v>12000</v>
      </c>
      <c r="D165" s="18"/>
      <c r="E165" s="19">
        <f t="shared" si="6"/>
        <v>12000</v>
      </c>
      <c r="F165" s="206">
        <v>12000</v>
      </c>
      <c r="G165" s="125">
        <f t="shared" si="7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370"/>
      <c r="B166" s="200" t="s">
        <v>261</v>
      </c>
      <c r="C166" s="206">
        <v>5000</v>
      </c>
      <c r="D166" s="18"/>
      <c r="E166" s="19">
        <f t="shared" si="6"/>
        <v>5000</v>
      </c>
      <c r="F166" s="206">
        <v>5000</v>
      </c>
      <c r="G166" s="125">
        <f t="shared" si="7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370"/>
      <c r="B167" s="200"/>
      <c r="C167" s="206"/>
      <c r="D167" s="18"/>
      <c r="E167" s="19">
        <f t="shared" si="6"/>
        <v>0</v>
      </c>
      <c r="F167" s="18" t="s">
        <v>909</v>
      </c>
      <c r="G167" s="125">
        <f t="shared" si="7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243" t="s">
        <v>262</v>
      </c>
      <c r="B168" s="200" t="s">
        <v>263</v>
      </c>
      <c r="C168" s="206">
        <v>3200</v>
      </c>
      <c r="D168" s="18"/>
      <c r="E168" s="19">
        <f t="shared" si="6"/>
        <v>3200</v>
      </c>
      <c r="F168" s="206">
        <v>3200</v>
      </c>
      <c r="G168" s="125">
        <f t="shared" si="7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370"/>
      <c r="B169" s="200" t="s">
        <v>264</v>
      </c>
      <c r="C169" s="206"/>
      <c r="D169" s="18" t="s">
        <v>909</v>
      </c>
      <c r="E169" s="19">
        <f t="shared" si="6"/>
        <v>0</v>
      </c>
      <c r="F169" s="206"/>
      <c r="G169" s="125">
        <f t="shared" si="7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370"/>
      <c r="B170" s="200" t="s">
        <v>1557</v>
      </c>
      <c r="C170" s="206"/>
      <c r="D170" s="18" t="s">
        <v>909</v>
      </c>
      <c r="E170" s="19">
        <f t="shared" si="6"/>
        <v>0</v>
      </c>
      <c r="F170" s="206"/>
      <c r="G170" s="125">
        <f t="shared" si="7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370"/>
      <c r="B171" s="200" t="s">
        <v>266</v>
      </c>
      <c r="C171" s="206">
        <v>13200</v>
      </c>
      <c r="D171" s="18"/>
      <c r="E171" s="19">
        <f t="shared" si="6"/>
        <v>13200</v>
      </c>
      <c r="F171" s="206">
        <v>13200</v>
      </c>
      <c r="G171" s="125">
        <f t="shared" si="7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370"/>
      <c r="B172" s="200" t="s">
        <v>267</v>
      </c>
      <c r="C172" s="206">
        <v>22880</v>
      </c>
      <c r="D172" s="18"/>
      <c r="E172" s="19">
        <f t="shared" si="6"/>
        <v>22880</v>
      </c>
      <c r="F172" s="206">
        <v>22880</v>
      </c>
      <c r="G172" s="125">
        <f t="shared" si="7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370"/>
      <c r="B173" s="200" t="s">
        <v>268</v>
      </c>
      <c r="C173" s="206">
        <v>59440</v>
      </c>
      <c r="D173" s="18"/>
      <c r="E173" s="19">
        <f t="shared" si="6"/>
        <v>59440</v>
      </c>
      <c r="F173" s="206">
        <v>59440</v>
      </c>
      <c r="G173" s="125">
        <f t="shared" si="7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370"/>
      <c r="B174" s="200" t="s">
        <v>269</v>
      </c>
      <c r="C174" s="206"/>
      <c r="D174" s="18"/>
      <c r="E174" s="19">
        <f t="shared" si="6"/>
        <v>0</v>
      </c>
      <c r="F174" s="206"/>
      <c r="G174" s="125">
        <f t="shared" si="7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370"/>
      <c r="B175" s="200" t="s">
        <v>270</v>
      </c>
      <c r="C175" s="206">
        <v>3400</v>
      </c>
      <c r="D175" s="18"/>
      <c r="E175" s="19">
        <f t="shared" si="6"/>
        <v>3400</v>
      </c>
      <c r="F175" s="206">
        <v>3400</v>
      </c>
      <c r="G175" s="125">
        <f t="shared" si="7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370"/>
      <c r="B176" s="200" t="s">
        <v>271</v>
      </c>
      <c r="C176" s="206"/>
      <c r="D176" s="18"/>
      <c r="E176" s="19">
        <f t="shared" si="6"/>
        <v>0</v>
      </c>
      <c r="F176" s="206"/>
      <c r="G176" s="125">
        <f t="shared" si="7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370"/>
      <c r="B177" s="200" t="s">
        <v>272</v>
      </c>
      <c r="C177" s="206"/>
      <c r="D177" s="18" t="s">
        <v>909</v>
      </c>
      <c r="E177" s="19">
        <f t="shared" si="6"/>
        <v>0</v>
      </c>
      <c r="F177" s="206"/>
      <c r="G177" s="125">
        <f t="shared" si="7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370"/>
      <c r="B178" s="200" t="s">
        <v>273</v>
      </c>
      <c r="C178" s="206"/>
      <c r="D178" s="18" t="s">
        <v>909</v>
      </c>
      <c r="E178" s="19">
        <f t="shared" si="6"/>
        <v>0</v>
      </c>
      <c r="F178" s="206"/>
      <c r="G178" s="125">
        <f t="shared" si="7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370"/>
      <c r="B179" s="200" t="s">
        <v>274</v>
      </c>
      <c r="C179" s="206">
        <v>15500</v>
      </c>
      <c r="D179" s="18"/>
      <c r="E179" s="19">
        <f t="shared" si="6"/>
        <v>15500</v>
      </c>
      <c r="F179" s="206">
        <v>15500</v>
      </c>
      <c r="G179" s="125">
        <f t="shared" si="7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370"/>
      <c r="B180" s="200" t="s">
        <v>275</v>
      </c>
      <c r="C180" s="206">
        <v>3100</v>
      </c>
      <c r="D180" s="18"/>
      <c r="E180" s="19">
        <f t="shared" si="6"/>
        <v>3100</v>
      </c>
      <c r="F180" s="206">
        <v>3100</v>
      </c>
      <c r="G180" s="125">
        <f t="shared" si="7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>
      <c r="A181" s="370"/>
      <c r="B181" s="200" t="s">
        <v>276</v>
      </c>
      <c r="C181" s="206">
        <v>2100</v>
      </c>
      <c r="D181" s="18"/>
      <c r="E181" s="19">
        <f t="shared" si="6"/>
        <v>2100</v>
      </c>
      <c r="F181" s="206">
        <v>2100</v>
      </c>
      <c r="G181" s="125">
        <f t="shared" si="7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>
      <c r="A182" s="370"/>
      <c r="B182" s="200" t="s">
        <v>277</v>
      </c>
      <c r="C182" s="206"/>
      <c r="D182" s="18"/>
      <c r="E182" s="19">
        <f t="shared" si="6"/>
        <v>0</v>
      </c>
      <c r="F182" s="206"/>
      <c r="G182" s="125">
        <f t="shared" si="7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>
      <c r="A183" s="370"/>
      <c r="B183" s="202" t="s">
        <v>278</v>
      </c>
      <c r="C183" s="206"/>
      <c r="D183" s="18" t="s">
        <v>909</v>
      </c>
      <c r="E183" s="19">
        <f t="shared" si="6"/>
        <v>0</v>
      </c>
      <c r="F183" s="206"/>
      <c r="G183" s="125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370"/>
      <c r="B184" s="202" t="s">
        <v>279</v>
      </c>
      <c r="C184" s="206">
        <v>4200</v>
      </c>
      <c r="D184" s="18"/>
      <c r="E184" s="19">
        <f t="shared" si="6"/>
        <v>4200</v>
      </c>
      <c r="F184" s="206">
        <v>4000</v>
      </c>
      <c r="G184" s="125">
        <f t="shared" si="7"/>
        <v>200</v>
      </c>
      <c r="H184" s="150" t="s">
        <v>909</v>
      </c>
      <c r="I184" s="151" t="s">
        <v>909</v>
      </c>
      <c r="J184" s="163" t="s">
        <v>909</v>
      </c>
      <c r="K184" s="164" t="s">
        <v>909</v>
      </c>
    </row>
    <row r="185" spans="1:11">
      <c r="A185" s="370"/>
      <c r="B185" s="200" t="s">
        <v>280</v>
      </c>
      <c r="C185" s="206">
        <v>1200</v>
      </c>
      <c r="D185" s="18"/>
      <c r="E185" s="19">
        <f t="shared" si="6"/>
        <v>1200</v>
      </c>
      <c r="F185" s="206">
        <v>600</v>
      </c>
      <c r="G185" s="125">
        <f t="shared" si="7"/>
        <v>600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>
      <c r="A186" s="370"/>
      <c r="B186" s="200" t="s">
        <v>281</v>
      </c>
      <c r="C186" s="206"/>
      <c r="D186" s="18" t="s">
        <v>909</v>
      </c>
      <c r="E186" s="19">
        <f t="shared" si="6"/>
        <v>0</v>
      </c>
      <c r="F186" s="206"/>
      <c r="G186" s="125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>
      <c r="A187" s="370"/>
      <c r="B187" s="200" t="s">
        <v>282</v>
      </c>
      <c r="C187" s="206"/>
      <c r="D187" s="18" t="s">
        <v>909</v>
      </c>
      <c r="E187" s="19">
        <f t="shared" si="6"/>
        <v>0</v>
      </c>
      <c r="F187" s="206"/>
      <c r="G187" s="125">
        <f t="shared" si="7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>
      <c r="A188" s="370"/>
      <c r="B188" s="200" t="s">
        <v>283</v>
      </c>
      <c r="C188" s="206"/>
      <c r="D188" s="18" t="s">
        <v>909</v>
      </c>
      <c r="E188" s="19">
        <f t="shared" si="6"/>
        <v>0</v>
      </c>
      <c r="F188" s="206"/>
      <c r="G188" s="125">
        <f t="shared" si="7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370"/>
      <c r="B189" s="200" t="s">
        <v>284</v>
      </c>
      <c r="C189" s="206"/>
      <c r="D189" s="18" t="s">
        <v>909</v>
      </c>
      <c r="E189" s="19">
        <f t="shared" si="6"/>
        <v>0</v>
      </c>
      <c r="F189" s="206"/>
      <c r="G189" s="125">
        <f t="shared" si="7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>
      <c r="A190" s="370"/>
      <c r="B190" s="200" t="s">
        <v>285</v>
      </c>
      <c r="C190" s="206"/>
      <c r="D190" s="18" t="s">
        <v>909</v>
      </c>
      <c r="E190" s="19">
        <f t="shared" si="6"/>
        <v>0</v>
      </c>
      <c r="F190" s="206"/>
      <c r="G190" s="125">
        <f t="shared" si="7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370"/>
      <c r="B191" s="202" t="s">
        <v>286</v>
      </c>
      <c r="C191" s="206"/>
      <c r="D191" s="18" t="s">
        <v>909</v>
      </c>
      <c r="E191" s="19">
        <f t="shared" si="6"/>
        <v>0</v>
      </c>
      <c r="F191" s="206"/>
      <c r="G191" s="125">
        <f t="shared" si="7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>
      <c r="A192" s="370"/>
      <c r="B192" s="202" t="s">
        <v>287</v>
      </c>
      <c r="C192" s="206">
        <v>350</v>
      </c>
      <c r="D192" s="18"/>
      <c r="E192" s="19">
        <f t="shared" si="6"/>
        <v>350</v>
      </c>
      <c r="F192" s="206">
        <v>350</v>
      </c>
      <c r="G192" s="125">
        <f t="shared" si="7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>
      <c r="A193" s="370"/>
      <c r="B193" s="200" t="s">
        <v>288</v>
      </c>
      <c r="C193" s="206"/>
      <c r="D193" s="18" t="s">
        <v>909</v>
      </c>
      <c r="E193" s="19">
        <f t="shared" si="6"/>
        <v>0</v>
      </c>
      <c r="F193" s="206"/>
      <c r="G193" s="125">
        <f t="shared" si="7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>
      <c r="A194" s="370"/>
      <c r="B194" s="200" t="s">
        <v>289</v>
      </c>
      <c r="C194" s="206"/>
      <c r="D194" s="18" t="s">
        <v>909</v>
      </c>
      <c r="E194" s="19">
        <f t="shared" si="6"/>
        <v>0</v>
      </c>
      <c r="F194" s="206"/>
      <c r="G194" s="125">
        <f t="shared" si="7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>
      <c r="A195" s="370"/>
      <c r="B195" s="200" t="s">
        <v>290</v>
      </c>
      <c r="C195" s="206"/>
      <c r="D195" s="18" t="s">
        <v>909</v>
      </c>
      <c r="E195" s="19">
        <f t="shared" si="6"/>
        <v>0</v>
      </c>
      <c r="F195" s="206"/>
      <c r="G195" s="125">
        <f t="shared" si="7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>
      <c r="A196" s="370"/>
      <c r="B196" s="202" t="s">
        <v>291</v>
      </c>
      <c r="C196" s="206">
        <v>1500</v>
      </c>
      <c r="D196" s="18"/>
      <c r="E196" s="19">
        <f t="shared" si="6"/>
        <v>1500</v>
      </c>
      <c r="F196" s="206">
        <v>1400</v>
      </c>
      <c r="G196" s="125">
        <f t="shared" si="7"/>
        <v>100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370"/>
      <c r="B197" s="200" t="s">
        <v>292</v>
      </c>
      <c r="C197" s="206"/>
      <c r="D197" s="18" t="s">
        <v>909</v>
      </c>
      <c r="E197" s="19">
        <f t="shared" si="6"/>
        <v>0</v>
      </c>
      <c r="F197" s="206"/>
      <c r="G197" s="125">
        <f t="shared" si="7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370"/>
      <c r="B198" s="200" t="s">
        <v>293</v>
      </c>
      <c r="C198" s="206"/>
      <c r="D198" s="18" t="s">
        <v>909</v>
      </c>
      <c r="E198" s="19">
        <f t="shared" si="6"/>
        <v>0</v>
      </c>
      <c r="F198" s="206"/>
      <c r="G198" s="125">
        <f t="shared" si="7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370"/>
      <c r="B199" s="200" t="s">
        <v>294</v>
      </c>
      <c r="C199" s="206">
        <v>4200</v>
      </c>
      <c r="D199" s="18"/>
      <c r="E199" s="19">
        <f t="shared" si="6"/>
        <v>4200</v>
      </c>
      <c r="F199" s="206">
        <v>4200</v>
      </c>
      <c r="G199" s="125">
        <f t="shared" si="7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>
      <c r="A200" s="370"/>
      <c r="B200" s="200" t="s">
        <v>295</v>
      </c>
      <c r="C200" s="206">
        <v>40900</v>
      </c>
      <c r="D200" s="18"/>
      <c r="E200" s="19">
        <f t="shared" si="6"/>
        <v>40900</v>
      </c>
      <c r="F200" s="206">
        <v>40900</v>
      </c>
      <c r="G200" s="125">
        <f t="shared" si="7"/>
        <v>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>
      <c r="A201" s="370"/>
      <c r="B201" s="200" t="s">
        <v>296</v>
      </c>
      <c r="C201" s="206">
        <v>4200</v>
      </c>
      <c r="D201" s="18"/>
      <c r="E201" s="19">
        <f t="shared" si="6"/>
        <v>4200</v>
      </c>
      <c r="F201" s="206">
        <v>2400</v>
      </c>
      <c r="G201" s="125">
        <f t="shared" si="7"/>
        <v>1800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370"/>
      <c r="B202" s="200" t="s">
        <v>297</v>
      </c>
      <c r="C202" s="206">
        <v>900</v>
      </c>
      <c r="D202" s="18"/>
      <c r="E202" s="19">
        <f t="shared" si="6"/>
        <v>900</v>
      </c>
      <c r="F202" s="206">
        <v>900</v>
      </c>
      <c r="G202" s="125">
        <f t="shared" si="7"/>
        <v>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>
      <c r="A203" s="370"/>
      <c r="B203" s="200" t="s">
        <v>298</v>
      </c>
      <c r="C203" s="206">
        <v>1500</v>
      </c>
      <c r="D203" s="18"/>
      <c r="E203" s="19">
        <f t="shared" si="6"/>
        <v>1500</v>
      </c>
      <c r="F203" s="206">
        <v>1500</v>
      </c>
      <c r="G203" s="125">
        <f t="shared" si="7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370"/>
      <c r="B204" s="200" t="s">
        <v>299</v>
      </c>
      <c r="C204" s="206">
        <v>600</v>
      </c>
      <c r="D204" s="18"/>
      <c r="E204" s="19">
        <f t="shared" si="6"/>
        <v>600</v>
      </c>
      <c r="F204" s="206"/>
      <c r="G204" s="125">
        <f t="shared" si="7"/>
        <v>600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>
      <c r="A205" s="370"/>
      <c r="B205" s="200" t="s">
        <v>300</v>
      </c>
      <c r="C205" s="206"/>
      <c r="D205" s="18" t="s">
        <v>909</v>
      </c>
      <c r="E205" s="19">
        <f t="shared" ref="E205:E268" si="8">IFERROR(C205+D205,0)</f>
        <v>0</v>
      </c>
      <c r="F205" s="206"/>
      <c r="G205" s="125">
        <f t="shared" ref="G205:G268" si="9">IFERROR((E205-F205),0)</f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>
      <c r="A206" s="370"/>
      <c r="B206" s="200" t="s">
        <v>301</v>
      </c>
      <c r="C206" s="206"/>
      <c r="D206" s="18" t="s">
        <v>909</v>
      </c>
      <c r="E206" s="19">
        <f t="shared" si="8"/>
        <v>0</v>
      </c>
      <c r="F206" s="206"/>
      <c r="G206" s="125">
        <f t="shared" si="9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370"/>
      <c r="B207" s="200" t="s">
        <v>302</v>
      </c>
      <c r="C207" s="206"/>
      <c r="D207" s="18" t="s">
        <v>909</v>
      </c>
      <c r="E207" s="19">
        <f t="shared" si="8"/>
        <v>0</v>
      </c>
      <c r="F207" s="206"/>
      <c r="G207" s="125">
        <f t="shared" si="9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370"/>
      <c r="B208" s="200" t="s">
        <v>303</v>
      </c>
      <c r="C208" s="206"/>
      <c r="D208" s="18" t="s">
        <v>909</v>
      </c>
      <c r="E208" s="19">
        <f t="shared" si="8"/>
        <v>0</v>
      </c>
      <c r="F208" s="206"/>
      <c r="G208" s="125">
        <f t="shared" si="9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>
      <c r="A209" s="370"/>
      <c r="B209" s="200" t="s">
        <v>304</v>
      </c>
      <c r="C209" s="206">
        <v>600</v>
      </c>
      <c r="D209" s="18"/>
      <c r="E209" s="19">
        <f t="shared" si="8"/>
        <v>600</v>
      </c>
      <c r="F209" s="206">
        <v>300</v>
      </c>
      <c r="G209" s="125">
        <f t="shared" si="9"/>
        <v>300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>
      <c r="A210" s="370"/>
      <c r="B210" s="200" t="s">
        <v>305</v>
      </c>
      <c r="C210" s="206">
        <v>37500</v>
      </c>
      <c r="D210" s="18"/>
      <c r="E210" s="19">
        <f t="shared" si="8"/>
        <v>37500</v>
      </c>
      <c r="F210" s="206">
        <v>37500</v>
      </c>
      <c r="G210" s="125">
        <f t="shared" si="9"/>
        <v>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>
      <c r="A211" s="370"/>
      <c r="B211" s="200" t="s">
        <v>306</v>
      </c>
      <c r="C211" s="206">
        <v>282000</v>
      </c>
      <c r="D211" s="18"/>
      <c r="E211" s="19">
        <f t="shared" si="8"/>
        <v>282000</v>
      </c>
      <c r="F211" s="206">
        <v>277000</v>
      </c>
      <c r="G211" s="125">
        <f t="shared" si="9"/>
        <v>5000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>
      <c r="A212" s="370"/>
      <c r="B212" s="200" t="s">
        <v>307</v>
      </c>
      <c r="C212" s="206"/>
      <c r="D212" s="18" t="s">
        <v>909</v>
      </c>
      <c r="E212" s="19">
        <f t="shared" si="8"/>
        <v>0</v>
      </c>
      <c r="F212" s="206"/>
      <c r="G212" s="125">
        <f t="shared" si="9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370"/>
      <c r="B213" s="200" t="s">
        <v>308</v>
      </c>
      <c r="C213" s="206">
        <v>3600</v>
      </c>
      <c r="D213" s="18"/>
      <c r="E213" s="19">
        <f t="shared" si="8"/>
        <v>3600</v>
      </c>
      <c r="F213" s="206">
        <v>2300</v>
      </c>
      <c r="G213" s="125">
        <f t="shared" si="9"/>
        <v>1300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370"/>
      <c r="B214" s="200" t="s">
        <v>309</v>
      </c>
      <c r="C214" s="206">
        <v>19600</v>
      </c>
      <c r="D214" s="18"/>
      <c r="E214" s="19">
        <f t="shared" si="8"/>
        <v>19600</v>
      </c>
      <c r="F214" s="206">
        <v>19600</v>
      </c>
      <c r="G214" s="125">
        <f t="shared" si="9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370"/>
      <c r="B215" s="200" t="s">
        <v>310</v>
      </c>
      <c r="C215" s="206">
        <v>52000</v>
      </c>
      <c r="D215" s="18"/>
      <c r="E215" s="19">
        <f t="shared" si="8"/>
        <v>52000</v>
      </c>
      <c r="F215" s="206">
        <v>51800</v>
      </c>
      <c r="G215" s="125">
        <f t="shared" si="9"/>
        <v>200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370"/>
      <c r="B216" s="200" t="s">
        <v>311</v>
      </c>
      <c r="C216" s="206">
        <v>46420</v>
      </c>
      <c r="D216" s="21"/>
      <c r="E216" s="19">
        <f t="shared" si="8"/>
        <v>46420</v>
      </c>
      <c r="F216" s="206">
        <v>46420</v>
      </c>
      <c r="G216" s="125">
        <f t="shared" si="9"/>
        <v>0</v>
      </c>
      <c r="H216" s="150" t="s">
        <v>909</v>
      </c>
      <c r="I216" s="151" t="s">
        <v>909</v>
      </c>
      <c r="J216" s="165" t="s">
        <v>909</v>
      </c>
      <c r="K216" s="164" t="s">
        <v>909</v>
      </c>
    </row>
    <row r="217" spans="1:11">
      <c r="A217" s="370"/>
      <c r="B217" s="200" t="s">
        <v>312</v>
      </c>
      <c r="C217" s="206">
        <v>1600</v>
      </c>
      <c r="D217" s="21"/>
      <c r="E217" s="19">
        <f t="shared" si="8"/>
        <v>1600</v>
      </c>
      <c r="F217" s="206">
        <v>1600</v>
      </c>
      <c r="G217" s="125">
        <f t="shared" si="9"/>
        <v>0</v>
      </c>
      <c r="H217" s="150" t="s">
        <v>909</v>
      </c>
      <c r="I217" s="151" t="s">
        <v>909</v>
      </c>
      <c r="J217" s="163" t="s">
        <v>909</v>
      </c>
      <c r="K217" s="164" t="s">
        <v>909</v>
      </c>
    </row>
    <row r="218" spans="1:11">
      <c r="A218" s="370"/>
      <c r="B218" s="200" t="s">
        <v>313</v>
      </c>
      <c r="C218" s="206">
        <v>1500</v>
      </c>
      <c r="D218" s="18"/>
      <c r="E218" s="19">
        <f t="shared" si="8"/>
        <v>1500</v>
      </c>
      <c r="F218" s="206">
        <v>1500</v>
      </c>
      <c r="G218" s="125">
        <f t="shared" si="9"/>
        <v>0</v>
      </c>
      <c r="H218" s="150" t="s">
        <v>909</v>
      </c>
      <c r="I218" s="151" t="s">
        <v>909</v>
      </c>
      <c r="J218" s="165" t="s">
        <v>909</v>
      </c>
      <c r="K218" s="164" t="s">
        <v>909</v>
      </c>
    </row>
    <row r="219" spans="1:11">
      <c r="A219" s="370"/>
      <c r="B219" s="200" t="s">
        <v>314</v>
      </c>
      <c r="C219" s="206">
        <v>1600</v>
      </c>
      <c r="D219" s="18"/>
      <c r="E219" s="19">
        <f t="shared" si="8"/>
        <v>1600</v>
      </c>
      <c r="F219" s="206">
        <v>1600</v>
      </c>
      <c r="G219" s="125">
        <f t="shared" si="9"/>
        <v>0</v>
      </c>
      <c r="H219" s="150" t="s">
        <v>909</v>
      </c>
      <c r="I219" s="151" t="s">
        <v>909</v>
      </c>
      <c r="J219" s="163" t="s">
        <v>909</v>
      </c>
      <c r="K219" s="164" t="s">
        <v>909</v>
      </c>
    </row>
    <row r="220" spans="1:11">
      <c r="A220" s="370"/>
      <c r="B220" s="200" t="s">
        <v>315</v>
      </c>
      <c r="C220" s="206">
        <v>480</v>
      </c>
      <c r="D220" s="18"/>
      <c r="E220" s="19">
        <f t="shared" si="8"/>
        <v>480</v>
      </c>
      <c r="F220" s="206">
        <v>480</v>
      </c>
      <c r="G220" s="125">
        <f t="shared" si="9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370"/>
      <c r="B221" s="202" t="s">
        <v>316</v>
      </c>
      <c r="C221" s="206">
        <v>1920</v>
      </c>
      <c r="D221" s="18"/>
      <c r="E221" s="19">
        <f t="shared" si="8"/>
        <v>1920</v>
      </c>
      <c r="F221" s="206">
        <v>1920</v>
      </c>
      <c r="G221" s="125">
        <f t="shared" si="9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>
      <c r="A222" s="370"/>
      <c r="B222" s="200" t="s">
        <v>317</v>
      </c>
      <c r="C222" s="206">
        <v>1280</v>
      </c>
      <c r="D222" s="18"/>
      <c r="E222" s="19">
        <f t="shared" si="8"/>
        <v>1280</v>
      </c>
      <c r="F222" s="206">
        <v>1120</v>
      </c>
      <c r="G222" s="125">
        <f t="shared" si="9"/>
        <v>160</v>
      </c>
      <c r="H222" s="150" t="s">
        <v>909</v>
      </c>
      <c r="I222" s="151" t="s">
        <v>909</v>
      </c>
      <c r="J222" s="165" t="s">
        <v>909</v>
      </c>
      <c r="K222" s="164" t="s">
        <v>909</v>
      </c>
    </row>
    <row r="223" spans="1:11">
      <c r="A223" s="370"/>
      <c r="B223" s="200" t="s">
        <v>318</v>
      </c>
      <c r="C223" s="206"/>
      <c r="D223" s="18" t="s">
        <v>909</v>
      </c>
      <c r="E223" s="19">
        <f t="shared" si="8"/>
        <v>0</v>
      </c>
      <c r="F223" s="206"/>
      <c r="G223" s="125">
        <f t="shared" si="9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370"/>
      <c r="B224" s="200" t="s">
        <v>319</v>
      </c>
      <c r="C224" s="212">
        <v>26000</v>
      </c>
      <c r="D224" s="21"/>
      <c r="E224" s="19">
        <f t="shared" si="8"/>
        <v>26000</v>
      </c>
      <c r="F224" s="206">
        <v>26000</v>
      </c>
      <c r="G224" s="125">
        <f t="shared" si="9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370"/>
      <c r="B225" s="200" t="s">
        <v>320</v>
      </c>
      <c r="C225" s="206">
        <v>182000</v>
      </c>
      <c r="D225" s="21"/>
      <c r="E225" s="19">
        <f t="shared" si="8"/>
        <v>182000</v>
      </c>
      <c r="F225" s="206">
        <v>182000</v>
      </c>
      <c r="G225" s="125">
        <f t="shared" si="9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370"/>
      <c r="B226" s="200" t="s">
        <v>321</v>
      </c>
      <c r="C226" s="206">
        <v>53000</v>
      </c>
      <c r="D226" s="21"/>
      <c r="E226" s="19">
        <f t="shared" si="8"/>
        <v>53000</v>
      </c>
      <c r="F226" s="206">
        <v>46000</v>
      </c>
      <c r="G226" s="125">
        <f t="shared" si="9"/>
        <v>7000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370"/>
      <c r="B227" s="200" t="s">
        <v>322</v>
      </c>
      <c r="C227" s="206"/>
      <c r="D227" s="21" t="s">
        <v>909</v>
      </c>
      <c r="E227" s="19">
        <f t="shared" si="8"/>
        <v>0</v>
      </c>
      <c r="F227" s="206"/>
      <c r="G227" s="125">
        <f t="shared" si="9"/>
        <v>0</v>
      </c>
      <c r="H227" s="150" t="s">
        <v>909</v>
      </c>
      <c r="I227" s="151" t="s">
        <v>909</v>
      </c>
      <c r="J227" s="163" t="s">
        <v>909</v>
      </c>
      <c r="K227" s="164" t="s">
        <v>909</v>
      </c>
    </row>
    <row r="228" spans="1:11">
      <c r="A228" s="370"/>
      <c r="B228" s="202" t="s">
        <v>323</v>
      </c>
      <c r="C228" s="206"/>
      <c r="D228" s="21" t="s">
        <v>909</v>
      </c>
      <c r="E228" s="19">
        <f t="shared" si="8"/>
        <v>0</v>
      </c>
      <c r="F228" s="206"/>
      <c r="G228" s="125">
        <f t="shared" si="9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>
      <c r="A229" s="370"/>
      <c r="B229" s="200" t="s">
        <v>324</v>
      </c>
      <c r="C229" s="206">
        <v>2200</v>
      </c>
      <c r="D229" s="21"/>
      <c r="E229" s="19">
        <f t="shared" si="8"/>
        <v>2200</v>
      </c>
      <c r="F229" s="206">
        <v>1700</v>
      </c>
      <c r="G229" s="125">
        <f t="shared" si="9"/>
        <v>500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>
      <c r="A230" s="370"/>
      <c r="B230" s="200" t="s">
        <v>938</v>
      </c>
      <c r="C230" s="206"/>
      <c r="D230" s="21" t="s">
        <v>909</v>
      </c>
      <c r="E230" s="19">
        <f t="shared" si="8"/>
        <v>0</v>
      </c>
      <c r="F230" s="206"/>
      <c r="G230" s="125">
        <f t="shared" si="9"/>
        <v>0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>
      <c r="A231" s="370"/>
      <c r="B231" s="200" t="s">
        <v>326</v>
      </c>
      <c r="C231" s="206">
        <v>4900</v>
      </c>
      <c r="D231" s="18"/>
      <c r="E231" s="19">
        <f t="shared" si="8"/>
        <v>4900</v>
      </c>
      <c r="F231" s="206">
        <v>4500</v>
      </c>
      <c r="G231" s="125">
        <f t="shared" si="9"/>
        <v>400</v>
      </c>
      <c r="H231" s="150" t="s">
        <v>909</v>
      </c>
      <c r="I231" s="151" t="s">
        <v>909</v>
      </c>
      <c r="J231" s="165" t="s">
        <v>909</v>
      </c>
      <c r="K231" s="164" t="s">
        <v>909</v>
      </c>
    </row>
    <row r="232" spans="1:11">
      <c r="A232" s="370"/>
      <c r="B232" s="200" t="s">
        <v>327</v>
      </c>
      <c r="C232" s="206">
        <v>2400</v>
      </c>
      <c r="D232" s="18"/>
      <c r="E232" s="19">
        <f t="shared" si="8"/>
        <v>2400</v>
      </c>
      <c r="F232" s="206">
        <v>2200</v>
      </c>
      <c r="G232" s="125">
        <f t="shared" si="9"/>
        <v>200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370"/>
      <c r="B233" s="200" t="s">
        <v>328</v>
      </c>
      <c r="C233" s="206">
        <v>32280</v>
      </c>
      <c r="D233" s="18"/>
      <c r="E233" s="19">
        <f t="shared" si="8"/>
        <v>32280</v>
      </c>
      <c r="F233" s="206">
        <v>25480</v>
      </c>
      <c r="G233" s="125">
        <f t="shared" si="9"/>
        <v>6800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370"/>
      <c r="B234" s="200" t="s">
        <v>329</v>
      </c>
      <c r="C234" s="206">
        <v>7600</v>
      </c>
      <c r="D234" s="18"/>
      <c r="E234" s="19">
        <f t="shared" si="8"/>
        <v>7600</v>
      </c>
      <c r="F234" s="206">
        <v>7100</v>
      </c>
      <c r="G234" s="125">
        <f t="shared" si="9"/>
        <v>500</v>
      </c>
      <c r="H234" s="150" t="s">
        <v>909</v>
      </c>
      <c r="I234" s="151" t="s">
        <v>909</v>
      </c>
      <c r="J234" s="163" t="s">
        <v>909</v>
      </c>
      <c r="K234" s="164" t="s">
        <v>909</v>
      </c>
    </row>
    <row r="235" spans="1:11">
      <c r="A235" s="370"/>
      <c r="B235" s="200" t="s">
        <v>330</v>
      </c>
      <c r="C235" s="206">
        <v>16300</v>
      </c>
      <c r="D235" s="18"/>
      <c r="E235" s="19">
        <f t="shared" si="8"/>
        <v>16300</v>
      </c>
      <c r="F235" s="206">
        <v>16300</v>
      </c>
      <c r="G235" s="125">
        <f t="shared" si="9"/>
        <v>0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>
      <c r="A236" s="370"/>
      <c r="B236" s="200" t="s">
        <v>331</v>
      </c>
      <c r="C236" s="206"/>
      <c r="D236" s="18" t="s">
        <v>909</v>
      </c>
      <c r="E236" s="19">
        <f t="shared" si="8"/>
        <v>0</v>
      </c>
      <c r="F236" s="206"/>
      <c r="G236" s="125">
        <f t="shared" si="9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>
      <c r="A237" s="370"/>
      <c r="B237" s="200" t="s">
        <v>332</v>
      </c>
      <c r="C237" s="206"/>
      <c r="D237" s="18" t="s">
        <v>909</v>
      </c>
      <c r="E237" s="19">
        <f t="shared" si="8"/>
        <v>0</v>
      </c>
      <c r="F237" s="206"/>
      <c r="G237" s="125">
        <f t="shared" si="9"/>
        <v>0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>
      <c r="A238" s="370"/>
      <c r="B238" s="200" t="s">
        <v>333</v>
      </c>
      <c r="C238" s="206"/>
      <c r="D238" s="18" t="s">
        <v>909</v>
      </c>
      <c r="E238" s="19">
        <f t="shared" si="8"/>
        <v>0</v>
      </c>
      <c r="F238" s="206"/>
      <c r="G238" s="125">
        <f t="shared" si="9"/>
        <v>0</v>
      </c>
      <c r="H238" s="150" t="s">
        <v>909</v>
      </c>
      <c r="I238" s="151" t="s">
        <v>909</v>
      </c>
      <c r="J238" s="165" t="s">
        <v>909</v>
      </c>
      <c r="K238" s="164" t="s">
        <v>909</v>
      </c>
    </row>
    <row r="239" spans="1:11">
      <c r="A239" s="370"/>
      <c r="B239" s="200" t="s">
        <v>334</v>
      </c>
      <c r="C239" s="206"/>
      <c r="D239" s="18" t="s">
        <v>909</v>
      </c>
      <c r="E239" s="19">
        <f t="shared" si="8"/>
        <v>0</v>
      </c>
      <c r="F239" s="206"/>
      <c r="G239" s="125">
        <f t="shared" si="9"/>
        <v>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370"/>
      <c r="B240" s="200" t="s">
        <v>335</v>
      </c>
      <c r="C240" s="206">
        <v>7900</v>
      </c>
      <c r="D240" s="18"/>
      <c r="E240" s="19">
        <f t="shared" si="8"/>
        <v>7900</v>
      </c>
      <c r="F240" s="206">
        <v>6700</v>
      </c>
      <c r="G240" s="125">
        <f t="shared" si="9"/>
        <v>1200</v>
      </c>
      <c r="H240" s="150" t="s">
        <v>909</v>
      </c>
      <c r="I240" s="151" t="s">
        <v>909</v>
      </c>
      <c r="J240" s="163" t="s">
        <v>909</v>
      </c>
      <c r="K240" s="164" t="s">
        <v>909</v>
      </c>
    </row>
    <row r="241" spans="1:11">
      <c r="A241" s="370"/>
      <c r="B241" s="200" t="s">
        <v>336</v>
      </c>
      <c r="C241" s="206">
        <v>7900</v>
      </c>
      <c r="D241" s="18"/>
      <c r="E241" s="19">
        <f t="shared" si="8"/>
        <v>7900</v>
      </c>
      <c r="F241" s="206">
        <v>6400</v>
      </c>
      <c r="G241" s="125">
        <f t="shared" si="9"/>
        <v>1500</v>
      </c>
      <c r="H241" s="150" t="s">
        <v>909</v>
      </c>
      <c r="I241" s="151" t="s">
        <v>909</v>
      </c>
      <c r="J241" s="165" t="s">
        <v>909</v>
      </c>
      <c r="K241" s="164" t="s">
        <v>909</v>
      </c>
    </row>
    <row r="242" spans="1:11">
      <c r="A242" s="370"/>
      <c r="B242" s="200" t="s">
        <v>337</v>
      </c>
      <c r="C242" s="206">
        <v>8000</v>
      </c>
      <c r="D242" s="18"/>
      <c r="E242" s="19">
        <f t="shared" si="8"/>
        <v>8000</v>
      </c>
      <c r="F242" s="206">
        <v>6800</v>
      </c>
      <c r="G242" s="125">
        <f t="shared" si="9"/>
        <v>1200</v>
      </c>
      <c r="H242" s="150" t="s">
        <v>909</v>
      </c>
      <c r="I242" s="151" t="s">
        <v>909</v>
      </c>
      <c r="J242" s="163" t="s">
        <v>909</v>
      </c>
      <c r="K242" s="164" t="s">
        <v>909</v>
      </c>
    </row>
    <row r="243" spans="1:11">
      <c r="A243" s="370"/>
      <c r="B243" s="200" t="s">
        <v>338</v>
      </c>
      <c r="C243" s="206">
        <v>3000</v>
      </c>
      <c r="D243" s="18"/>
      <c r="E243" s="19">
        <f t="shared" si="8"/>
        <v>3000</v>
      </c>
      <c r="F243" s="206">
        <v>2200</v>
      </c>
      <c r="G243" s="125">
        <f t="shared" si="9"/>
        <v>800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>
      <c r="A244" s="370"/>
      <c r="B244" s="200" t="s">
        <v>339</v>
      </c>
      <c r="C244" s="206"/>
      <c r="D244" s="18"/>
      <c r="E244" s="19">
        <f t="shared" si="8"/>
        <v>0</v>
      </c>
      <c r="F244" s="206"/>
      <c r="G244" s="125">
        <f t="shared" si="9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370"/>
      <c r="B245" s="200" t="s">
        <v>939</v>
      </c>
      <c r="C245" s="206"/>
      <c r="D245" s="18" t="s">
        <v>909</v>
      </c>
      <c r="E245" s="19">
        <f t="shared" si="8"/>
        <v>0</v>
      </c>
      <c r="F245" s="206"/>
      <c r="G245" s="125">
        <f t="shared" si="9"/>
        <v>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>
      <c r="A246" s="370"/>
      <c r="B246" s="202" t="s">
        <v>940</v>
      </c>
      <c r="C246" s="206"/>
      <c r="D246" s="18" t="s">
        <v>909</v>
      </c>
      <c r="E246" s="19">
        <f t="shared" si="8"/>
        <v>0</v>
      </c>
      <c r="F246" s="206"/>
      <c r="G246" s="125">
        <f t="shared" si="9"/>
        <v>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370"/>
      <c r="B247" s="202" t="s">
        <v>941</v>
      </c>
      <c r="C247" s="206"/>
      <c r="D247" s="18" t="s">
        <v>909</v>
      </c>
      <c r="E247" s="19">
        <f t="shared" si="8"/>
        <v>0</v>
      </c>
      <c r="F247" s="206"/>
      <c r="G247" s="125">
        <f t="shared" si="9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370"/>
      <c r="B248" s="202" t="s">
        <v>346</v>
      </c>
      <c r="C248" s="206">
        <v>13200</v>
      </c>
      <c r="D248" s="18"/>
      <c r="E248" s="19">
        <f t="shared" si="8"/>
        <v>13200</v>
      </c>
      <c r="F248" s="206">
        <v>13200</v>
      </c>
      <c r="G248" s="125">
        <f t="shared" si="9"/>
        <v>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370"/>
      <c r="B249" s="202" t="s">
        <v>347</v>
      </c>
      <c r="C249" s="206">
        <v>5900</v>
      </c>
      <c r="D249" s="18"/>
      <c r="E249" s="19">
        <f t="shared" si="8"/>
        <v>5900</v>
      </c>
      <c r="F249" s="206">
        <v>5900</v>
      </c>
      <c r="G249" s="125">
        <f t="shared" si="9"/>
        <v>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370"/>
      <c r="B250" s="202" t="s">
        <v>348</v>
      </c>
      <c r="C250" s="206"/>
      <c r="D250" s="18" t="s">
        <v>909</v>
      </c>
      <c r="E250" s="19">
        <f t="shared" si="8"/>
        <v>0</v>
      </c>
      <c r="F250" s="206"/>
      <c r="G250" s="125">
        <f t="shared" si="9"/>
        <v>0</v>
      </c>
      <c r="H250" s="150" t="s">
        <v>909</v>
      </c>
      <c r="I250" s="151" t="s">
        <v>909</v>
      </c>
      <c r="J250" s="165" t="s">
        <v>909</v>
      </c>
      <c r="K250" s="164" t="s">
        <v>909</v>
      </c>
    </row>
    <row r="251" spans="1:11">
      <c r="A251" s="370"/>
      <c r="B251" s="202" t="s">
        <v>349</v>
      </c>
      <c r="C251" s="206">
        <v>300</v>
      </c>
      <c r="D251" s="18"/>
      <c r="E251" s="19">
        <f t="shared" si="8"/>
        <v>300</v>
      </c>
      <c r="F251" s="206">
        <v>300</v>
      </c>
      <c r="G251" s="125">
        <f t="shared" si="9"/>
        <v>0</v>
      </c>
      <c r="H251" s="150" t="s">
        <v>909</v>
      </c>
      <c r="I251" s="151" t="s">
        <v>909</v>
      </c>
      <c r="J251" s="163" t="s">
        <v>909</v>
      </c>
      <c r="K251" s="164" t="s">
        <v>909</v>
      </c>
    </row>
    <row r="252" spans="1:11">
      <c r="A252" s="370"/>
      <c r="B252" s="202" t="s">
        <v>350</v>
      </c>
      <c r="C252" s="206">
        <v>300</v>
      </c>
      <c r="D252" s="18"/>
      <c r="E252" s="19">
        <f t="shared" si="8"/>
        <v>300</v>
      </c>
      <c r="F252" s="206">
        <v>300</v>
      </c>
      <c r="G252" s="125">
        <f t="shared" si="9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370"/>
      <c r="B253" s="202" t="s">
        <v>351</v>
      </c>
      <c r="C253" s="206">
        <v>200</v>
      </c>
      <c r="D253" s="18"/>
      <c r="E253" s="19">
        <f t="shared" si="8"/>
        <v>200</v>
      </c>
      <c r="F253" s="206">
        <v>200</v>
      </c>
      <c r="G253" s="125">
        <f t="shared" si="9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370"/>
      <c r="B254" s="202" t="s">
        <v>352</v>
      </c>
      <c r="C254" s="206"/>
      <c r="D254" s="18"/>
      <c r="E254" s="19">
        <f t="shared" si="8"/>
        <v>0</v>
      </c>
      <c r="F254" s="206"/>
      <c r="G254" s="125">
        <f t="shared" si="9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>
      <c r="A255" s="370"/>
      <c r="B255" s="202" t="s">
        <v>353</v>
      </c>
      <c r="C255" s="206"/>
      <c r="D255" s="18" t="s">
        <v>909</v>
      </c>
      <c r="E255" s="19">
        <f t="shared" si="8"/>
        <v>0</v>
      </c>
      <c r="F255" s="206"/>
      <c r="G255" s="125">
        <f t="shared" si="9"/>
        <v>0</v>
      </c>
      <c r="H255" s="150" t="s">
        <v>909</v>
      </c>
      <c r="I255" s="151" t="s">
        <v>909</v>
      </c>
      <c r="J255" s="165" t="s">
        <v>909</v>
      </c>
      <c r="K255" s="164" t="s">
        <v>909</v>
      </c>
    </row>
    <row r="256" spans="1:11">
      <c r="A256" s="370"/>
      <c r="B256" s="202" t="s">
        <v>354</v>
      </c>
      <c r="C256" s="206"/>
      <c r="D256" s="18" t="s">
        <v>909</v>
      </c>
      <c r="E256" s="19">
        <f t="shared" si="8"/>
        <v>0</v>
      </c>
      <c r="F256" s="206"/>
      <c r="G256" s="125">
        <f t="shared" si="9"/>
        <v>0</v>
      </c>
      <c r="H256" s="150" t="s">
        <v>909</v>
      </c>
      <c r="I256" s="151" t="s">
        <v>909</v>
      </c>
      <c r="J256" s="163" t="s">
        <v>909</v>
      </c>
      <c r="K256" s="164" t="s">
        <v>909</v>
      </c>
    </row>
    <row r="257" spans="1:11">
      <c r="A257" s="370"/>
      <c r="B257" s="202" t="s">
        <v>355</v>
      </c>
      <c r="C257" s="206">
        <v>200</v>
      </c>
      <c r="D257" s="18"/>
      <c r="E257" s="19">
        <f t="shared" si="8"/>
        <v>200</v>
      </c>
      <c r="F257" s="206">
        <v>200</v>
      </c>
      <c r="G257" s="125">
        <f t="shared" si="9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>
      <c r="A258" s="370"/>
      <c r="B258" s="202" t="s">
        <v>942</v>
      </c>
      <c r="C258" s="206"/>
      <c r="D258" s="18" t="s">
        <v>909</v>
      </c>
      <c r="E258" s="19">
        <f t="shared" si="8"/>
        <v>0</v>
      </c>
      <c r="F258" s="206"/>
      <c r="G258" s="125">
        <f t="shared" si="9"/>
        <v>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 s="2" customFormat="1" ht="15.75" customHeight="1">
      <c r="A259" s="370"/>
      <c r="B259" s="202" t="s">
        <v>357</v>
      </c>
      <c r="C259" s="206">
        <v>500</v>
      </c>
      <c r="D259" s="18" t="s">
        <v>909</v>
      </c>
      <c r="E259" s="19">
        <f t="shared" si="8"/>
        <v>0</v>
      </c>
      <c r="F259" s="206"/>
      <c r="G259" s="125">
        <f t="shared" si="9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</row>
    <row r="260" spans="1:11" s="2" customFormat="1" ht="15.75" customHeight="1">
      <c r="A260" s="370"/>
      <c r="B260" s="202" t="s">
        <v>943</v>
      </c>
      <c r="C260" s="206"/>
      <c r="D260" s="18" t="s">
        <v>909</v>
      </c>
      <c r="E260" s="19">
        <f t="shared" si="8"/>
        <v>0</v>
      </c>
      <c r="F260" s="206"/>
      <c r="G260" s="125">
        <f t="shared" si="9"/>
        <v>0</v>
      </c>
      <c r="H260" s="150" t="s">
        <v>909</v>
      </c>
      <c r="I260" s="151" t="s">
        <v>909</v>
      </c>
      <c r="J260" s="163" t="s">
        <v>909</v>
      </c>
      <c r="K260" s="164" t="s">
        <v>909</v>
      </c>
    </row>
    <row r="261" spans="1:11" s="2" customFormat="1" ht="15.75" customHeight="1">
      <c r="A261" s="370"/>
      <c r="B261" s="202" t="s">
        <v>359</v>
      </c>
      <c r="C261" s="206"/>
      <c r="D261" s="18" t="s">
        <v>909</v>
      </c>
      <c r="E261" s="19">
        <f t="shared" si="8"/>
        <v>0</v>
      </c>
      <c r="F261" s="206"/>
      <c r="G261" s="125">
        <f t="shared" si="9"/>
        <v>0</v>
      </c>
      <c r="H261" s="150" t="s">
        <v>909</v>
      </c>
      <c r="I261" s="151" t="s">
        <v>909</v>
      </c>
      <c r="J261" s="165" t="s">
        <v>909</v>
      </c>
      <c r="K261" s="164" t="s">
        <v>909</v>
      </c>
    </row>
    <row r="262" spans="1:11" s="2" customFormat="1" ht="15.75" customHeight="1">
      <c r="A262" s="370"/>
      <c r="B262" s="202" t="s">
        <v>360</v>
      </c>
      <c r="C262" s="206">
        <v>700</v>
      </c>
      <c r="D262" s="18"/>
      <c r="E262" s="19">
        <f t="shared" si="8"/>
        <v>700</v>
      </c>
      <c r="F262" s="206">
        <v>700</v>
      </c>
      <c r="G262" s="125">
        <f t="shared" si="9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 s="2" customFormat="1" ht="15.75" customHeight="1">
      <c r="A263" s="370"/>
      <c r="B263" s="202" t="s">
        <v>361</v>
      </c>
      <c r="C263" s="206">
        <v>300</v>
      </c>
      <c r="D263" s="18"/>
      <c r="E263" s="19">
        <f t="shared" si="8"/>
        <v>300</v>
      </c>
      <c r="F263" s="206">
        <v>300</v>
      </c>
      <c r="G263" s="125">
        <f t="shared" si="9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customHeight="1">
      <c r="A264" s="370"/>
      <c r="B264" s="202" t="s">
        <v>362</v>
      </c>
      <c r="C264" s="206">
        <v>3200</v>
      </c>
      <c r="D264" s="18"/>
      <c r="E264" s="19">
        <f t="shared" si="8"/>
        <v>3200</v>
      </c>
      <c r="F264" s="206">
        <v>2200</v>
      </c>
      <c r="G264" s="125">
        <f t="shared" si="9"/>
        <v>1000</v>
      </c>
      <c r="H264" s="150" t="s">
        <v>909</v>
      </c>
      <c r="I264" s="151" t="s">
        <v>909</v>
      </c>
      <c r="J264" s="163" t="s">
        <v>909</v>
      </c>
      <c r="K264" s="164" t="s">
        <v>909</v>
      </c>
    </row>
    <row r="265" spans="1:11">
      <c r="A265" s="370"/>
      <c r="B265" s="202" t="s">
        <v>363</v>
      </c>
      <c r="C265" s="206">
        <v>3500</v>
      </c>
      <c r="D265" s="18"/>
      <c r="E265" s="19">
        <f t="shared" si="8"/>
        <v>3500</v>
      </c>
      <c r="F265" s="206">
        <v>3500</v>
      </c>
      <c r="G265" s="125">
        <f t="shared" si="9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1">
      <c r="A266" s="370"/>
      <c r="B266" s="202" t="s">
        <v>364</v>
      </c>
      <c r="C266" s="206"/>
      <c r="D266" s="18"/>
      <c r="E266" s="19">
        <f t="shared" si="8"/>
        <v>0</v>
      </c>
      <c r="F266" s="206"/>
      <c r="G266" s="125">
        <f t="shared" si="9"/>
        <v>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1">
      <c r="A267" s="370"/>
      <c r="B267" s="202" t="s">
        <v>365</v>
      </c>
      <c r="C267" s="206">
        <v>800</v>
      </c>
      <c r="D267" s="18"/>
      <c r="E267" s="19">
        <f t="shared" si="8"/>
        <v>800</v>
      </c>
      <c r="F267" s="206">
        <v>800</v>
      </c>
      <c r="G267" s="125">
        <f t="shared" si="9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1">
      <c r="A268" s="370"/>
      <c r="B268" s="202" t="s">
        <v>366</v>
      </c>
      <c r="C268" s="206">
        <v>900</v>
      </c>
      <c r="D268" s="18"/>
      <c r="E268" s="19">
        <f t="shared" si="8"/>
        <v>900</v>
      </c>
      <c r="F268" s="206">
        <v>900</v>
      </c>
      <c r="G268" s="125">
        <f t="shared" si="9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>
      <c r="A269" s="370"/>
      <c r="B269" s="202" t="s">
        <v>367</v>
      </c>
      <c r="C269" s="206">
        <v>700</v>
      </c>
      <c r="D269" s="18"/>
      <c r="E269" s="19">
        <f t="shared" ref="E269:E332" si="10">IFERROR(C269+D269,0)</f>
        <v>700</v>
      </c>
      <c r="F269" s="206">
        <v>700</v>
      </c>
      <c r="G269" s="125">
        <f t="shared" ref="G269:G332" si="11">IFERROR((E269-F269),0)</f>
        <v>0</v>
      </c>
      <c r="H269" s="150" t="s">
        <v>909</v>
      </c>
      <c r="I269" s="151" t="s">
        <v>909</v>
      </c>
      <c r="J269" s="165" t="s">
        <v>909</v>
      </c>
      <c r="K269" s="164" t="s">
        <v>909</v>
      </c>
    </row>
    <row r="270" spans="1:11">
      <c r="A270" s="370"/>
      <c r="B270" s="202" t="s">
        <v>368</v>
      </c>
      <c r="C270" s="206">
        <v>2100</v>
      </c>
      <c r="D270" s="18"/>
      <c r="E270" s="19">
        <f t="shared" si="10"/>
        <v>2100</v>
      </c>
      <c r="F270" s="206">
        <v>2100</v>
      </c>
      <c r="G270" s="125">
        <f t="shared" si="11"/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1">
      <c r="A271" s="370"/>
      <c r="B271" s="202" t="s">
        <v>369</v>
      </c>
      <c r="C271" s="206">
        <v>2000</v>
      </c>
      <c r="D271" s="18"/>
      <c r="E271" s="19">
        <f t="shared" si="10"/>
        <v>2000</v>
      </c>
      <c r="F271" s="206">
        <v>2000</v>
      </c>
      <c r="G271" s="125">
        <f t="shared" si="11"/>
        <v>0</v>
      </c>
      <c r="H271" s="150" t="s">
        <v>909</v>
      </c>
      <c r="I271" s="151" t="s">
        <v>909</v>
      </c>
      <c r="J271" s="163" t="s">
        <v>909</v>
      </c>
      <c r="K271" s="164" t="s">
        <v>909</v>
      </c>
    </row>
    <row r="272" spans="1:11">
      <c r="A272" s="370"/>
      <c r="B272" s="202" t="s">
        <v>370</v>
      </c>
      <c r="C272" s="206"/>
      <c r="D272" s="18"/>
      <c r="E272" s="19">
        <f t="shared" si="10"/>
        <v>0</v>
      </c>
      <c r="F272" s="18" t="s">
        <v>909</v>
      </c>
      <c r="G272" s="125">
        <f t="shared" si="11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>
      <c r="A273" s="370"/>
      <c r="B273" s="202" t="s">
        <v>371</v>
      </c>
      <c r="C273" s="206"/>
      <c r="D273" s="18" t="s">
        <v>909</v>
      </c>
      <c r="E273" s="19">
        <f t="shared" si="10"/>
        <v>0</v>
      </c>
      <c r="F273" s="18" t="s">
        <v>909</v>
      </c>
      <c r="G273" s="125">
        <f t="shared" si="11"/>
        <v>0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>
      <c r="A274" s="370"/>
      <c r="B274" s="202" t="s">
        <v>372</v>
      </c>
      <c r="C274" s="206"/>
      <c r="D274" s="18" t="s">
        <v>909</v>
      </c>
      <c r="E274" s="19">
        <f t="shared" si="10"/>
        <v>0</v>
      </c>
      <c r="F274" s="18" t="s">
        <v>909</v>
      </c>
      <c r="G274" s="125">
        <f t="shared" si="11"/>
        <v>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370"/>
      <c r="B275" s="372"/>
      <c r="C275" s="206"/>
      <c r="D275" s="18" t="s">
        <v>909</v>
      </c>
      <c r="E275" s="19">
        <f t="shared" si="10"/>
        <v>0</v>
      </c>
      <c r="F275" s="18" t="s">
        <v>909</v>
      </c>
      <c r="G275" s="125">
        <f t="shared" si="11"/>
        <v>0</v>
      </c>
      <c r="H275" s="150" t="s">
        <v>909</v>
      </c>
      <c r="I275" s="151" t="s">
        <v>909</v>
      </c>
      <c r="J275" s="163" t="s">
        <v>909</v>
      </c>
      <c r="K275" s="164" t="s">
        <v>909</v>
      </c>
    </row>
    <row r="276" spans="1:11">
      <c r="A276" s="243" t="s">
        <v>375</v>
      </c>
      <c r="B276" s="200" t="s">
        <v>376</v>
      </c>
      <c r="C276" s="206">
        <v>2400</v>
      </c>
      <c r="D276" s="18"/>
      <c r="E276" s="19">
        <f t="shared" si="10"/>
        <v>2400</v>
      </c>
      <c r="F276" s="18">
        <v>2400</v>
      </c>
      <c r="G276" s="125">
        <f t="shared" si="11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>
      <c r="A277" s="374"/>
      <c r="B277" s="200" t="s">
        <v>377</v>
      </c>
      <c r="C277" s="206"/>
      <c r="D277" s="18"/>
      <c r="E277" s="19">
        <f t="shared" si="10"/>
        <v>0</v>
      </c>
      <c r="F277" s="18" t="s">
        <v>909</v>
      </c>
      <c r="G277" s="125">
        <f t="shared" si="11"/>
        <v>0</v>
      </c>
      <c r="H277" s="150" t="s">
        <v>909</v>
      </c>
      <c r="I277" s="151" t="s">
        <v>909</v>
      </c>
      <c r="J277" s="165" t="s">
        <v>909</v>
      </c>
      <c r="K277" s="164" t="s">
        <v>909</v>
      </c>
    </row>
    <row r="278" spans="1:11">
      <c r="A278" s="374"/>
      <c r="B278" s="200" t="s">
        <v>378</v>
      </c>
      <c r="C278" s="206">
        <v>17000</v>
      </c>
      <c r="D278" s="18"/>
      <c r="E278" s="19">
        <f t="shared" si="10"/>
        <v>17000</v>
      </c>
      <c r="F278" s="18">
        <v>9500</v>
      </c>
      <c r="G278" s="125">
        <f t="shared" si="11"/>
        <v>7500</v>
      </c>
      <c r="H278" s="150" t="s">
        <v>909</v>
      </c>
      <c r="I278" s="151" t="s">
        <v>909</v>
      </c>
      <c r="J278" s="163" t="s">
        <v>909</v>
      </c>
      <c r="K278" s="164" t="s">
        <v>909</v>
      </c>
    </row>
    <row r="279" spans="1:11">
      <c r="A279" s="374"/>
      <c r="B279" s="200" t="s">
        <v>379</v>
      </c>
      <c r="C279" s="206"/>
      <c r="D279" s="18" t="s">
        <v>909</v>
      </c>
      <c r="E279" s="19">
        <f t="shared" si="10"/>
        <v>0</v>
      </c>
      <c r="F279" s="18" t="s">
        <v>909</v>
      </c>
      <c r="G279" s="125">
        <f t="shared" si="11"/>
        <v>0</v>
      </c>
      <c r="H279" s="150" t="s">
        <v>909</v>
      </c>
      <c r="I279" s="151" t="s">
        <v>909</v>
      </c>
      <c r="J279" s="165" t="s">
        <v>909</v>
      </c>
      <c r="K279" s="164" t="s">
        <v>909</v>
      </c>
    </row>
    <row r="280" spans="1:11">
      <c r="A280" s="374"/>
      <c r="B280" s="372"/>
      <c r="C280" s="206"/>
      <c r="D280" s="18" t="s">
        <v>909</v>
      </c>
      <c r="E280" s="19">
        <f t="shared" si="10"/>
        <v>0</v>
      </c>
      <c r="F280" s="18" t="s">
        <v>909</v>
      </c>
      <c r="G280" s="125">
        <f t="shared" si="11"/>
        <v>0</v>
      </c>
      <c r="H280" s="150" t="s">
        <v>909</v>
      </c>
      <c r="I280" s="151" t="s">
        <v>909</v>
      </c>
      <c r="J280" s="163" t="s">
        <v>909</v>
      </c>
      <c r="K280" s="164" t="s">
        <v>909</v>
      </c>
    </row>
    <row r="281" spans="1:11">
      <c r="A281" s="374"/>
      <c r="B281" s="372"/>
      <c r="C281" s="206"/>
      <c r="D281" s="18" t="s">
        <v>909</v>
      </c>
      <c r="E281" s="19">
        <f t="shared" si="10"/>
        <v>0</v>
      </c>
      <c r="F281" s="18" t="s">
        <v>909</v>
      </c>
      <c r="G281" s="125">
        <f t="shared" si="11"/>
        <v>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>
      <c r="A282" s="243" t="s">
        <v>944</v>
      </c>
      <c r="B282" s="200" t="s">
        <v>380</v>
      </c>
      <c r="C282" s="375"/>
      <c r="D282" s="18" t="s">
        <v>909</v>
      </c>
      <c r="E282" s="19">
        <f t="shared" si="10"/>
        <v>0</v>
      </c>
      <c r="F282" s="18" t="s">
        <v>909</v>
      </c>
      <c r="G282" s="125">
        <f t="shared" si="11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374"/>
      <c r="B283" s="200" t="s">
        <v>381</v>
      </c>
      <c r="C283" s="206"/>
      <c r="D283" s="18" t="s">
        <v>909</v>
      </c>
      <c r="E283" s="19">
        <f t="shared" si="10"/>
        <v>0</v>
      </c>
      <c r="F283" s="18" t="s">
        <v>909</v>
      </c>
      <c r="G283" s="125">
        <f t="shared" si="11"/>
        <v>0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>
      <c r="A284" s="370"/>
      <c r="B284" s="200" t="s">
        <v>382</v>
      </c>
      <c r="C284" s="206"/>
      <c r="D284" s="18" t="s">
        <v>909</v>
      </c>
      <c r="E284" s="19">
        <f t="shared" si="10"/>
        <v>0</v>
      </c>
      <c r="F284" s="18" t="s">
        <v>909</v>
      </c>
      <c r="G284" s="125">
        <f t="shared" si="11"/>
        <v>0</v>
      </c>
      <c r="H284" s="150" t="s">
        <v>909</v>
      </c>
      <c r="I284" s="151" t="s">
        <v>909</v>
      </c>
      <c r="J284" s="165" t="s">
        <v>909</v>
      </c>
      <c r="K284" s="164" t="s">
        <v>909</v>
      </c>
    </row>
    <row r="285" spans="1:11">
      <c r="A285" s="370"/>
      <c r="B285" s="200" t="s">
        <v>383</v>
      </c>
      <c r="C285" s="206">
        <v>1000</v>
      </c>
      <c r="D285" s="18" t="s">
        <v>909</v>
      </c>
      <c r="E285" s="19">
        <f t="shared" si="10"/>
        <v>0</v>
      </c>
      <c r="F285" s="18" t="s">
        <v>909</v>
      </c>
      <c r="G285" s="125">
        <f t="shared" si="11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>
      <c r="A286" s="370"/>
      <c r="B286" s="200" t="s">
        <v>384</v>
      </c>
      <c r="C286" s="206"/>
      <c r="D286" s="18" t="s">
        <v>909</v>
      </c>
      <c r="E286" s="19">
        <f t="shared" si="10"/>
        <v>0</v>
      </c>
      <c r="F286" s="18" t="s">
        <v>909</v>
      </c>
      <c r="G286" s="125">
        <f t="shared" si="11"/>
        <v>0</v>
      </c>
      <c r="H286" s="150" t="s">
        <v>909</v>
      </c>
      <c r="I286" s="151" t="s">
        <v>909</v>
      </c>
      <c r="J286" s="163" t="s">
        <v>909</v>
      </c>
      <c r="K286" s="164" t="s">
        <v>909</v>
      </c>
    </row>
    <row r="287" spans="1:11">
      <c r="A287" s="370"/>
      <c r="B287" s="200" t="s">
        <v>385</v>
      </c>
      <c r="C287" s="206">
        <v>200</v>
      </c>
      <c r="D287" s="18"/>
      <c r="E287" s="19">
        <f t="shared" si="10"/>
        <v>200</v>
      </c>
      <c r="F287" s="18">
        <v>200</v>
      </c>
      <c r="G287" s="125">
        <f t="shared" si="11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>
      <c r="A288" s="370"/>
      <c r="B288" s="200" t="s">
        <v>386</v>
      </c>
      <c r="C288" s="206">
        <v>200</v>
      </c>
      <c r="D288" s="18"/>
      <c r="E288" s="19">
        <f t="shared" si="10"/>
        <v>200</v>
      </c>
      <c r="F288" s="18">
        <v>200</v>
      </c>
      <c r="G288" s="125">
        <f t="shared" si="11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>
      <c r="A289" s="370"/>
      <c r="B289" s="200" t="s">
        <v>387</v>
      </c>
      <c r="C289" s="206"/>
      <c r="D289" s="18"/>
      <c r="E289" s="19">
        <f t="shared" si="10"/>
        <v>0</v>
      </c>
      <c r="F289" s="18" t="s">
        <v>909</v>
      </c>
      <c r="G289" s="125">
        <f t="shared" si="11"/>
        <v>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>
      <c r="A290" s="370"/>
      <c r="B290" s="200" t="s">
        <v>388</v>
      </c>
      <c r="C290" s="206">
        <v>200</v>
      </c>
      <c r="D290" s="18"/>
      <c r="E290" s="19">
        <f t="shared" si="10"/>
        <v>200</v>
      </c>
      <c r="F290" s="18">
        <v>200</v>
      </c>
      <c r="G290" s="125">
        <f t="shared" si="11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370"/>
      <c r="B291" s="200" t="s">
        <v>389</v>
      </c>
      <c r="C291" s="206"/>
      <c r="D291" s="18" t="s">
        <v>909</v>
      </c>
      <c r="E291" s="19">
        <f t="shared" si="10"/>
        <v>0</v>
      </c>
      <c r="F291" s="18" t="s">
        <v>909</v>
      </c>
      <c r="G291" s="125">
        <f t="shared" si="11"/>
        <v>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>
      <c r="A292" s="370"/>
      <c r="B292" s="200" t="s">
        <v>390</v>
      </c>
      <c r="C292" s="206"/>
      <c r="D292" s="18" t="s">
        <v>909</v>
      </c>
      <c r="E292" s="19">
        <f t="shared" si="10"/>
        <v>0</v>
      </c>
      <c r="F292" s="18" t="s">
        <v>909</v>
      </c>
      <c r="G292" s="125">
        <f t="shared" si="11"/>
        <v>0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>
      <c r="A293" s="370"/>
      <c r="B293" s="200" t="s">
        <v>391</v>
      </c>
      <c r="C293" s="206"/>
      <c r="D293" s="18" t="s">
        <v>909</v>
      </c>
      <c r="E293" s="19">
        <f t="shared" si="10"/>
        <v>0</v>
      </c>
      <c r="F293" s="18" t="s">
        <v>909</v>
      </c>
      <c r="G293" s="125">
        <f t="shared" si="11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370"/>
      <c r="B294" s="200" t="s">
        <v>392</v>
      </c>
      <c r="C294" s="206"/>
      <c r="D294" s="18" t="s">
        <v>909</v>
      </c>
      <c r="E294" s="19">
        <f t="shared" si="10"/>
        <v>0</v>
      </c>
      <c r="F294" s="18" t="s">
        <v>909</v>
      </c>
      <c r="G294" s="125">
        <f t="shared" si="11"/>
        <v>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370"/>
      <c r="B295" s="200" t="s">
        <v>393</v>
      </c>
      <c r="C295" s="206"/>
      <c r="D295" s="18" t="s">
        <v>909</v>
      </c>
      <c r="E295" s="19">
        <f t="shared" si="10"/>
        <v>0</v>
      </c>
      <c r="F295" s="18" t="s">
        <v>909</v>
      </c>
      <c r="G295" s="125">
        <f t="shared" si="11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>
      <c r="A296" s="370"/>
      <c r="B296" s="200" t="s">
        <v>394</v>
      </c>
      <c r="C296" s="206">
        <v>200</v>
      </c>
      <c r="D296" s="18" t="s">
        <v>909</v>
      </c>
      <c r="E296" s="19">
        <f t="shared" si="10"/>
        <v>0</v>
      </c>
      <c r="F296" s="18" t="s">
        <v>909</v>
      </c>
      <c r="G296" s="125">
        <f t="shared" si="11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>
      <c r="A297" s="370"/>
      <c r="B297" s="200" t="s">
        <v>395</v>
      </c>
      <c r="C297" s="206"/>
      <c r="D297" s="18" t="s">
        <v>909</v>
      </c>
      <c r="E297" s="19">
        <f t="shared" si="10"/>
        <v>0</v>
      </c>
      <c r="F297" s="18" t="s">
        <v>909</v>
      </c>
      <c r="G297" s="125">
        <f t="shared" si="11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370"/>
      <c r="B298" s="200" t="s">
        <v>396</v>
      </c>
      <c r="C298" s="206"/>
      <c r="D298" s="18" t="s">
        <v>909</v>
      </c>
      <c r="E298" s="24">
        <f t="shared" si="10"/>
        <v>0</v>
      </c>
      <c r="F298" s="24" t="s">
        <v>909</v>
      </c>
      <c r="G298" s="125">
        <f t="shared" si="11"/>
        <v>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>
      <c r="A299" s="370"/>
      <c r="B299" s="200" t="s">
        <v>397</v>
      </c>
      <c r="C299" s="206"/>
      <c r="D299" s="18" t="s">
        <v>909</v>
      </c>
      <c r="E299" s="18">
        <f t="shared" si="10"/>
        <v>0</v>
      </c>
      <c r="F299" s="24" t="s">
        <v>909</v>
      </c>
      <c r="G299" s="125">
        <f t="shared" si="11"/>
        <v>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 ht="16.5" thickBot="1">
      <c r="A300" s="16" t="s">
        <v>909</v>
      </c>
      <c r="B300" s="17" t="s">
        <v>909</v>
      </c>
      <c r="C300" s="18" t="s">
        <v>909</v>
      </c>
      <c r="D300" s="18" t="s">
        <v>909</v>
      </c>
      <c r="E300" s="18">
        <f t="shared" si="10"/>
        <v>0</v>
      </c>
      <c r="F300" s="24" t="s">
        <v>909</v>
      </c>
      <c r="G300" s="125">
        <f t="shared" si="11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 ht="16.5" thickBot="1">
      <c r="A301" s="376" t="s">
        <v>398</v>
      </c>
      <c r="B301" s="201" t="s">
        <v>399</v>
      </c>
      <c r="C301" s="206"/>
      <c r="D301" s="18" t="s">
        <v>909</v>
      </c>
      <c r="E301" s="18">
        <f t="shared" si="10"/>
        <v>0</v>
      </c>
      <c r="F301" s="24" t="s">
        <v>909</v>
      </c>
      <c r="G301" s="125">
        <f t="shared" si="11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374"/>
      <c r="B302" s="200" t="s">
        <v>400</v>
      </c>
      <c r="C302" s="206"/>
      <c r="D302" s="18" t="s">
        <v>909</v>
      </c>
      <c r="E302" s="18">
        <f t="shared" si="10"/>
        <v>0</v>
      </c>
      <c r="F302" s="24" t="s">
        <v>909</v>
      </c>
      <c r="G302" s="125">
        <f t="shared" si="11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374"/>
      <c r="B303" s="200" t="s">
        <v>401</v>
      </c>
      <c r="C303" s="206"/>
      <c r="D303" s="18" t="s">
        <v>909</v>
      </c>
      <c r="E303" s="18">
        <f t="shared" si="10"/>
        <v>0</v>
      </c>
      <c r="F303" s="24" t="s">
        <v>909</v>
      </c>
      <c r="G303" s="125">
        <f t="shared" si="11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>
      <c r="A304" s="374"/>
      <c r="B304" s="200" t="s">
        <v>402</v>
      </c>
      <c r="C304" s="206"/>
      <c r="D304" s="18" t="s">
        <v>909</v>
      </c>
      <c r="E304" s="18">
        <f t="shared" si="10"/>
        <v>0</v>
      </c>
      <c r="F304" s="24" t="s">
        <v>909</v>
      </c>
      <c r="G304" s="125">
        <f t="shared" si="11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>
      <c r="A305" s="374"/>
      <c r="B305" s="200" t="s">
        <v>403</v>
      </c>
      <c r="C305" s="206"/>
      <c r="D305" s="18" t="s">
        <v>909</v>
      </c>
      <c r="E305" s="18">
        <f t="shared" si="10"/>
        <v>0</v>
      </c>
      <c r="F305" s="24" t="s">
        <v>909</v>
      </c>
      <c r="G305" s="125">
        <f t="shared" si="11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374"/>
      <c r="B306" s="200" t="s">
        <v>404</v>
      </c>
      <c r="C306" s="206"/>
      <c r="D306" s="18" t="s">
        <v>909</v>
      </c>
      <c r="E306" s="18">
        <f t="shared" si="10"/>
        <v>0</v>
      </c>
      <c r="F306" s="24" t="s">
        <v>909</v>
      </c>
      <c r="G306" s="125">
        <f t="shared" si="11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>
      <c r="A307" s="374"/>
      <c r="B307" s="200" t="s">
        <v>405</v>
      </c>
      <c r="C307" s="206"/>
      <c r="D307" s="18" t="s">
        <v>909</v>
      </c>
      <c r="E307" s="18">
        <f t="shared" si="10"/>
        <v>0</v>
      </c>
      <c r="F307" s="24" t="s">
        <v>909</v>
      </c>
      <c r="G307" s="125">
        <f t="shared" si="11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>
      <c r="A308" s="374"/>
      <c r="B308" s="200" t="s">
        <v>406</v>
      </c>
      <c r="C308" s="206">
        <v>120</v>
      </c>
      <c r="D308" s="18"/>
      <c r="E308" s="18">
        <f t="shared" si="10"/>
        <v>120</v>
      </c>
      <c r="F308" s="24">
        <v>120</v>
      </c>
      <c r="G308" s="125">
        <f t="shared" si="11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374"/>
      <c r="B309" s="200" t="s">
        <v>407</v>
      </c>
      <c r="C309" s="206">
        <v>120</v>
      </c>
      <c r="D309" s="18"/>
      <c r="E309" s="18">
        <f t="shared" si="10"/>
        <v>120</v>
      </c>
      <c r="F309" s="18">
        <v>120</v>
      </c>
      <c r="G309" s="125">
        <f t="shared" si="11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 ht="16.5" thickBot="1">
      <c r="A310" s="16" t="s">
        <v>909</v>
      </c>
      <c r="B310" s="17" t="s">
        <v>909</v>
      </c>
      <c r="C310" s="18" t="s">
        <v>909</v>
      </c>
      <c r="D310" s="18" t="s">
        <v>909</v>
      </c>
      <c r="E310" s="18">
        <f t="shared" si="10"/>
        <v>0</v>
      </c>
      <c r="F310" s="24" t="s">
        <v>909</v>
      </c>
      <c r="G310" s="125">
        <f t="shared" si="11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 ht="16.5" thickBot="1">
      <c r="A311" s="376" t="s">
        <v>435</v>
      </c>
      <c r="B311" s="201" t="s">
        <v>436</v>
      </c>
      <c r="C311" s="206"/>
      <c r="D311" s="18" t="s">
        <v>909</v>
      </c>
      <c r="E311" s="18">
        <f t="shared" si="10"/>
        <v>0</v>
      </c>
      <c r="F311" s="24" t="s">
        <v>909</v>
      </c>
      <c r="G311" s="125">
        <f t="shared" si="11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374"/>
      <c r="B312" s="200" t="s">
        <v>437</v>
      </c>
      <c r="C312" s="206">
        <v>7300</v>
      </c>
      <c r="D312" s="18"/>
      <c r="E312" s="18">
        <f t="shared" si="10"/>
        <v>7300</v>
      </c>
      <c r="F312" s="206">
        <v>1596</v>
      </c>
      <c r="G312" s="125">
        <f t="shared" si="11"/>
        <v>5704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374"/>
      <c r="B313" s="200" t="s">
        <v>438</v>
      </c>
      <c r="C313" s="206">
        <v>7300</v>
      </c>
      <c r="D313" s="18"/>
      <c r="E313" s="18">
        <f t="shared" si="10"/>
        <v>7300</v>
      </c>
      <c r="F313" s="206">
        <v>1910</v>
      </c>
      <c r="G313" s="125">
        <f t="shared" si="11"/>
        <v>5390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 ht="16.5" thickBot="1">
      <c r="A314" s="16" t="s">
        <v>909</v>
      </c>
      <c r="B314" s="17" t="s">
        <v>909</v>
      </c>
      <c r="C314" s="18" t="s">
        <v>909</v>
      </c>
      <c r="D314" s="18" t="s">
        <v>909</v>
      </c>
      <c r="E314" s="18">
        <f t="shared" si="10"/>
        <v>0</v>
      </c>
      <c r="F314" s="24" t="s">
        <v>909</v>
      </c>
      <c r="G314" s="125">
        <f t="shared" si="11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 ht="16.5" thickBot="1">
      <c r="A315" s="376" t="s">
        <v>453</v>
      </c>
      <c r="B315" s="201" t="s">
        <v>454</v>
      </c>
      <c r="C315" s="206">
        <v>10000</v>
      </c>
      <c r="D315" s="18"/>
      <c r="E315" s="18">
        <f t="shared" si="10"/>
        <v>10000</v>
      </c>
      <c r="F315" s="206">
        <v>10000</v>
      </c>
      <c r="G315" s="125">
        <f t="shared" si="11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370"/>
      <c r="B316" s="200" t="s">
        <v>455</v>
      </c>
      <c r="C316" s="206"/>
      <c r="D316" s="18" t="s">
        <v>909</v>
      </c>
      <c r="E316" s="18">
        <f t="shared" si="10"/>
        <v>0</v>
      </c>
      <c r="F316" s="206"/>
      <c r="G316" s="125">
        <f t="shared" si="11"/>
        <v>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370"/>
      <c r="B317" s="200" t="s">
        <v>456</v>
      </c>
      <c r="C317" s="206">
        <v>15500</v>
      </c>
      <c r="D317" s="18"/>
      <c r="E317" s="18">
        <f t="shared" si="10"/>
        <v>15500</v>
      </c>
      <c r="F317" s="206">
        <v>15500</v>
      </c>
      <c r="G317" s="125">
        <f t="shared" si="11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370"/>
      <c r="B318" s="200" t="s">
        <v>457</v>
      </c>
      <c r="C318" s="206">
        <v>13200</v>
      </c>
      <c r="D318" s="18"/>
      <c r="E318" s="18">
        <f t="shared" si="10"/>
        <v>13200</v>
      </c>
      <c r="F318" s="206">
        <v>13200</v>
      </c>
      <c r="G318" s="125">
        <f t="shared" si="11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370"/>
      <c r="B319" s="200" t="s">
        <v>458</v>
      </c>
      <c r="C319" s="206">
        <v>12500</v>
      </c>
      <c r="D319" s="18"/>
      <c r="E319" s="18">
        <f t="shared" si="10"/>
        <v>12500</v>
      </c>
      <c r="F319" s="206">
        <v>12500</v>
      </c>
      <c r="G319" s="125">
        <f t="shared" si="11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370"/>
      <c r="B320" s="200" t="s">
        <v>459</v>
      </c>
      <c r="C320" s="206">
        <v>12700</v>
      </c>
      <c r="D320" s="18"/>
      <c r="E320" s="18">
        <f t="shared" si="10"/>
        <v>12700</v>
      </c>
      <c r="F320" s="206">
        <v>12700</v>
      </c>
      <c r="G320" s="125">
        <f t="shared" si="11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 ht="16.5" thickBot="1">
      <c r="A321" s="16" t="s">
        <v>909</v>
      </c>
      <c r="B321" s="17" t="s">
        <v>909</v>
      </c>
      <c r="C321" s="18" t="s">
        <v>909</v>
      </c>
      <c r="D321" s="18" t="s">
        <v>909</v>
      </c>
      <c r="E321" s="18">
        <f t="shared" si="10"/>
        <v>0</v>
      </c>
      <c r="F321" s="18" t="s">
        <v>909</v>
      </c>
      <c r="G321" s="125">
        <f t="shared" si="11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 ht="16.5" thickBot="1">
      <c r="A322" s="376" t="s">
        <v>467</v>
      </c>
      <c r="B322" s="201" t="s">
        <v>468</v>
      </c>
      <c r="C322" s="206"/>
      <c r="D322" s="18" t="s">
        <v>909</v>
      </c>
      <c r="E322" s="18">
        <f t="shared" si="10"/>
        <v>0</v>
      </c>
      <c r="F322" s="18" t="s">
        <v>909</v>
      </c>
      <c r="G322" s="125">
        <f t="shared" si="11"/>
        <v>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374"/>
      <c r="B323" s="200" t="s">
        <v>469</v>
      </c>
      <c r="C323" s="206">
        <v>7000</v>
      </c>
      <c r="D323" s="18"/>
      <c r="E323" s="18">
        <f t="shared" si="10"/>
        <v>7000</v>
      </c>
      <c r="F323" s="18">
        <v>7000</v>
      </c>
      <c r="G323" s="125">
        <f t="shared" si="11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 ht="16.5" thickBot="1">
      <c r="A324" s="16" t="s">
        <v>909</v>
      </c>
      <c r="B324" s="17" t="s">
        <v>909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25">
        <f t="shared" si="11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 ht="16.5" thickBot="1">
      <c r="A325" s="376" t="s">
        <v>471</v>
      </c>
      <c r="B325" s="201" t="s">
        <v>472</v>
      </c>
      <c r="C325" s="206">
        <v>378</v>
      </c>
      <c r="D325" s="206"/>
      <c r="E325" s="18">
        <f t="shared" si="10"/>
        <v>378</v>
      </c>
      <c r="F325" s="18">
        <v>378</v>
      </c>
      <c r="G325" s="125">
        <f t="shared" si="11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 ht="16.5" thickBot="1">
      <c r="A326" s="16" t="s">
        <v>909</v>
      </c>
      <c r="B326" s="17" t="s">
        <v>909</v>
      </c>
      <c r="C326" s="18" t="s">
        <v>909</v>
      </c>
      <c r="D326" s="18" t="s">
        <v>909</v>
      </c>
      <c r="E326" s="18">
        <f t="shared" si="10"/>
        <v>0</v>
      </c>
      <c r="F326" s="18" t="s">
        <v>909</v>
      </c>
      <c r="G326" s="125">
        <f t="shared" si="11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 ht="16.5" thickBot="1">
      <c r="A327" s="376" t="s">
        <v>475</v>
      </c>
      <c r="B327" s="201" t="s">
        <v>476</v>
      </c>
      <c r="C327" s="206"/>
      <c r="D327" s="206"/>
      <c r="E327" s="18">
        <f t="shared" si="10"/>
        <v>0</v>
      </c>
      <c r="F327" s="206"/>
      <c r="G327" s="125">
        <f t="shared" si="11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374"/>
      <c r="B328" s="202" t="s">
        <v>477</v>
      </c>
      <c r="C328" s="206">
        <v>200</v>
      </c>
      <c r="D328" s="206"/>
      <c r="E328" s="18">
        <f t="shared" si="10"/>
        <v>200</v>
      </c>
      <c r="F328" s="206">
        <v>200</v>
      </c>
      <c r="G328" s="125">
        <f t="shared" si="11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374"/>
      <c r="B329" s="202" t="s">
        <v>478</v>
      </c>
      <c r="C329" s="206">
        <v>200</v>
      </c>
      <c r="D329" s="206"/>
      <c r="E329" s="18">
        <f t="shared" si="10"/>
        <v>200</v>
      </c>
      <c r="F329" s="206">
        <v>200</v>
      </c>
      <c r="G329" s="125">
        <f t="shared" si="11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374"/>
      <c r="B330" s="202" t="s">
        <v>479</v>
      </c>
      <c r="C330" s="206">
        <v>71</v>
      </c>
      <c r="D330" s="206"/>
      <c r="E330" s="18">
        <f t="shared" si="10"/>
        <v>71</v>
      </c>
      <c r="F330" s="206">
        <v>71</v>
      </c>
      <c r="G330" s="125">
        <f t="shared" si="11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374"/>
      <c r="B331" s="202" t="s">
        <v>480</v>
      </c>
      <c r="C331" s="206">
        <v>25</v>
      </c>
      <c r="D331" s="206"/>
      <c r="E331" s="18">
        <f t="shared" si="10"/>
        <v>25</v>
      </c>
      <c r="F331" s="206">
        <v>25</v>
      </c>
      <c r="G331" s="125">
        <f t="shared" si="11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>
      <c r="A332" s="377"/>
      <c r="B332" s="202" t="s">
        <v>481</v>
      </c>
      <c r="C332" s="206">
        <v>20</v>
      </c>
      <c r="D332" s="206"/>
      <c r="E332" s="18">
        <f t="shared" si="10"/>
        <v>20</v>
      </c>
      <c r="F332" s="206">
        <v>20</v>
      </c>
      <c r="G332" s="125">
        <f t="shared" si="11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>
      <c r="A333" s="370"/>
      <c r="B333" s="209" t="s">
        <v>482</v>
      </c>
      <c r="C333" s="206">
        <v>50</v>
      </c>
      <c r="D333" s="206"/>
      <c r="E333" s="18">
        <f t="shared" ref="E333:E396" si="12">IFERROR(C333+D333,0)</f>
        <v>50</v>
      </c>
      <c r="F333" s="206">
        <v>50</v>
      </c>
      <c r="G333" s="125">
        <f t="shared" ref="G333:G396" si="13">IFERROR((E333-F333),0)</f>
        <v>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 ht="16.5" thickBot="1">
      <c r="A334" s="16" t="s">
        <v>909</v>
      </c>
      <c r="B334" s="17" t="s">
        <v>909</v>
      </c>
      <c r="C334" s="18" t="s">
        <v>909</v>
      </c>
      <c r="D334" s="18" t="s">
        <v>909</v>
      </c>
      <c r="E334" s="18">
        <f t="shared" si="12"/>
        <v>0</v>
      </c>
      <c r="F334" s="18" t="s">
        <v>909</v>
      </c>
      <c r="G334" s="125">
        <f t="shared" si="13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 ht="16.5" thickBot="1">
      <c r="A335" s="376" t="s">
        <v>483</v>
      </c>
      <c r="B335" s="201" t="s">
        <v>498</v>
      </c>
      <c r="C335" s="206">
        <v>79000</v>
      </c>
      <c r="D335" s="206"/>
      <c r="E335" s="18">
        <f t="shared" si="12"/>
        <v>79000</v>
      </c>
      <c r="F335" s="206">
        <v>79000</v>
      </c>
      <c r="G335" s="125">
        <f t="shared" si="13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378"/>
      <c r="B336" s="202" t="s">
        <v>494</v>
      </c>
      <c r="C336" s="206"/>
      <c r="D336" s="206"/>
      <c r="E336" s="18">
        <f t="shared" si="12"/>
        <v>0</v>
      </c>
      <c r="F336" s="206"/>
      <c r="G336" s="125">
        <f t="shared" si="13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378"/>
      <c r="B337" s="200" t="s">
        <v>493</v>
      </c>
      <c r="C337" s="206"/>
      <c r="D337" s="206"/>
      <c r="E337" s="18">
        <f t="shared" si="12"/>
        <v>0</v>
      </c>
      <c r="F337" s="206"/>
      <c r="G337" s="125">
        <f t="shared" si="13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378"/>
      <c r="B338" s="200" t="s">
        <v>509</v>
      </c>
      <c r="C338" s="206"/>
      <c r="D338" s="206"/>
      <c r="E338" s="18">
        <f t="shared" si="12"/>
        <v>0</v>
      </c>
      <c r="F338" s="206"/>
      <c r="G338" s="125">
        <f t="shared" si="13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378"/>
      <c r="B339" s="200" t="s">
        <v>495</v>
      </c>
      <c r="C339" s="206">
        <v>700</v>
      </c>
      <c r="D339" s="206"/>
      <c r="E339" s="18">
        <f t="shared" si="12"/>
        <v>700</v>
      </c>
      <c r="F339" s="206">
        <v>150</v>
      </c>
      <c r="G339" s="125">
        <f t="shared" si="13"/>
        <v>550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>
      <c r="A340" s="378"/>
      <c r="B340" s="200" t="s">
        <v>484</v>
      </c>
      <c r="C340" s="206">
        <v>2200</v>
      </c>
      <c r="D340" s="206"/>
      <c r="E340" s="18">
        <f t="shared" si="12"/>
        <v>2200</v>
      </c>
      <c r="F340" s="206">
        <v>1427</v>
      </c>
      <c r="G340" s="125">
        <f t="shared" si="13"/>
        <v>773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>
      <c r="A341" s="378"/>
      <c r="B341" s="200" t="s">
        <v>499</v>
      </c>
      <c r="C341" s="206"/>
      <c r="D341" s="206"/>
      <c r="E341" s="18">
        <f t="shared" si="12"/>
        <v>0</v>
      </c>
      <c r="F341" s="206"/>
      <c r="G341" s="125">
        <f t="shared" si="13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>
      <c r="A342" s="378"/>
      <c r="B342" s="200" t="s">
        <v>485</v>
      </c>
      <c r="C342" s="206"/>
      <c r="D342" s="206"/>
      <c r="E342" s="18">
        <f t="shared" si="12"/>
        <v>0</v>
      </c>
      <c r="F342" s="206"/>
      <c r="G342" s="125">
        <f t="shared" si="13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>
      <c r="A343" s="378"/>
      <c r="B343" s="200" t="s">
        <v>515</v>
      </c>
      <c r="C343" s="206">
        <v>14400</v>
      </c>
      <c r="D343" s="206"/>
      <c r="E343" s="18">
        <f t="shared" si="12"/>
        <v>14400</v>
      </c>
      <c r="F343" s="206">
        <v>13150</v>
      </c>
      <c r="G343" s="125">
        <f t="shared" si="13"/>
        <v>1250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>
      <c r="A344" s="378"/>
      <c r="B344" s="200" t="s">
        <v>516</v>
      </c>
      <c r="C344" s="206">
        <v>22600</v>
      </c>
      <c r="D344" s="206"/>
      <c r="E344" s="18">
        <f t="shared" si="12"/>
        <v>22600</v>
      </c>
      <c r="F344" s="206">
        <v>22600</v>
      </c>
      <c r="G344" s="125">
        <f t="shared" si="13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378"/>
      <c r="B345" s="200" t="s">
        <v>517</v>
      </c>
      <c r="C345" s="206">
        <v>2500</v>
      </c>
      <c r="D345" s="206"/>
      <c r="E345" s="18">
        <f t="shared" si="12"/>
        <v>2500</v>
      </c>
      <c r="F345" s="206">
        <v>1700</v>
      </c>
      <c r="G345" s="125">
        <f t="shared" si="13"/>
        <v>800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378"/>
      <c r="B346" s="200" t="s">
        <v>518</v>
      </c>
      <c r="C346" s="206">
        <v>1500</v>
      </c>
      <c r="D346" s="206"/>
      <c r="E346" s="18">
        <f t="shared" si="12"/>
        <v>1500</v>
      </c>
      <c r="F346" s="206">
        <v>1025</v>
      </c>
      <c r="G346" s="125">
        <f t="shared" si="13"/>
        <v>475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>
      <c r="A347" s="378"/>
      <c r="B347" s="200" t="s">
        <v>514</v>
      </c>
      <c r="C347" s="206"/>
      <c r="D347" s="206"/>
      <c r="E347" s="18">
        <f t="shared" si="12"/>
        <v>0</v>
      </c>
      <c r="F347" s="206"/>
      <c r="G347" s="125">
        <f t="shared" si="13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>
      <c r="A348" s="378"/>
      <c r="B348" s="200" t="s">
        <v>519</v>
      </c>
      <c r="C348" s="206">
        <v>3300</v>
      </c>
      <c r="D348" s="206"/>
      <c r="E348" s="18">
        <f t="shared" si="12"/>
        <v>3300</v>
      </c>
      <c r="F348" s="206">
        <v>2550</v>
      </c>
      <c r="G348" s="125">
        <f t="shared" si="13"/>
        <v>750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>
      <c r="A349" s="378"/>
      <c r="B349" s="200" t="s">
        <v>489</v>
      </c>
      <c r="C349" s="206">
        <v>2000</v>
      </c>
      <c r="D349" s="206"/>
      <c r="E349" s="18">
        <f t="shared" si="12"/>
        <v>2000</v>
      </c>
      <c r="F349" s="206">
        <v>2000</v>
      </c>
      <c r="G349" s="125">
        <f t="shared" si="13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>
      <c r="A350" s="378"/>
      <c r="B350" s="200" t="s">
        <v>491</v>
      </c>
      <c r="C350" s="206">
        <v>4200</v>
      </c>
      <c r="D350" s="206"/>
      <c r="E350" s="18">
        <f t="shared" si="12"/>
        <v>4200</v>
      </c>
      <c r="F350" s="206">
        <v>3500</v>
      </c>
      <c r="G350" s="125">
        <f t="shared" si="13"/>
        <v>700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>
      <c r="A351" s="378"/>
      <c r="B351" s="200" t="s">
        <v>492</v>
      </c>
      <c r="C351" s="206">
        <v>1000</v>
      </c>
      <c r="D351" s="206"/>
      <c r="E351" s="18">
        <f t="shared" si="12"/>
        <v>1000</v>
      </c>
      <c r="F351" s="206">
        <v>475</v>
      </c>
      <c r="G351" s="125">
        <f t="shared" si="13"/>
        <v>525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>
      <c r="A352" s="378"/>
      <c r="B352" s="200" t="s">
        <v>507</v>
      </c>
      <c r="C352" s="206"/>
      <c r="D352" s="206"/>
      <c r="E352" s="18">
        <f t="shared" si="12"/>
        <v>0</v>
      </c>
      <c r="F352" s="206"/>
      <c r="G352" s="125">
        <f t="shared" si="13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378"/>
      <c r="B353" s="200" t="s">
        <v>500</v>
      </c>
      <c r="C353" s="206"/>
      <c r="D353" s="206"/>
      <c r="E353" s="18">
        <f t="shared" si="12"/>
        <v>0</v>
      </c>
      <c r="F353" s="206"/>
      <c r="G353" s="125">
        <f t="shared" si="13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>
      <c r="A354" s="378"/>
      <c r="B354" s="200" t="s">
        <v>490</v>
      </c>
      <c r="C354" s="206">
        <v>100</v>
      </c>
      <c r="D354" s="206"/>
      <c r="E354" s="18">
        <f t="shared" si="12"/>
        <v>100</v>
      </c>
      <c r="F354" s="206">
        <v>100</v>
      </c>
      <c r="G354" s="125">
        <f t="shared" si="13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>
      <c r="A355" s="378"/>
      <c r="B355" s="200" t="s">
        <v>502</v>
      </c>
      <c r="C355" s="206"/>
      <c r="D355" s="206"/>
      <c r="E355" s="18">
        <f t="shared" si="12"/>
        <v>0</v>
      </c>
      <c r="F355" s="206"/>
      <c r="G355" s="125">
        <f t="shared" si="13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>
      <c r="A356" s="378"/>
      <c r="B356" s="200" t="s">
        <v>501</v>
      </c>
      <c r="C356" s="206"/>
      <c r="D356" s="206"/>
      <c r="E356" s="18">
        <f t="shared" si="12"/>
        <v>0</v>
      </c>
      <c r="F356" s="206"/>
      <c r="G356" s="125">
        <f t="shared" si="13"/>
        <v>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378"/>
      <c r="B357" s="200" t="s">
        <v>521</v>
      </c>
      <c r="C357" s="206">
        <v>2500</v>
      </c>
      <c r="D357" s="206"/>
      <c r="E357" s="18">
        <f t="shared" si="12"/>
        <v>2500</v>
      </c>
      <c r="F357" s="206">
        <v>2300</v>
      </c>
      <c r="G357" s="125">
        <f t="shared" si="13"/>
        <v>200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>
      <c r="A358" s="378"/>
      <c r="B358" s="200" t="s">
        <v>520</v>
      </c>
      <c r="C358" s="206">
        <v>200</v>
      </c>
      <c r="D358" s="206"/>
      <c r="E358" s="18">
        <f t="shared" si="12"/>
        <v>200</v>
      </c>
      <c r="F358" s="206">
        <v>200</v>
      </c>
      <c r="G358" s="125">
        <f t="shared" si="13"/>
        <v>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>
      <c r="A359" s="378"/>
      <c r="B359" s="200" t="s">
        <v>510</v>
      </c>
      <c r="C359" s="206"/>
      <c r="D359" s="206"/>
      <c r="E359" s="18">
        <f t="shared" si="12"/>
        <v>0</v>
      </c>
      <c r="F359" s="206"/>
      <c r="G359" s="125">
        <f t="shared" si="13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378"/>
      <c r="B360" s="200" t="s">
        <v>508</v>
      </c>
      <c r="C360" s="206"/>
      <c r="D360" s="206"/>
      <c r="E360" s="18">
        <f t="shared" si="12"/>
        <v>0</v>
      </c>
      <c r="F360" s="206"/>
      <c r="G360" s="125">
        <f t="shared" si="13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378"/>
      <c r="B361" s="200" t="s">
        <v>511</v>
      </c>
      <c r="C361" s="206">
        <v>115</v>
      </c>
      <c r="D361" s="206"/>
      <c r="E361" s="18">
        <f t="shared" si="12"/>
        <v>115</v>
      </c>
      <c r="F361" s="206">
        <v>115</v>
      </c>
      <c r="G361" s="125">
        <f t="shared" si="13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>
      <c r="A362" s="378"/>
      <c r="B362" s="200" t="s">
        <v>512</v>
      </c>
      <c r="C362" s="206"/>
      <c r="D362" s="206"/>
      <c r="E362" s="18">
        <f t="shared" si="12"/>
        <v>0</v>
      </c>
      <c r="F362" s="206"/>
      <c r="G362" s="125">
        <f t="shared" si="13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>
      <c r="A363" s="378"/>
      <c r="B363" s="200" t="s">
        <v>503</v>
      </c>
      <c r="C363" s="206">
        <v>100</v>
      </c>
      <c r="D363" s="206"/>
      <c r="E363" s="18">
        <f t="shared" si="12"/>
        <v>100</v>
      </c>
      <c r="F363" s="206">
        <v>100</v>
      </c>
      <c r="G363" s="125">
        <f t="shared" si="13"/>
        <v>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378"/>
      <c r="B364" s="200" t="s">
        <v>513</v>
      </c>
      <c r="C364" s="206">
        <v>100</v>
      </c>
      <c r="D364" s="206"/>
      <c r="E364" s="18">
        <f t="shared" si="12"/>
        <v>100</v>
      </c>
      <c r="F364" s="206"/>
      <c r="G364" s="125">
        <f t="shared" si="13"/>
        <v>100</v>
      </c>
      <c r="H364" s="150" t="s">
        <v>909</v>
      </c>
      <c r="I364" s="151" t="s">
        <v>909</v>
      </c>
      <c r="J364" s="165" t="s">
        <v>909</v>
      </c>
      <c r="K364" s="164" t="s">
        <v>909</v>
      </c>
    </row>
    <row r="365" spans="1:11">
      <c r="A365" s="378"/>
      <c r="B365" s="200" t="s">
        <v>486</v>
      </c>
      <c r="C365" s="206"/>
      <c r="D365" s="206"/>
      <c r="E365" s="18">
        <f t="shared" si="12"/>
        <v>0</v>
      </c>
      <c r="F365" s="206"/>
      <c r="G365" s="125">
        <f t="shared" si="13"/>
        <v>0</v>
      </c>
      <c r="H365" s="150" t="s">
        <v>909</v>
      </c>
      <c r="I365" s="151" t="s">
        <v>909</v>
      </c>
      <c r="J365" s="163" t="s">
        <v>909</v>
      </c>
      <c r="K365" s="164" t="s">
        <v>909</v>
      </c>
    </row>
    <row r="366" spans="1:11">
      <c r="A366" s="378"/>
      <c r="B366" s="202" t="s">
        <v>505</v>
      </c>
      <c r="C366" s="206"/>
      <c r="D366" s="206"/>
      <c r="E366" s="18">
        <f t="shared" si="12"/>
        <v>0</v>
      </c>
      <c r="F366" s="206"/>
      <c r="G366" s="125">
        <f t="shared" si="13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>
      <c r="A367" s="378"/>
      <c r="B367" s="202" t="s">
        <v>506</v>
      </c>
      <c r="C367" s="206"/>
      <c r="D367" s="206"/>
      <c r="E367" s="18">
        <f t="shared" si="12"/>
        <v>0</v>
      </c>
      <c r="F367" s="206"/>
      <c r="G367" s="125">
        <f t="shared" si="13"/>
        <v>0</v>
      </c>
      <c r="H367" s="150" t="s">
        <v>909</v>
      </c>
      <c r="I367" s="151" t="s">
        <v>909</v>
      </c>
      <c r="J367" s="165" t="s">
        <v>909</v>
      </c>
      <c r="K367" s="164" t="s">
        <v>909</v>
      </c>
    </row>
    <row r="368" spans="1:11">
      <c r="A368" s="378"/>
      <c r="B368" s="200" t="s">
        <v>497</v>
      </c>
      <c r="C368" s="206">
        <v>1000</v>
      </c>
      <c r="D368" s="206"/>
      <c r="E368" s="18">
        <f t="shared" si="12"/>
        <v>1000</v>
      </c>
      <c r="F368" s="206">
        <v>353</v>
      </c>
      <c r="G368" s="125">
        <f t="shared" si="13"/>
        <v>647</v>
      </c>
      <c r="H368" s="150" t="s">
        <v>909</v>
      </c>
      <c r="I368" s="151" t="s">
        <v>909</v>
      </c>
      <c r="J368" s="163" t="s">
        <v>909</v>
      </c>
      <c r="K368" s="164" t="s">
        <v>909</v>
      </c>
    </row>
    <row r="369" spans="1:11">
      <c r="A369" s="378"/>
      <c r="B369" s="200" t="s">
        <v>487</v>
      </c>
      <c r="C369" s="206">
        <v>1500</v>
      </c>
      <c r="D369" s="206"/>
      <c r="E369" s="18">
        <f t="shared" si="12"/>
        <v>1500</v>
      </c>
      <c r="F369" s="206">
        <v>1150</v>
      </c>
      <c r="G369" s="125">
        <f t="shared" si="13"/>
        <v>350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>
      <c r="A370" s="378"/>
      <c r="B370" s="200" t="s">
        <v>488</v>
      </c>
      <c r="C370" s="206">
        <v>1500</v>
      </c>
      <c r="D370" s="206"/>
      <c r="E370" s="18">
        <f t="shared" si="12"/>
        <v>1500</v>
      </c>
      <c r="F370" s="206">
        <v>1241</v>
      </c>
      <c r="G370" s="125">
        <f t="shared" si="13"/>
        <v>259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>
      <c r="A371" s="378"/>
      <c r="B371" s="200" t="s">
        <v>496</v>
      </c>
      <c r="C371" s="206"/>
      <c r="D371" s="206"/>
      <c r="E371" s="18">
        <f t="shared" si="12"/>
        <v>0</v>
      </c>
      <c r="F371" s="206"/>
      <c r="G371" s="125">
        <f t="shared" si="13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>
      <c r="A372" s="378"/>
      <c r="B372" s="200" t="s">
        <v>504</v>
      </c>
      <c r="C372" s="206"/>
      <c r="D372" s="206"/>
      <c r="E372" s="18">
        <f t="shared" si="12"/>
        <v>0</v>
      </c>
      <c r="F372" s="206"/>
      <c r="G372" s="125">
        <f t="shared" si="13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>
      <c r="A373" s="378"/>
      <c r="B373" s="372"/>
      <c r="C373" s="206"/>
      <c r="D373" s="206"/>
      <c r="E373" s="18">
        <f t="shared" si="12"/>
        <v>0</v>
      </c>
      <c r="F373" s="206"/>
      <c r="G373" s="125">
        <f t="shared" si="13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 ht="16.5" thickBot="1">
      <c r="A374" s="379"/>
      <c r="B374" s="372"/>
      <c r="C374" s="206"/>
      <c r="D374" s="206"/>
      <c r="E374" s="18">
        <f t="shared" si="12"/>
        <v>0</v>
      </c>
      <c r="F374" s="206"/>
      <c r="G374" s="125">
        <f t="shared" si="13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 ht="16.5" thickBot="1">
      <c r="A375" s="376" t="s">
        <v>522</v>
      </c>
      <c r="B375" s="201" t="s">
        <v>523</v>
      </c>
      <c r="C375" s="206"/>
      <c r="D375" s="206"/>
      <c r="E375" s="18">
        <f t="shared" si="12"/>
        <v>0</v>
      </c>
      <c r="F375" s="206"/>
      <c r="G375" s="125">
        <f t="shared" si="13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>
      <c r="A376" s="374"/>
      <c r="B376" s="200" t="s">
        <v>524</v>
      </c>
      <c r="C376" s="206">
        <v>10000</v>
      </c>
      <c r="D376" s="206"/>
      <c r="E376" s="18">
        <f t="shared" si="12"/>
        <v>10000</v>
      </c>
      <c r="F376" s="206">
        <v>10000</v>
      </c>
      <c r="G376" s="125">
        <f t="shared" si="13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>
      <c r="A377" s="374"/>
      <c r="B377" s="200" t="s">
        <v>525</v>
      </c>
      <c r="C377" s="206"/>
      <c r="D377" s="206"/>
      <c r="E377" s="18">
        <f t="shared" si="12"/>
        <v>0</v>
      </c>
      <c r="F377" s="206"/>
      <c r="G377" s="125">
        <f t="shared" si="13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>
      <c r="A378" s="374"/>
      <c r="B378" s="200" t="s">
        <v>526</v>
      </c>
      <c r="C378" s="206">
        <v>5000</v>
      </c>
      <c r="D378" s="206"/>
      <c r="E378" s="18">
        <f t="shared" si="12"/>
        <v>5000</v>
      </c>
      <c r="F378" s="206">
        <v>3998</v>
      </c>
      <c r="G378" s="125">
        <f t="shared" si="13"/>
        <v>1002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>
      <c r="A379" s="374"/>
      <c r="B379" s="200" t="s">
        <v>527</v>
      </c>
      <c r="C379" s="206">
        <v>5000</v>
      </c>
      <c r="D379" s="206"/>
      <c r="E379" s="18">
        <f t="shared" si="12"/>
        <v>5000</v>
      </c>
      <c r="F379" s="206">
        <v>5000</v>
      </c>
      <c r="G379" s="125">
        <f t="shared" si="13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 ht="16.5" thickBot="1">
      <c r="A380" s="16" t="s">
        <v>909</v>
      </c>
      <c r="B380" s="17" t="s">
        <v>909</v>
      </c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25">
        <f t="shared" si="13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 ht="16.5" thickBot="1">
      <c r="A381" s="376" t="s">
        <v>596</v>
      </c>
      <c r="B381" s="213" t="s">
        <v>597</v>
      </c>
      <c r="C381" s="206">
        <v>38000</v>
      </c>
      <c r="D381" s="206"/>
      <c r="E381" s="18">
        <f t="shared" si="12"/>
        <v>38000</v>
      </c>
      <c r="F381" s="18">
        <v>38000</v>
      </c>
      <c r="G381" s="125">
        <f t="shared" si="13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>
      <c r="A382" s="16" t="s">
        <v>909</v>
      </c>
      <c r="B382" s="17" t="s">
        <v>909</v>
      </c>
      <c r="C382" s="18" t="s">
        <v>909</v>
      </c>
      <c r="D382" s="18" t="s">
        <v>909</v>
      </c>
      <c r="E382" s="18">
        <f t="shared" si="12"/>
        <v>0</v>
      </c>
      <c r="F382" s="18" t="s">
        <v>909</v>
      </c>
      <c r="G382" s="125">
        <f t="shared" si="13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 ht="16.5" thickBot="1">
      <c r="A383" s="16" t="s">
        <v>909</v>
      </c>
      <c r="B383" s="17" t="s">
        <v>909</v>
      </c>
      <c r="C383" s="18" t="s">
        <v>909</v>
      </c>
      <c r="D383" s="18" t="s">
        <v>909</v>
      </c>
      <c r="E383" s="18">
        <f t="shared" si="12"/>
        <v>0</v>
      </c>
      <c r="F383" s="18" t="s">
        <v>909</v>
      </c>
      <c r="G383" s="125">
        <f t="shared" si="13"/>
        <v>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 ht="16.5" thickBot="1">
      <c r="A384" s="376" t="s">
        <v>665</v>
      </c>
      <c r="B384" s="201" t="s">
        <v>666</v>
      </c>
      <c r="C384" s="206"/>
      <c r="D384" s="206"/>
      <c r="E384" s="18">
        <f t="shared" si="12"/>
        <v>0</v>
      </c>
      <c r="F384" s="206"/>
      <c r="G384" s="125">
        <f t="shared" si="13"/>
        <v>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374"/>
      <c r="B385" s="200" t="s">
        <v>667</v>
      </c>
      <c r="C385" s="206">
        <v>7500</v>
      </c>
      <c r="D385" s="206"/>
      <c r="E385" s="18">
        <f t="shared" si="12"/>
        <v>7500</v>
      </c>
      <c r="F385" s="206">
        <v>7500</v>
      </c>
      <c r="G385" s="125">
        <f t="shared" si="13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>
      <c r="A386" s="374"/>
      <c r="B386" s="200" t="s">
        <v>668</v>
      </c>
      <c r="C386" s="206">
        <v>11000</v>
      </c>
      <c r="D386" s="206"/>
      <c r="E386" s="18">
        <f t="shared" si="12"/>
        <v>11000</v>
      </c>
      <c r="F386" s="206">
        <v>9000</v>
      </c>
      <c r="G386" s="125">
        <f t="shared" si="13"/>
        <v>2000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>
      <c r="A387" s="374"/>
      <c r="B387" s="200" t="s">
        <v>669</v>
      </c>
      <c r="C387" s="206">
        <v>10000</v>
      </c>
      <c r="D387" s="206"/>
      <c r="E387" s="18">
        <f t="shared" si="12"/>
        <v>10000</v>
      </c>
      <c r="F387" s="206">
        <v>6500</v>
      </c>
      <c r="G387" s="125">
        <f t="shared" si="13"/>
        <v>3500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 ht="16.5" thickBot="1">
      <c r="A388" s="16" t="s">
        <v>909</v>
      </c>
      <c r="B388" s="17" t="s">
        <v>909</v>
      </c>
      <c r="C388" s="18" t="s">
        <v>909</v>
      </c>
      <c r="D388" s="18" t="s">
        <v>909</v>
      </c>
      <c r="E388" s="18">
        <f t="shared" si="12"/>
        <v>0</v>
      </c>
      <c r="F388" s="18" t="s">
        <v>909</v>
      </c>
      <c r="G388" s="125">
        <f t="shared" si="13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 ht="16.5" thickBot="1">
      <c r="A389" s="380" t="s">
        <v>682</v>
      </c>
      <c r="B389" s="201" t="s">
        <v>683</v>
      </c>
      <c r="C389" s="206">
        <v>2000</v>
      </c>
      <c r="D389" s="206"/>
      <c r="E389" s="18">
        <f t="shared" si="12"/>
        <v>2000</v>
      </c>
      <c r="F389" s="206">
        <v>2000</v>
      </c>
      <c r="G389" s="125">
        <f t="shared" si="13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 ht="16.5" thickBot="1">
      <c r="A390" s="381"/>
      <c r="B390" s="372"/>
      <c r="C390" s="206"/>
      <c r="D390" s="206"/>
      <c r="E390" s="18">
        <f t="shared" si="12"/>
        <v>0</v>
      </c>
      <c r="F390" s="206"/>
      <c r="G390" s="125">
        <f t="shared" si="13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 ht="16.5" thickBot="1">
      <c r="A391" s="376" t="s">
        <v>684</v>
      </c>
      <c r="B391" s="201" t="s">
        <v>685</v>
      </c>
      <c r="C391" s="206">
        <v>700</v>
      </c>
      <c r="D391" s="206"/>
      <c r="E391" s="18">
        <f t="shared" si="12"/>
        <v>700</v>
      </c>
      <c r="F391" s="206">
        <v>700</v>
      </c>
      <c r="G391" s="125">
        <f t="shared" si="13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382"/>
      <c r="B392" s="200" t="s">
        <v>686</v>
      </c>
      <c r="C392" s="206">
        <v>900</v>
      </c>
      <c r="D392" s="206"/>
      <c r="E392" s="18">
        <f t="shared" si="12"/>
        <v>900</v>
      </c>
      <c r="F392" s="206">
        <v>900</v>
      </c>
      <c r="G392" s="125">
        <f t="shared" si="13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 ht="16.5" thickBot="1">
      <c r="A393" s="374"/>
      <c r="B393" s="372"/>
      <c r="C393" s="206"/>
      <c r="D393" s="206"/>
      <c r="E393" s="18">
        <f t="shared" si="12"/>
        <v>0</v>
      </c>
      <c r="F393" s="206"/>
      <c r="G393" s="125">
        <f t="shared" si="13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 ht="16.5" thickBot="1">
      <c r="A394" s="383" t="s">
        <v>687</v>
      </c>
      <c r="B394" s="215" t="s">
        <v>688</v>
      </c>
      <c r="C394" s="206"/>
      <c r="D394" s="206"/>
      <c r="E394" s="18">
        <f t="shared" si="12"/>
        <v>0</v>
      </c>
      <c r="F394" s="206"/>
      <c r="G394" s="125">
        <f t="shared" si="13"/>
        <v>0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>
      <c r="A395" s="377"/>
      <c r="B395" s="215" t="s">
        <v>968</v>
      </c>
      <c r="C395" s="206"/>
      <c r="D395" s="206"/>
      <c r="E395" s="18">
        <f t="shared" si="12"/>
        <v>0</v>
      </c>
      <c r="F395" s="206"/>
      <c r="G395" s="125">
        <f t="shared" si="13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>
      <c r="A396" s="377"/>
      <c r="B396" s="200" t="s">
        <v>690</v>
      </c>
      <c r="C396" s="206">
        <v>2000</v>
      </c>
      <c r="D396" s="206"/>
      <c r="E396" s="18">
        <f t="shared" si="12"/>
        <v>2000</v>
      </c>
      <c r="F396" s="206">
        <v>240</v>
      </c>
      <c r="G396" s="125">
        <f t="shared" si="13"/>
        <v>1760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>
      <c r="A397" s="377"/>
      <c r="B397" s="200" t="s">
        <v>691</v>
      </c>
      <c r="C397" s="206"/>
      <c r="D397" s="206"/>
      <c r="E397" s="18">
        <f t="shared" ref="E397:E460" si="14">IFERROR(C397+D397,0)</f>
        <v>0</v>
      </c>
      <c r="F397" s="206"/>
      <c r="G397" s="125">
        <f t="shared" ref="G397:G460" si="15">IFERROR((E397-F397),0)</f>
        <v>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>
      <c r="A398" s="377"/>
      <c r="B398" s="200" t="s">
        <v>692</v>
      </c>
      <c r="C398" s="206">
        <v>9000</v>
      </c>
      <c r="D398" s="206"/>
      <c r="E398" s="18">
        <f t="shared" si="14"/>
        <v>9000</v>
      </c>
      <c r="F398" s="206">
        <v>4973</v>
      </c>
      <c r="G398" s="125">
        <f t="shared" si="15"/>
        <v>4027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>
      <c r="A399" s="377"/>
      <c r="B399" s="200" t="s">
        <v>693</v>
      </c>
      <c r="C399" s="206"/>
      <c r="D399" s="206"/>
      <c r="E399" s="18">
        <f t="shared" si="14"/>
        <v>0</v>
      </c>
      <c r="F399" s="206"/>
      <c r="G399" s="125">
        <f t="shared" si="15"/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>
      <c r="A400" s="377"/>
      <c r="B400" s="200" t="s">
        <v>694</v>
      </c>
      <c r="C400" s="206">
        <v>14000</v>
      </c>
      <c r="D400" s="206"/>
      <c r="E400" s="18">
        <f t="shared" si="14"/>
        <v>14000</v>
      </c>
      <c r="F400" s="206">
        <v>7682</v>
      </c>
      <c r="G400" s="125">
        <f t="shared" si="15"/>
        <v>6318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>
      <c r="A401" s="377"/>
      <c r="B401" s="200" t="s">
        <v>695</v>
      </c>
      <c r="C401" s="206"/>
      <c r="D401" s="206"/>
      <c r="E401" s="18">
        <f t="shared" si="14"/>
        <v>0</v>
      </c>
      <c r="F401" s="206"/>
      <c r="G401" s="125">
        <f t="shared" si="15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>
      <c r="A402" s="377"/>
      <c r="B402" s="202" t="s">
        <v>696</v>
      </c>
      <c r="C402" s="206"/>
      <c r="D402" s="206"/>
      <c r="E402" s="18">
        <f t="shared" si="14"/>
        <v>0</v>
      </c>
      <c r="F402" s="206"/>
      <c r="G402" s="125">
        <f t="shared" si="15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377"/>
      <c r="B403" s="202" t="s">
        <v>697</v>
      </c>
      <c r="C403" s="206"/>
      <c r="D403" s="206"/>
      <c r="E403" s="18">
        <f t="shared" si="14"/>
        <v>0</v>
      </c>
      <c r="F403" s="206"/>
      <c r="G403" s="125">
        <f t="shared" si="15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377"/>
      <c r="B404" s="200" t="s">
        <v>698</v>
      </c>
      <c r="C404" s="206">
        <v>5000</v>
      </c>
      <c r="D404" s="206"/>
      <c r="E404" s="18">
        <f t="shared" si="14"/>
        <v>5000</v>
      </c>
      <c r="F404" s="206">
        <v>5000</v>
      </c>
      <c r="G404" s="125">
        <f t="shared" si="15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 ht="16.5" thickBot="1">
      <c r="A405" s="16" t="s">
        <v>909</v>
      </c>
      <c r="B405" s="17" t="s">
        <v>909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25">
        <f t="shared" si="15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384" t="s">
        <v>1558</v>
      </c>
      <c r="B406" s="385" t="s">
        <v>703</v>
      </c>
      <c r="C406" s="206"/>
      <c r="D406" s="206"/>
      <c r="E406" s="18">
        <f t="shared" si="14"/>
        <v>0</v>
      </c>
      <c r="F406" s="206"/>
      <c r="G406" s="125">
        <f t="shared" si="15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 ht="16.5" thickBot="1">
      <c r="A407" s="386" t="s">
        <v>1559</v>
      </c>
      <c r="B407" s="216" t="s">
        <v>704</v>
      </c>
      <c r="C407" s="206"/>
      <c r="D407" s="206"/>
      <c r="E407" s="18">
        <f t="shared" si="14"/>
        <v>0</v>
      </c>
      <c r="F407" s="206"/>
      <c r="G407" s="125">
        <f t="shared" si="15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370"/>
      <c r="B408" s="216" t="s">
        <v>706</v>
      </c>
      <c r="C408" s="206">
        <v>4000</v>
      </c>
      <c r="D408" s="206"/>
      <c r="E408" s="18">
        <f t="shared" si="14"/>
        <v>4000</v>
      </c>
      <c r="F408" s="206">
        <v>4000</v>
      </c>
      <c r="G408" s="125">
        <f t="shared" si="15"/>
        <v>0</v>
      </c>
      <c r="H408" s="150" t="s">
        <v>909</v>
      </c>
      <c r="I408" s="151" t="s">
        <v>909</v>
      </c>
      <c r="J408" s="163" t="s">
        <v>909</v>
      </c>
      <c r="K408" s="167" t="s">
        <v>909</v>
      </c>
    </row>
    <row r="409" spans="1:11">
      <c r="A409" s="370"/>
      <c r="B409" s="216" t="s">
        <v>707</v>
      </c>
      <c r="C409" s="206">
        <v>5000</v>
      </c>
      <c r="D409" s="206"/>
      <c r="E409" s="18">
        <f t="shared" si="14"/>
        <v>5000</v>
      </c>
      <c r="F409" s="206">
        <v>5000</v>
      </c>
      <c r="G409" s="125">
        <f t="shared" si="15"/>
        <v>0</v>
      </c>
      <c r="H409" s="150" t="s">
        <v>909</v>
      </c>
      <c r="I409" s="151" t="s">
        <v>909</v>
      </c>
      <c r="J409" s="163" t="s">
        <v>909</v>
      </c>
      <c r="K409" s="164" t="s">
        <v>909</v>
      </c>
    </row>
    <row r="410" spans="1:11">
      <c r="A410" s="370"/>
      <c r="B410" s="217" t="s">
        <v>719</v>
      </c>
      <c r="C410" s="206">
        <v>1000</v>
      </c>
      <c r="D410" s="206"/>
      <c r="E410" s="18">
        <f t="shared" si="14"/>
        <v>1000</v>
      </c>
      <c r="F410" s="206">
        <v>1000</v>
      </c>
      <c r="G410" s="125">
        <f t="shared" si="15"/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377"/>
      <c r="B411" s="215" t="s">
        <v>1560</v>
      </c>
      <c r="C411" s="206">
        <v>10000</v>
      </c>
      <c r="D411" s="206"/>
      <c r="E411" s="18">
        <f t="shared" si="14"/>
        <v>10000</v>
      </c>
      <c r="F411" s="206">
        <v>10000</v>
      </c>
      <c r="G411" s="125">
        <f t="shared" si="15"/>
        <v>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>
      <c r="A412" s="387"/>
      <c r="B412" s="215" t="s">
        <v>721</v>
      </c>
      <c r="C412" s="206"/>
      <c r="D412" s="206"/>
      <c r="E412" s="18">
        <f t="shared" si="14"/>
        <v>0</v>
      </c>
      <c r="F412" s="206"/>
      <c r="G412" s="125">
        <f t="shared" si="15"/>
        <v>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387"/>
      <c r="B413" s="215" t="s">
        <v>974</v>
      </c>
      <c r="C413" s="206"/>
      <c r="D413" s="206"/>
      <c r="E413" s="18">
        <f t="shared" si="14"/>
        <v>0</v>
      </c>
      <c r="F413" s="206"/>
      <c r="G413" s="125">
        <f t="shared" si="15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387"/>
      <c r="B414" s="215" t="s">
        <v>723</v>
      </c>
      <c r="C414" s="206">
        <v>2000</v>
      </c>
      <c r="D414" s="206"/>
      <c r="E414" s="18">
        <f t="shared" si="14"/>
        <v>2000</v>
      </c>
      <c r="F414" s="206">
        <v>2000</v>
      </c>
      <c r="G414" s="125">
        <f t="shared" si="15"/>
        <v>0</v>
      </c>
      <c r="H414" s="150" t="s">
        <v>909</v>
      </c>
      <c r="I414" s="151" t="s">
        <v>909</v>
      </c>
      <c r="J414" s="163" t="s">
        <v>909</v>
      </c>
      <c r="K414" s="164" t="s">
        <v>909</v>
      </c>
    </row>
    <row r="415" spans="1:11">
      <c r="A415" s="387"/>
      <c r="B415" s="215" t="s">
        <v>724</v>
      </c>
      <c r="C415" s="206"/>
      <c r="D415" s="206"/>
      <c r="E415" s="18">
        <f t="shared" si="14"/>
        <v>0</v>
      </c>
      <c r="F415" s="206"/>
      <c r="G415" s="125">
        <f t="shared" si="15"/>
        <v>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387"/>
      <c r="B416" s="215" t="s">
        <v>725</v>
      </c>
      <c r="C416" s="206">
        <v>1000</v>
      </c>
      <c r="D416" s="206"/>
      <c r="E416" s="18">
        <f t="shared" si="14"/>
        <v>1000</v>
      </c>
      <c r="F416" s="206">
        <v>1000</v>
      </c>
      <c r="G416" s="125">
        <f t="shared" si="15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373"/>
      <c r="B417" s="215" t="s">
        <v>731</v>
      </c>
      <c r="C417" s="206">
        <v>100</v>
      </c>
      <c r="D417" s="206"/>
      <c r="E417" s="18">
        <f t="shared" si="14"/>
        <v>100</v>
      </c>
      <c r="F417" s="206">
        <v>84</v>
      </c>
      <c r="G417" s="125">
        <f t="shared" si="15"/>
        <v>16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>
      <c r="A418" s="373"/>
      <c r="B418" s="215" t="s">
        <v>736</v>
      </c>
      <c r="C418" s="206">
        <v>200</v>
      </c>
      <c r="D418" s="206"/>
      <c r="E418" s="18">
        <f t="shared" si="14"/>
        <v>200</v>
      </c>
      <c r="F418" s="206">
        <v>200</v>
      </c>
      <c r="G418" s="125">
        <f t="shared" si="15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 ht="16.5" thickBot="1">
      <c r="A419" s="16" t="s">
        <v>909</v>
      </c>
      <c r="B419" s="17" t="s">
        <v>909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25">
        <f t="shared" si="15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 ht="16.5" thickBot="1">
      <c r="A420" s="376" t="s">
        <v>745</v>
      </c>
      <c r="B420" s="201" t="s">
        <v>746</v>
      </c>
      <c r="C420" s="206">
        <v>3400</v>
      </c>
      <c r="D420" s="206"/>
      <c r="E420" s="18">
        <f t="shared" si="14"/>
        <v>3400</v>
      </c>
      <c r="F420" s="18">
        <v>3400</v>
      </c>
      <c r="G420" s="125">
        <f t="shared" si="15"/>
        <v>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>
      <c r="A421" s="388"/>
      <c r="B421" s="201" t="s">
        <v>747</v>
      </c>
      <c r="C421" s="206"/>
      <c r="D421" s="206"/>
      <c r="E421" s="18">
        <f t="shared" si="14"/>
        <v>0</v>
      </c>
      <c r="F421" s="18" t="s">
        <v>909</v>
      </c>
      <c r="G421" s="125">
        <f t="shared" si="15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>
      <c r="A422" s="16" t="s">
        <v>909</v>
      </c>
      <c r="B422" s="17" t="s">
        <v>909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25">
        <f t="shared" si="15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 ht="16.5" thickBot="1">
      <c r="A423" s="16" t="s">
        <v>909</v>
      </c>
      <c r="B423" s="17" t="s">
        <v>909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25">
        <f t="shared" si="15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 ht="16.5" thickBot="1">
      <c r="A424" s="376" t="s">
        <v>755</v>
      </c>
      <c r="B424" s="201" t="s">
        <v>756</v>
      </c>
      <c r="C424" s="206">
        <v>22000</v>
      </c>
      <c r="D424" s="206"/>
      <c r="E424" s="18">
        <f t="shared" si="14"/>
        <v>22000</v>
      </c>
      <c r="F424" s="18">
        <v>22000</v>
      </c>
      <c r="G424" s="125">
        <f t="shared" si="15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>
      <c r="A425" s="16" t="s">
        <v>909</v>
      </c>
      <c r="B425" s="17" t="s">
        <v>909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25">
        <f t="shared" si="15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 ht="16.5" thickBot="1">
      <c r="A426" s="16" t="s">
        <v>909</v>
      </c>
      <c r="B426" s="17" t="s">
        <v>909</v>
      </c>
      <c r="C426" s="18" t="s">
        <v>909</v>
      </c>
      <c r="D426" s="18" t="s">
        <v>909</v>
      </c>
      <c r="E426" s="18">
        <f t="shared" si="14"/>
        <v>0</v>
      </c>
      <c r="F426" s="18" t="s">
        <v>909</v>
      </c>
      <c r="G426" s="125">
        <f t="shared" si="15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 ht="16.5" thickBot="1">
      <c r="A427" s="389" t="s">
        <v>763</v>
      </c>
      <c r="B427" s="201" t="s">
        <v>764</v>
      </c>
      <c r="C427" s="206">
        <v>6000</v>
      </c>
      <c r="D427" s="206"/>
      <c r="E427" s="18">
        <f t="shared" si="14"/>
        <v>6000</v>
      </c>
      <c r="F427" s="206">
        <v>6000</v>
      </c>
      <c r="G427" s="125">
        <f t="shared" si="15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390"/>
      <c r="B428" s="202" t="s">
        <v>765</v>
      </c>
      <c r="C428" s="206">
        <v>4500</v>
      </c>
      <c r="D428" s="206"/>
      <c r="E428" s="18">
        <f t="shared" si="14"/>
        <v>4500</v>
      </c>
      <c r="F428" s="206">
        <v>2474</v>
      </c>
      <c r="G428" s="125">
        <f t="shared" si="15"/>
        <v>2026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>
      <c r="A429" s="390"/>
      <c r="B429" s="202" t="s">
        <v>766</v>
      </c>
      <c r="C429" s="206">
        <v>4500</v>
      </c>
      <c r="D429" s="206"/>
      <c r="E429" s="18">
        <f t="shared" si="14"/>
        <v>4500</v>
      </c>
      <c r="F429" s="206">
        <v>1184</v>
      </c>
      <c r="G429" s="125">
        <f t="shared" si="15"/>
        <v>3316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 ht="16.5" thickBot="1">
      <c r="A430" s="388"/>
      <c r="B430" s="201"/>
      <c r="C430" s="206"/>
      <c r="D430" s="206"/>
      <c r="E430" s="18">
        <f t="shared" si="14"/>
        <v>0</v>
      </c>
      <c r="F430" s="206"/>
      <c r="G430" s="125">
        <f t="shared" si="15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 ht="16.5" thickBot="1">
      <c r="A431" s="383" t="s">
        <v>767</v>
      </c>
      <c r="B431" s="213" t="s">
        <v>768</v>
      </c>
      <c r="C431" s="206"/>
      <c r="D431" s="206"/>
      <c r="E431" s="18">
        <f t="shared" si="14"/>
        <v>0</v>
      </c>
      <c r="F431" s="206"/>
      <c r="G431" s="125">
        <f t="shared" si="15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>
      <c r="A432" s="377"/>
      <c r="B432" s="200" t="s">
        <v>769</v>
      </c>
      <c r="C432" s="206"/>
      <c r="D432" s="206"/>
      <c r="E432" s="18">
        <f t="shared" si="14"/>
        <v>0</v>
      </c>
      <c r="F432" s="206"/>
      <c r="G432" s="125">
        <f t="shared" si="15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>
      <c r="A433" s="377"/>
      <c r="B433" s="200" t="s">
        <v>770</v>
      </c>
      <c r="C433" s="206">
        <v>6000</v>
      </c>
      <c r="D433" s="206"/>
      <c r="E433" s="18">
        <f t="shared" si="14"/>
        <v>6000</v>
      </c>
      <c r="F433" s="206">
        <v>5800</v>
      </c>
      <c r="G433" s="125">
        <f t="shared" si="15"/>
        <v>200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377"/>
      <c r="B434" s="200" t="s">
        <v>771</v>
      </c>
      <c r="C434" s="206">
        <v>6000</v>
      </c>
      <c r="D434" s="206"/>
      <c r="E434" s="18">
        <f t="shared" si="14"/>
        <v>6000</v>
      </c>
      <c r="F434" s="206">
        <v>6000</v>
      </c>
      <c r="G434" s="125">
        <f t="shared" si="15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>
      <c r="A435" s="377"/>
      <c r="B435" s="200" t="s">
        <v>772</v>
      </c>
      <c r="C435" s="206">
        <v>4000</v>
      </c>
      <c r="D435" s="206"/>
      <c r="E435" s="18">
        <f t="shared" si="14"/>
        <v>4000</v>
      </c>
      <c r="F435" s="206">
        <v>4000</v>
      </c>
      <c r="G435" s="125">
        <f t="shared" si="15"/>
        <v>0</v>
      </c>
      <c r="H435" s="150" t="s">
        <v>909</v>
      </c>
      <c r="I435" s="153" t="s">
        <v>909</v>
      </c>
      <c r="J435" s="168" t="s">
        <v>909</v>
      </c>
      <c r="K435" s="164" t="s">
        <v>909</v>
      </c>
    </row>
    <row r="436" spans="1:11">
      <c r="A436" s="377"/>
      <c r="B436" s="202" t="s">
        <v>773</v>
      </c>
      <c r="C436" s="206">
        <v>100</v>
      </c>
      <c r="D436" s="206"/>
      <c r="E436" s="18">
        <f t="shared" si="14"/>
        <v>100</v>
      </c>
      <c r="F436" s="206">
        <v>100</v>
      </c>
      <c r="G436" s="125">
        <f t="shared" si="15"/>
        <v>0</v>
      </c>
      <c r="H436" s="150" t="s">
        <v>909</v>
      </c>
      <c r="I436" s="153" t="s">
        <v>909</v>
      </c>
      <c r="J436" s="168" t="s">
        <v>909</v>
      </c>
      <c r="K436" s="164" t="s">
        <v>909</v>
      </c>
    </row>
    <row r="437" spans="1:11" ht="16.5" thickBot="1">
      <c r="A437" s="377"/>
      <c r="B437" s="200"/>
      <c r="C437" s="206"/>
      <c r="D437" s="206"/>
      <c r="E437" s="18">
        <f t="shared" si="14"/>
        <v>0</v>
      </c>
      <c r="F437" s="206"/>
      <c r="G437" s="125">
        <f t="shared" si="15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 ht="16.5" thickBot="1">
      <c r="A438" s="383" t="s">
        <v>775</v>
      </c>
      <c r="B438" s="391" t="s">
        <v>776</v>
      </c>
      <c r="C438" s="206">
        <v>325</v>
      </c>
      <c r="D438" s="206"/>
      <c r="E438" s="18">
        <f t="shared" si="14"/>
        <v>325</v>
      </c>
      <c r="F438" s="206">
        <v>325</v>
      </c>
      <c r="G438" s="125">
        <f t="shared" si="15"/>
        <v>0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>
      <c r="A439" s="373"/>
      <c r="B439" s="202" t="s">
        <v>777</v>
      </c>
      <c r="C439" s="206">
        <v>264</v>
      </c>
      <c r="D439" s="206"/>
      <c r="E439" s="18">
        <f t="shared" si="14"/>
        <v>264</v>
      </c>
      <c r="F439" s="206">
        <v>264</v>
      </c>
      <c r="G439" s="125">
        <f t="shared" si="15"/>
        <v>0</v>
      </c>
      <c r="H439" s="150" t="s">
        <v>909</v>
      </c>
      <c r="I439" s="151" t="s">
        <v>909</v>
      </c>
      <c r="J439" s="163" t="s">
        <v>909</v>
      </c>
      <c r="K439" s="164" t="s">
        <v>909</v>
      </c>
    </row>
    <row r="440" spans="1:11">
      <c r="A440" s="16" t="s">
        <v>909</v>
      </c>
      <c r="B440" s="17" t="s">
        <v>909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25">
        <f t="shared" si="15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 ht="16.5" thickBot="1">
      <c r="A441" s="16" t="s">
        <v>909</v>
      </c>
      <c r="B441" s="17" t="s">
        <v>909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25">
        <f t="shared" si="15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 ht="16.5" thickBot="1">
      <c r="A442" s="383" t="s">
        <v>798</v>
      </c>
      <c r="B442" s="222" t="s">
        <v>799</v>
      </c>
      <c r="C442" s="206"/>
      <c r="D442" s="206"/>
      <c r="E442" s="18">
        <f t="shared" si="14"/>
        <v>0</v>
      </c>
      <c r="F442" s="206"/>
      <c r="G442" s="125">
        <f t="shared" si="15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>
      <c r="A443" s="388"/>
      <c r="B443" s="222" t="s">
        <v>800</v>
      </c>
      <c r="C443" s="206"/>
      <c r="D443" s="206"/>
      <c r="E443" s="18">
        <f t="shared" si="14"/>
        <v>0</v>
      </c>
      <c r="F443" s="206"/>
      <c r="G443" s="125">
        <f t="shared" si="15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>
      <c r="A444" s="388"/>
      <c r="B444" s="222" t="s">
        <v>801</v>
      </c>
      <c r="C444" s="206">
        <v>3000</v>
      </c>
      <c r="D444" s="206"/>
      <c r="E444" s="18">
        <f t="shared" si="14"/>
        <v>3000</v>
      </c>
      <c r="F444" s="206"/>
      <c r="G444" s="125">
        <f t="shared" si="15"/>
        <v>3000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>
      <c r="A445" s="388"/>
      <c r="B445" s="218" t="s">
        <v>802</v>
      </c>
      <c r="C445" s="206">
        <v>5500</v>
      </c>
      <c r="D445" s="206"/>
      <c r="E445" s="18">
        <f t="shared" si="14"/>
        <v>5500</v>
      </c>
      <c r="F445" s="206">
        <v>5500</v>
      </c>
      <c r="G445" s="125">
        <f t="shared" si="15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>
      <c r="A446" s="388"/>
      <c r="B446" s="218" t="s">
        <v>803</v>
      </c>
      <c r="C446" s="206">
        <v>3500</v>
      </c>
      <c r="D446" s="206"/>
      <c r="E446" s="18">
        <f t="shared" si="14"/>
        <v>3500</v>
      </c>
      <c r="F446" s="206">
        <v>3500</v>
      </c>
      <c r="G446" s="125">
        <f t="shared" si="15"/>
        <v>0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>
      <c r="A447" s="388"/>
      <c r="B447" s="222" t="s">
        <v>804</v>
      </c>
      <c r="C447" s="206"/>
      <c r="D447" s="206"/>
      <c r="E447" s="18">
        <f t="shared" si="14"/>
        <v>0</v>
      </c>
      <c r="F447" s="18" t="s">
        <v>909</v>
      </c>
      <c r="G447" s="125">
        <f t="shared" si="15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 ht="16.5" thickBot="1">
      <c r="A448" s="16" t="s">
        <v>909</v>
      </c>
      <c r="B448" s="17" t="s">
        <v>909</v>
      </c>
      <c r="C448" s="18" t="s">
        <v>909</v>
      </c>
      <c r="D448" s="18" t="s">
        <v>909</v>
      </c>
      <c r="E448" s="18">
        <f t="shared" si="14"/>
        <v>0</v>
      </c>
      <c r="F448" s="18" t="s">
        <v>909</v>
      </c>
      <c r="G448" s="125">
        <f t="shared" si="15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 ht="16.5" thickBot="1">
      <c r="A449" s="383" t="s">
        <v>807</v>
      </c>
      <c r="B449" s="222" t="s">
        <v>808</v>
      </c>
      <c r="C449" s="206"/>
      <c r="D449" s="206"/>
      <c r="E449" s="18">
        <f t="shared" si="14"/>
        <v>0</v>
      </c>
      <c r="F449" s="18" t="s">
        <v>909</v>
      </c>
      <c r="G449" s="125">
        <f t="shared" si="15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373"/>
      <c r="B450" s="222" t="s">
        <v>810</v>
      </c>
      <c r="C450" s="206">
        <v>40000</v>
      </c>
      <c r="D450" s="206"/>
      <c r="E450" s="18">
        <f t="shared" si="14"/>
        <v>40000</v>
      </c>
      <c r="F450" s="18">
        <v>40000</v>
      </c>
      <c r="G450" s="125">
        <f t="shared" si="15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 ht="16.5" thickBot="1">
      <c r="A451" s="16" t="s">
        <v>909</v>
      </c>
      <c r="B451" s="17" t="s">
        <v>909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25">
        <f t="shared" si="15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 ht="16.5" thickBot="1">
      <c r="A452" s="389" t="s">
        <v>1561</v>
      </c>
      <c r="B452" s="392" t="s">
        <v>815</v>
      </c>
      <c r="C452" s="206"/>
      <c r="D452" s="206"/>
      <c r="E452" s="18">
        <f t="shared" si="14"/>
        <v>0</v>
      </c>
      <c r="F452" s="18" t="s">
        <v>909</v>
      </c>
      <c r="G452" s="125">
        <f t="shared" si="15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393" t="s">
        <v>1562</v>
      </c>
      <c r="B453" s="218" t="s">
        <v>816</v>
      </c>
      <c r="C453" s="206"/>
      <c r="D453" s="206"/>
      <c r="E453" s="18">
        <f t="shared" si="14"/>
        <v>0</v>
      </c>
      <c r="F453" s="18" t="s">
        <v>909</v>
      </c>
      <c r="G453" s="125">
        <f t="shared" si="15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>
      <c r="A454" s="388"/>
      <c r="B454" s="218" t="s">
        <v>817</v>
      </c>
      <c r="C454" s="206">
        <v>960</v>
      </c>
      <c r="D454" s="206"/>
      <c r="E454" s="18">
        <f t="shared" si="14"/>
        <v>960</v>
      </c>
      <c r="F454" s="18">
        <v>960</v>
      </c>
      <c r="G454" s="125">
        <f t="shared" si="15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 ht="16.5" thickBot="1">
      <c r="A455" s="16" t="s">
        <v>909</v>
      </c>
      <c r="B455" s="17" t="s">
        <v>909</v>
      </c>
      <c r="C455" s="18" t="s">
        <v>909</v>
      </c>
      <c r="D455" s="18" t="s">
        <v>909</v>
      </c>
      <c r="E455" s="18">
        <f t="shared" si="14"/>
        <v>0</v>
      </c>
      <c r="F455" s="18" t="s">
        <v>909</v>
      </c>
      <c r="G455" s="125">
        <f t="shared" si="15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 ht="16.5" thickBot="1">
      <c r="A456" s="383" t="s">
        <v>821</v>
      </c>
      <c r="B456" s="223" t="s">
        <v>548</v>
      </c>
      <c r="C456" s="206">
        <v>1500</v>
      </c>
      <c r="D456" s="206"/>
      <c r="E456" s="18">
        <f t="shared" si="14"/>
        <v>1500</v>
      </c>
      <c r="F456" s="18">
        <v>1500</v>
      </c>
      <c r="G456" s="125">
        <f t="shared" si="15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16" t="s">
        <v>909</v>
      </c>
      <c r="B457" s="17" t="s">
        <v>909</v>
      </c>
      <c r="C457" s="18" t="s">
        <v>909</v>
      </c>
      <c r="D457" s="18" t="s">
        <v>909</v>
      </c>
      <c r="E457" s="18">
        <f t="shared" si="14"/>
        <v>0</v>
      </c>
      <c r="F457" s="18" t="s">
        <v>909</v>
      </c>
      <c r="G457" s="125">
        <f t="shared" si="15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 ht="16.5" thickBot="1">
      <c r="A458" s="16" t="s">
        <v>909</v>
      </c>
      <c r="B458" s="17" t="s">
        <v>909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25">
        <f t="shared" si="15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 ht="16.5" thickBot="1">
      <c r="A459" s="383" t="s">
        <v>857</v>
      </c>
      <c r="B459" s="225" t="s">
        <v>858</v>
      </c>
      <c r="C459" s="206">
        <v>4593</v>
      </c>
      <c r="D459" s="206"/>
      <c r="E459" s="18">
        <f t="shared" si="14"/>
        <v>4593</v>
      </c>
      <c r="F459" s="206">
        <v>4593</v>
      </c>
      <c r="G459" s="125">
        <f t="shared" si="15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394"/>
      <c r="B460" s="225" t="s">
        <v>859</v>
      </c>
      <c r="C460" s="206">
        <v>22356</v>
      </c>
      <c r="D460" s="206"/>
      <c r="E460" s="18">
        <f t="shared" si="14"/>
        <v>22356</v>
      </c>
      <c r="F460" s="206">
        <v>22356</v>
      </c>
      <c r="G460" s="125">
        <f t="shared" si="15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373"/>
      <c r="B461" s="226" t="s">
        <v>860</v>
      </c>
      <c r="C461" s="206"/>
      <c r="D461" s="206"/>
      <c r="E461" s="18">
        <f t="shared" ref="E461:E524" si="16">IFERROR(C461+D461,0)</f>
        <v>0</v>
      </c>
      <c r="F461" s="206"/>
      <c r="G461" s="125">
        <f t="shared" ref="G461:G524" si="17">IFERROR((E461-F461),0)</f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373"/>
      <c r="B462" s="226" t="s">
        <v>861</v>
      </c>
      <c r="C462" s="206">
        <v>386250</v>
      </c>
      <c r="D462" s="206"/>
      <c r="E462" s="18">
        <f t="shared" si="16"/>
        <v>386250</v>
      </c>
      <c r="F462" s="206">
        <v>386250</v>
      </c>
      <c r="G462" s="125">
        <f t="shared" si="17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373"/>
      <c r="B463" s="226" t="s">
        <v>862</v>
      </c>
      <c r="C463" s="206">
        <v>76000</v>
      </c>
      <c r="D463" s="206"/>
      <c r="E463" s="18">
        <f t="shared" si="16"/>
        <v>76000</v>
      </c>
      <c r="F463" s="206">
        <v>66000</v>
      </c>
      <c r="G463" s="125">
        <f t="shared" si="17"/>
        <v>10000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373"/>
      <c r="B464" s="226" t="s">
        <v>863</v>
      </c>
      <c r="C464" s="206">
        <v>6968</v>
      </c>
      <c r="D464" s="206"/>
      <c r="E464" s="18">
        <f t="shared" si="16"/>
        <v>6968</v>
      </c>
      <c r="F464" s="206">
        <v>4968</v>
      </c>
      <c r="G464" s="125">
        <f t="shared" si="17"/>
        <v>2000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373"/>
      <c r="B465" s="226" t="s">
        <v>864</v>
      </c>
      <c r="C465" s="395"/>
      <c r="D465" s="206"/>
      <c r="E465" s="18">
        <f t="shared" si="16"/>
        <v>0</v>
      </c>
      <c r="F465" s="206"/>
      <c r="G465" s="125">
        <f t="shared" si="17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373"/>
      <c r="B466" s="226" t="s">
        <v>865</v>
      </c>
      <c r="C466" s="206"/>
      <c r="D466" s="206"/>
      <c r="E466" s="18">
        <f t="shared" si="16"/>
        <v>0</v>
      </c>
      <c r="F466" s="206"/>
      <c r="G466" s="125">
        <f t="shared" si="17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394"/>
      <c r="B467" s="225" t="s">
        <v>866</v>
      </c>
      <c r="C467" s="206">
        <v>1200</v>
      </c>
      <c r="D467" s="206"/>
      <c r="E467" s="18">
        <f t="shared" si="16"/>
        <v>1200</v>
      </c>
      <c r="F467" s="206">
        <v>1200</v>
      </c>
      <c r="G467" s="125">
        <f t="shared" si="17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>
      <c r="A468" s="394"/>
      <c r="B468" s="226" t="s">
        <v>867</v>
      </c>
      <c r="C468" s="206">
        <v>15000</v>
      </c>
      <c r="D468" s="206"/>
      <c r="E468" s="18">
        <f t="shared" si="16"/>
        <v>15000</v>
      </c>
      <c r="F468" s="206">
        <v>7823</v>
      </c>
      <c r="G468" s="125">
        <f t="shared" si="17"/>
        <v>7177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>
      <c r="A469" s="394"/>
      <c r="B469" s="226" t="s">
        <v>868</v>
      </c>
      <c r="C469" s="206">
        <v>16900</v>
      </c>
      <c r="D469" s="206"/>
      <c r="E469" s="18">
        <f t="shared" si="16"/>
        <v>16900</v>
      </c>
      <c r="F469" s="206">
        <v>16900</v>
      </c>
      <c r="G469" s="125">
        <f t="shared" si="17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373"/>
      <c r="B470" s="226" t="s">
        <v>869</v>
      </c>
      <c r="C470" s="206"/>
      <c r="D470" s="206"/>
      <c r="E470" s="18">
        <f t="shared" si="16"/>
        <v>0</v>
      </c>
      <c r="F470" s="206"/>
      <c r="G470" s="125">
        <f t="shared" si="17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373"/>
      <c r="B471" s="226"/>
      <c r="C471" s="206"/>
      <c r="D471" s="206"/>
      <c r="E471" s="18">
        <f t="shared" si="16"/>
        <v>0</v>
      </c>
      <c r="F471" s="206"/>
      <c r="G471" s="125">
        <f t="shared" si="17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 ht="16.5" thickBot="1">
      <c r="A472" s="396" t="s">
        <v>870</v>
      </c>
      <c r="B472" s="225" t="s">
        <v>871</v>
      </c>
      <c r="C472" s="206"/>
      <c r="D472" s="206"/>
      <c r="E472" s="18">
        <f t="shared" si="16"/>
        <v>0</v>
      </c>
      <c r="F472" s="206"/>
      <c r="G472" s="125">
        <f t="shared" si="17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 ht="16.5" thickBot="1">
      <c r="A473" s="397"/>
      <c r="B473" s="225"/>
      <c r="C473" s="206"/>
      <c r="D473" s="206"/>
      <c r="E473" s="18">
        <f t="shared" si="16"/>
        <v>0</v>
      </c>
      <c r="F473" s="206"/>
      <c r="G473" s="125">
        <f t="shared" si="17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 ht="16.5" thickBot="1">
      <c r="A474" s="383" t="s">
        <v>872</v>
      </c>
      <c r="B474" s="225" t="s">
        <v>873</v>
      </c>
      <c r="C474" s="206">
        <v>16000</v>
      </c>
      <c r="D474" s="206"/>
      <c r="E474" s="18">
        <f t="shared" si="16"/>
        <v>16000</v>
      </c>
      <c r="F474" s="206">
        <v>16000</v>
      </c>
      <c r="G474" s="125">
        <f t="shared" si="17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>
      <c r="A475" s="398"/>
      <c r="B475" s="213" t="s">
        <v>425</v>
      </c>
      <c r="C475" s="206">
        <v>16000</v>
      </c>
      <c r="D475" s="206"/>
      <c r="E475" s="18">
        <f t="shared" si="16"/>
        <v>16000</v>
      </c>
      <c r="F475" s="206">
        <v>16000</v>
      </c>
      <c r="G475" s="125">
        <f t="shared" si="17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>
      <c r="A476" s="398"/>
      <c r="B476" s="225" t="s">
        <v>874</v>
      </c>
      <c r="C476" s="206">
        <v>7000</v>
      </c>
      <c r="D476" s="206"/>
      <c r="E476" s="18">
        <f t="shared" si="16"/>
        <v>7000</v>
      </c>
      <c r="F476" s="206">
        <v>6890</v>
      </c>
      <c r="G476" s="125">
        <f t="shared" si="17"/>
        <v>110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>
      <c r="A477" s="398"/>
      <c r="B477" s="213" t="s">
        <v>875</v>
      </c>
      <c r="C477" s="206">
        <v>7000</v>
      </c>
      <c r="D477" s="206"/>
      <c r="E477" s="18">
        <f t="shared" si="16"/>
        <v>7000</v>
      </c>
      <c r="F477" s="206">
        <v>6890</v>
      </c>
      <c r="G477" s="125">
        <f t="shared" si="17"/>
        <v>110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 ht="16.5" thickBot="1">
      <c r="A478" s="398"/>
      <c r="B478" s="213"/>
      <c r="C478" s="206"/>
      <c r="D478" s="206"/>
      <c r="E478" s="18">
        <f t="shared" si="16"/>
        <v>0</v>
      </c>
      <c r="F478" s="206"/>
      <c r="G478" s="125">
        <f t="shared" si="17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 ht="16.5" thickBot="1">
      <c r="A479" s="383" t="s">
        <v>876</v>
      </c>
      <c r="B479" s="213" t="s">
        <v>877</v>
      </c>
      <c r="C479" s="206">
        <v>7400</v>
      </c>
      <c r="D479" s="206"/>
      <c r="E479" s="18">
        <f t="shared" si="16"/>
        <v>7400</v>
      </c>
      <c r="F479" s="206">
        <v>7400</v>
      </c>
      <c r="G479" s="125">
        <f t="shared" si="17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 ht="16.5" thickBot="1">
      <c r="A480" s="399"/>
      <c r="B480" s="213"/>
      <c r="C480" s="206"/>
      <c r="D480" s="206"/>
      <c r="E480" s="18">
        <f t="shared" si="16"/>
        <v>0</v>
      </c>
      <c r="F480" s="206"/>
      <c r="G480" s="125">
        <f t="shared" si="17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 ht="16.5" thickBot="1">
      <c r="A481" s="383" t="s">
        <v>880</v>
      </c>
      <c r="B481" s="213" t="s">
        <v>881</v>
      </c>
      <c r="C481" s="206"/>
      <c r="D481" s="206"/>
      <c r="E481" s="18">
        <f t="shared" si="16"/>
        <v>0</v>
      </c>
      <c r="F481" s="206"/>
      <c r="G481" s="125">
        <f t="shared" si="17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>
      <c r="A482" s="394"/>
      <c r="B482" s="213" t="s">
        <v>882</v>
      </c>
      <c r="C482" s="206">
        <v>2000</v>
      </c>
      <c r="D482" s="206"/>
      <c r="E482" s="18">
        <f t="shared" si="16"/>
        <v>2000</v>
      </c>
      <c r="F482" s="206">
        <v>365</v>
      </c>
      <c r="G482" s="125">
        <f t="shared" si="17"/>
        <v>1635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>
      <c r="A483" s="394"/>
      <c r="B483" s="213" t="s">
        <v>1018</v>
      </c>
      <c r="C483" s="206">
        <v>2000</v>
      </c>
      <c r="D483" s="206"/>
      <c r="E483" s="18">
        <f t="shared" si="16"/>
        <v>2000</v>
      </c>
      <c r="F483" s="206"/>
      <c r="G483" s="125">
        <f t="shared" si="17"/>
        <v>2000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>
      <c r="A484" s="394"/>
      <c r="B484" s="213" t="s">
        <v>1563</v>
      </c>
      <c r="C484" s="206"/>
      <c r="D484" s="206"/>
      <c r="E484" s="18">
        <f t="shared" si="16"/>
        <v>0</v>
      </c>
      <c r="F484" s="206"/>
      <c r="G484" s="125">
        <f t="shared" si="17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 ht="16.5" thickBot="1">
      <c r="A485" s="394"/>
      <c r="B485" s="213"/>
      <c r="C485" s="206"/>
      <c r="D485" s="206"/>
      <c r="E485" s="18">
        <f t="shared" si="16"/>
        <v>0</v>
      </c>
      <c r="F485" s="206"/>
      <c r="G485" s="125">
        <f t="shared" si="17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 ht="16.5" thickBot="1">
      <c r="A486" s="383" t="s">
        <v>852</v>
      </c>
      <c r="B486" s="213" t="s">
        <v>853</v>
      </c>
      <c r="C486" s="206">
        <v>4800</v>
      </c>
      <c r="D486" s="206"/>
      <c r="E486" s="18">
        <f t="shared" si="16"/>
        <v>4800</v>
      </c>
      <c r="F486" s="206">
        <v>4800</v>
      </c>
      <c r="G486" s="125">
        <f t="shared" si="17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>
      <c r="A487" s="16" t="s">
        <v>909</v>
      </c>
      <c r="B487" s="4" t="s">
        <v>909</v>
      </c>
      <c r="C487" s="18" t="s">
        <v>909</v>
      </c>
      <c r="D487" s="18" t="s">
        <v>909</v>
      </c>
      <c r="E487" s="18">
        <f t="shared" si="16"/>
        <v>0</v>
      </c>
      <c r="F487" s="18" t="s">
        <v>909</v>
      </c>
      <c r="G487" s="125">
        <f t="shared" si="17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16" t="s">
        <v>909</v>
      </c>
      <c r="B488" s="17" t="s">
        <v>909</v>
      </c>
      <c r="C488" s="18" t="s">
        <v>909</v>
      </c>
      <c r="D488" s="18" t="s">
        <v>909</v>
      </c>
      <c r="E488" s="18">
        <f t="shared" si="16"/>
        <v>0</v>
      </c>
      <c r="F488" s="18" t="s">
        <v>909</v>
      </c>
      <c r="G488" s="125">
        <f t="shared" si="17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>
      <c r="A489" s="16" t="s">
        <v>909</v>
      </c>
      <c r="B489" s="17" t="s">
        <v>909</v>
      </c>
      <c r="C489" s="18" t="s">
        <v>909</v>
      </c>
      <c r="D489" s="18" t="s">
        <v>909</v>
      </c>
      <c r="E489" s="18">
        <f t="shared" si="16"/>
        <v>0</v>
      </c>
      <c r="F489" s="18" t="s">
        <v>909</v>
      </c>
      <c r="G489" s="125">
        <f t="shared" si="17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>
      <c r="A490" s="16" t="s">
        <v>909</v>
      </c>
      <c r="B490" s="17" t="s">
        <v>909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25">
        <f t="shared" si="17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16" t="s">
        <v>909</v>
      </c>
      <c r="B491" s="17" t="s">
        <v>909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25">
        <f t="shared" si="17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16" t="s">
        <v>909</v>
      </c>
      <c r="B492" s="17" t="s">
        <v>909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25">
        <f t="shared" si="17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>
      <c r="A493" s="16" t="s">
        <v>909</v>
      </c>
      <c r="B493" s="17" t="s">
        <v>909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25">
        <f t="shared" si="17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>
      <c r="A494" s="16" t="s">
        <v>909</v>
      </c>
      <c r="B494" s="17" t="s">
        <v>909</v>
      </c>
      <c r="C494" s="18" t="s">
        <v>909</v>
      </c>
      <c r="D494" s="18" t="s">
        <v>909</v>
      </c>
      <c r="E494" s="18">
        <f t="shared" si="16"/>
        <v>0</v>
      </c>
      <c r="F494" s="18" t="s">
        <v>909</v>
      </c>
      <c r="G494" s="125">
        <f t="shared" si="17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>
      <c r="A495" s="16" t="s">
        <v>909</v>
      </c>
      <c r="B495" s="17" t="s">
        <v>909</v>
      </c>
      <c r="C495" s="18" t="s">
        <v>909</v>
      </c>
      <c r="D495" s="18" t="s">
        <v>909</v>
      </c>
      <c r="E495" s="18">
        <f t="shared" si="16"/>
        <v>0</v>
      </c>
      <c r="F495" s="18" t="s">
        <v>909</v>
      </c>
      <c r="G495" s="125">
        <f t="shared" si="17"/>
        <v>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>
      <c r="A496" s="16" t="s">
        <v>909</v>
      </c>
      <c r="B496" s="17" t="s">
        <v>909</v>
      </c>
      <c r="C496" s="18" t="s">
        <v>909</v>
      </c>
      <c r="D496" s="18" t="s">
        <v>909</v>
      </c>
      <c r="E496" s="18">
        <f t="shared" si="16"/>
        <v>0</v>
      </c>
      <c r="F496" s="18" t="s">
        <v>909</v>
      </c>
      <c r="G496" s="125">
        <f t="shared" si="17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>
      <c r="A497" s="16" t="s">
        <v>909</v>
      </c>
      <c r="B497" s="17" t="s">
        <v>909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25">
        <f t="shared" si="17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>
      <c r="A498" s="16" t="s">
        <v>909</v>
      </c>
      <c r="B498" s="17" t="s">
        <v>909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25">
        <f t="shared" si="17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>
      <c r="A499" s="16" t="s">
        <v>909</v>
      </c>
      <c r="B499" s="17" t="s">
        <v>909</v>
      </c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25">
        <f t="shared" si="17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16" t="s">
        <v>909</v>
      </c>
      <c r="B500" s="17" t="s">
        <v>909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25">
        <f t="shared" si="17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>
      <c r="A501" s="16" t="s">
        <v>909</v>
      </c>
      <c r="B501" s="17" t="s">
        <v>909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25">
        <f t="shared" si="17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>
      <c r="A502" s="16" t="s">
        <v>909</v>
      </c>
      <c r="B502" s="17" t="s">
        <v>909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25">
        <f t="shared" si="17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>
      <c r="A503" s="16" t="s">
        <v>909</v>
      </c>
      <c r="B503" s="17" t="s">
        <v>909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25">
        <f t="shared" si="17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>
      <c r="A504" s="16" t="s">
        <v>909</v>
      </c>
      <c r="B504" s="17" t="s">
        <v>909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25">
        <f t="shared" si="17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>
      <c r="A505" s="16" t="s">
        <v>909</v>
      </c>
      <c r="B505" s="17" t="s">
        <v>909</v>
      </c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25">
        <f t="shared" si="17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>
      <c r="A506" s="16" t="s">
        <v>909</v>
      </c>
      <c r="B506" s="17" t="s">
        <v>909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25">
        <f t="shared" si="17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>
      <c r="A507" s="16" t="s">
        <v>909</v>
      </c>
      <c r="B507" s="17" t="s">
        <v>909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25">
        <f t="shared" si="17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>
      <c r="A508" s="16" t="s">
        <v>909</v>
      </c>
      <c r="B508" s="17" t="s">
        <v>909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25">
        <f t="shared" si="17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>
      <c r="A509" s="16" t="s">
        <v>909</v>
      </c>
      <c r="B509" s="17" t="s">
        <v>909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25">
        <f t="shared" si="17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16" t="s">
        <v>909</v>
      </c>
      <c r="B510" s="17" t="s">
        <v>909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25">
        <f t="shared" si="17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16" t="s">
        <v>909</v>
      </c>
      <c r="B511" s="17" t="s">
        <v>909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25">
        <f t="shared" si="17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16" t="s">
        <v>909</v>
      </c>
      <c r="B512" s="17" t="s">
        <v>909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25">
        <f t="shared" si="17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>
      <c r="A513" s="16" t="s">
        <v>909</v>
      </c>
      <c r="B513" s="17" t="s">
        <v>909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25">
        <f t="shared" si="17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>
      <c r="A514" s="16" t="s">
        <v>909</v>
      </c>
      <c r="B514" s="17" t="s">
        <v>909</v>
      </c>
      <c r="C514" s="18" t="s">
        <v>909</v>
      </c>
      <c r="D514" s="18" t="s">
        <v>909</v>
      </c>
      <c r="E514" s="18">
        <f t="shared" si="16"/>
        <v>0</v>
      </c>
      <c r="F514" s="18" t="s">
        <v>909</v>
      </c>
      <c r="G514" s="125">
        <f t="shared" si="17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>
      <c r="A515" s="16" t="s">
        <v>909</v>
      </c>
      <c r="B515" s="17" t="s">
        <v>909</v>
      </c>
      <c r="C515" s="18" t="s">
        <v>909</v>
      </c>
      <c r="D515" s="18" t="s">
        <v>909</v>
      </c>
      <c r="E515" s="18">
        <f t="shared" si="16"/>
        <v>0</v>
      </c>
      <c r="F515" s="18" t="s">
        <v>909</v>
      </c>
      <c r="G515" s="125">
        <f t="shared" si="17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>
      <c r="A516" s="16" t="s">
        <v>909</v>
      </c>
      <c r="B516" s="17" t="s">
        <v>909</v>
      </c>
      <c r="C516" s="18" t="s">
        <v>909</v>
      </c>
      <c r="D516" s="18" t="s">
        <v>909</v>
      </c>
      <c r="E516" s="18">
        <f t="shared" si="16"/>
        <v>0</v>
      </c>
      <c r="F516" s="18" t="s">
        <v>909</v>
      </c>
      <c r="G516" s="125">
        <f t="shared" si="17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>
      <c r="A517" s="16" t="s">
        <v>909</v>
      </c>
      <c r="B517" s="17" t="s">
        <v>909</v>
      </c>
      <c r="C517" s="18" t="s">
        <v>909</v>
      </c>
      <c r="D517" s="18" t="s">
        <v>909</v>
      </c>
      <c r="E517" s="18">
        <f t="shared" si="16"/>
        <v>0</v>
      </c>
      <c r="F517" s="18" t="s">
        <v>909</v>
      </c>
      <c r="G517" s="125">
        <f t="shared" si="17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16" t="s">
        <v>909</v>
      </c>
      <c r="B518" s="17" t="s">
        <v>909</v>
      </c>
      <c r="C518" s="18" t="s">
        <v>909</v>
      </c>
      <c r="D518" s="18" t="s">
        <v>909</v>
      </c>
      <c r="E518" s="18">
        <f t="shared" si="16"/>
        <v>0</v>
      </c>
      <c r="F518" s="18" t="s">
        <v>909</v>
      </c>
      <c r="G518" s="125">
        <f t="shared" si="17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>
      <c r="A519" s="16" t="s">
        <v>909</v>
      </c>
      <c r="B519" s="17" t="s">
        <v>909</v>
      </c>
      <c r="C519" s="18" t="s">
        <v>909</v>
      </c>
      <c r="D519" s="18" t="s">
        <v>909</v>
      </c>
      <c r="E519" s="18">
        <f t="shared" si="16"/>
        <v>0</v>
      </c>
      <c r="F519" s="18" t="s">
        <v>909</v>
      </c>
      <c r="G519" s="125">
        <f t="shared" si="17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>
      <c r="A520" s="16" t="s">
        <v>909</v>
      </c>
      <c r="B520" s="17" t="s">
        <v>909</v>
      </c>
      <c r="C520" s="18" t="s">
        <v>909</v>
      </c>
      <c r="D520" s="18" t="s">
        <v>909</v>
      </c>
      <c r="E520" s="18">
        <f t="shared" si="16"/>
        <v>0</v>
      </c>
      <c r="F520" s="18" t="s">
        <v>909</v>
      </c>
      <c r="G520" s="125">
        <f t="shared" si="17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16" t="s">
        <v>909</v>
      </c>
      <c r="B521" s="17" t="s">
        <v>909</v>
      </c>
      <c r="C521" s="18" t="s">
        <v>909</v>
      </c>
      <c r="D521" s="18" t="s">
        <v>909</v>
      </c>
      <c r="E521" s="18">
        <f t="shared" si="16"/>
        <v>0</v>
      </c>
      <c r="F521" s="18" t="s">
        <v>909</v>
      </c>
      <c r="G521" s="125">
        <f t="shared" si="17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16" t="s">
        <v>909</v>
      </c>
      <c r="B522" s="17" t="s">
        <v>909</v>
      </c>
      <c r="C522" s="18" t="s">
        <v>909</v>
      </c>
      <c r="D522" s="18" t="s">
        <v>909</v>
      </c>
      <c r="E522" s="18">
        <f t="shared" si="16"/>
        <v>0</v>
      </c>
      <c r="F522" s="18" t="s">
        <v>909</v>
      </c>
      <c r="G522" s="125">
        <f t="shared" si="17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16" t="s">
        <v>909</v>
      </c>
      <c r="B523" s="17" t="s">
        <v>909</v>
      </c>
      <c r="C523" s="18" t="s">
        <v>909</v>
      </c>
      <c r="D523" s="18" t="s">
        <v>909</v>
      </c>
      <c r="E523" s="18">
        <f t="shared" si="16"/>
        <v>0</v>
      </c>
      <c r="F523" s="18" t="s">
        <v>909</v>
      </c>
      <c r="G523" s="125">
        <f t="shared" si="17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16" t="s">
        <v>909</v>
      </c>
      <c r="B524" s="17" t="s">
        <v>909</v>
      </c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25">
        <f t="shared" si="17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>
      <c r="A525" s="16" t="s">
        <v>909</v>
      </c>
      <c r="B525" s="17" t="s">
        <v>909</v>
      </c>
      <c r="C525" s="18" t="s">
        <v>909</v>
      </c>
      <c r="D525" s="18" t="s">
        <v>909</v>
      </c>
      <c r="E525" s="18">
        <f t="shared" ref="E525:E588" si="18">IFERROR(C525+D525,0)</f>
        <v>0</v>
      </c>
      <c r="F525" s="18" t="s">
        <v>909</v>
      </c>
      <c r="G525" s="125">
        <f t="shared" ref="G525:G588" si="19">IFERROR((E525-F525),0)</f>
        <v>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>
      <c r="A526" s="16" t="s">
        <v>909</v>
      </c>
      <c r="B526" s="4" t="s">
        <v>909</v>
      </c>
      <c r="C526" s="18" t="s">
        <v>909</v>
      </c>
      <c r="D526" s="18" t="s">
        <v>909</v>
      </c>
      <c r="E526" s="18">
        <f t="shared" si="18"/>
        <v>0</v>
      </c>
      <c r="F526" s="18" t="s">
        <v>909</v>
      </c>
      <c r="G526" s="125">
        <f t="shared" si="19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>
      <c r="A527" s="16" t="s">
        <v>909</v>
      </c>
      <c r="B527" s="17" t="s">
        <v>909</v>
      </c>
      <c r="C527" s="18" t="s">
        <v>909</v>
      </c>
      <c r="D527" s="18" t="s">
        <v>909</v>
      </c>
      <c r="E527" s="18">
        <f t="shared" si="18"/>
        <v>0</v>
      </c>
      <c r="F527" s="18" t="s">
        <v>909</v>
      </c>
      <c r="G527" s="125">
        <f t="shared" si="19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>
      <c r="A528" s="16" t="s">
        <v>909</v>
      </c>
      <c r="B528" s="17" t="s">
        <v>909</v>
      </c>
      <c r="C528" s="18" t="s">
        <v>909</v>
      </c>
      <c r="D528" s="18" t="s">
        <v>909</v>
      </c>
      <c r="E528" s="18">
        <f t="shared" si="18"/>
        <v>0</v>
      </c>
      <c r="F528" s="18" t="s">
        <v>909</v>
      </c>
      <c r="G528" s="125">
        <f t="shared" si="19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>
      <c r="A529" s="16" t="s">
        <v>909</v>
      </c>
      <c r="B529" s="17" t="s">
        <v>909</v>
      </c>
      <c r="C529" s="18" t="s">
        <v>909</v>
      </c>
      <c r="D529" s="18" t="s">
        <v>909</v>
      </c>
      <c r="E529" s="18">
        <f t="shared" si="18"/>
        <v>0</v>
      </c>
      <c r="F529" s="18" t="s">
        <v>909</v>
      </c>
      <c r="G529" s="125">
        <f t="shared" si="19"/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16" t="s">
        <v>909</v>
      </c>
      <c r="B530" s="17" t="s">
        <v>909</v>
      </c>
      <c r="C530" s="18" t="s">
        <v>909</v>
      </c>
      <c r="D530" s="18" t="s">
        <v>909</v>
      </c>
      <c r="E530" s="18">
        <f t="shared" si="18"/>
        <v>0</v>
      </c>
      <c r="F530" s="18" t="s">
        <v>909</v>
      </c>
      <c r="G530" s="125">
        <f t="shared" si="19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16" t="s">
        <v>909</v>
      </c>
      <c r="B531" s="17" t="s">
        <v>909</v>
      </c>
      <c r="C531" s="18" t="s">
        <v>909</v>
      </c>
      <c r="D531" s="18" t="s">
        <v>909</v>
      </c>
      <c r="E531" s="18">
        <f t="shared" si="18"/>
        <v>0</v>
      </c>
      <c r="F531" s="18" t="s">
        <v>909</v>
      </c>
      <c r="G531" s="125">
        <f t="shared" si="19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>
      <c r="A532" s="16" t="s">
        <v>909</v>
      </c>
      <c r="B532" s="17" t="s">
        <v>909</v>
      </c>
      <c r="C532" s="18" t="s">
        <v>909</v>
      </c>
      <c r="D532" s="18" t="s">
        <v>909</v>
      </c>
      <c r="E532" s="18">
        <f t="shared" si="18"/>
        <v>0</v>
      </c>
      <c r="F532" s="18" t="s">
        <v>909</v>
      </c>
      <c r="G532" s="125">
        <f t="shared" si="19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>
      <c r="A533" s="16" t="s">
        <v>909</v>
      </c>
      <c r="B533" s="17" t="s">
        <v>909</v>
      </c>
      <c r="C533" s="18" t="s">
        <v>909</v>
      </c>
      <c r="D533" s="18" t="s">
        <v>909</v>
      </c>
      <c r="E533" s="18">
        <f t="shared" si="18"/>
        <v>0</v>
      </c>
      <c r="F533" s="18" t="s">
        <v>909</v>
      </c>
      <c r="G533" s="125">
        <f t="shared" si="19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16" t="s">
        <v>909</v>
      </c>
      <c r="B534" s="17" t="s">
        <v>909</v>
      </c>
      <c r="C534" s="18" t="s">
        <v>909</v>
      </c>
      <c r="D534" s="18" t="s">
        <v>909</v>
      </c>
      <c r="E534" s="18">
        <f t="shared" si="18"/>
        <v>0</v>
      </c>
      <c r="F534" s="18" t="s">
        <v>909</v>
      </c>
      <c r="G534" s="125">
        <f t="shared" si="19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>
      <c r="A535" s="16" t="s">
        <v>909</v>
      </c>
      <c r="B535" s="17" t="s">
        <v>909</v>
      </c>
      <c r="C535" s="18" t="s">
        <v>909</v>
      </c>
      <c r="D535" s="18" t="s">
        <v>909</v>
      </c>
      <c r="E535" s="18">
        <f t="shared" si="18"/>
        <v>0</v>
      </c>
      <c r="F535" s="18" t="s">
        <v>909</v>
      </c>
      <c r="G535" s="125">
        <f t="shared" si="19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>
      <c r="A536" s="16" t="s">
        <v>909</v>
      </c>
      <c r="B536" s="17" t="s">
        <v>909</v>
      </c>
      <c r="C536" s="18" t="s">
        <v>909</v>
      </c>
      <c r="D536" s="18" t="s">
        <v>909</v>
      </c>
      <c r="E536" s="18">
        <f t="shared" si="18"/>
        <v>0</v>
      </c>
      <c r="F536" s="18" t="s">
        <v>909</v>
      </c>
      <c r="G536" s="125">
        <f t="shared" si="19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>
      <c r="A537" s="16" t="s">
        <v>909</v>
      </c>
      <c r="B537" s="4" t="s">
        <v>909</v>
      </c>
      <c r="C537" s="18" t="s">
        <v>909</v>
      </c>
      <c r="D537" s="18" t="s">
        <v>909</v>
      </c>
      <c r="E537" s="18">
        <f t="shared" si="18"/>
        <v>0</v>
      </c>
      <c r="F537" s="18" t="s">
        <v>909</v>
      </c>
      <c r="G537" s="125">
        <f t="shared" si="19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16" t="s">
        <v>909</v>
      </c>
      <c r="B538" s="4" t="s">
        <v>909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25">
        <f t="shared" si="19"/>
        <v>0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>
      <c r="A539" s="16" t="s">
        <v>909</v>
      </c>
      <c r="B539" s="4" t="s">
        <v>909</v>
      </c>
      <c r="C539" s="18" t="s">
        <v>909</v>
      </c>
      <c r="D539" s="18" t="s">
        <v>909</v>
      </c>
      <c r="E539" s="18">
        <f t="shared" si="18"/>
        <v>0</v>
      </c>
      <c r="F539" s="18" t="s">
        <v>909</v>
      </c>
      <c r="G539" s="125">
        <f t="shared" si="19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>
      <c r="A540" s="16" t="s">
        <v>909</v>
      </c>
      <c r="B540" s="4" t="s">
        <v>909</v>
      </c>
      <c r="C540" s="18" t="s">
        <v>909</v>
      </c>
      <c r="D540" s="18" t="s">
        <v>909</v>
      </c>
      <c r="E540" s="18">
        <f t="shared" si="18"/>
        <v>0</v>
      </c>
      <c r="F540" s="18" t="s">
        <v>909</v>
      </c>
      <c r="G540" s="125">
        <f t="shared" si="19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>
      <c r="A541" s="16" t="s">
        <v>909</v>
      </c>
      <c r="B541" s="4" t="s">
        <v>909</v>
      </c>
      <c r="C541" s="18" t="s">
        <v>909</v>
      </c>
      <c r="D541" s="18" t="s">
        <v>909</v>
      </c>
      <c r="E541" s="18">
        <f t="shared" si="18"/>
        <v>0</v>
      </c>
      <c r="F541" s="18" t="s">
        <v>909</v>
      </c>
      <c r="G541" s="125">
        <f t="shared" si="19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16" t="s">
        <v>909</v>
      </c>
      <c r="B542" s="4" t="s">
        <v>909</v>
      </c>
      <c r="C542" s="18" t="s">
        <v>909</v>
      </c>
      <c r="D542" s="18" t="s">
        <v>909</v>
      </c>
      <c r="E542" s="18">
        <f t="shared" si="18"/>
        <v>0</v>
      </c>
      <c r="F542" s="18" t="s">
        <v>909</v>
      </c>
      <c r="G542" s="125">
        <f t="shared" si="19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>
      <c r="A543" s="16" t="s">
        <v>909</v>
      </c>
      <c r="B543" s="4" t="s">
        <v>909</v>
      </c>
      <c r="C543" s="18" t="s">
        <v>909</v>
      </c>
      <c r="D543" s="18" t="s">
        <v>909</v>
      </c>
      <c r="E543" s="18">
        <f t="shared" si="18"/>
        <v>0</v>
      </c>
      <c r="F543" s="18" t="s">
        <v>909</v>
      </c>
      <c r="G543" s="125">
        <f t="shared" si="19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>
      <c r="A544" s="16" t="s">
        <v>909</v>
      </c>
      <c r="B544" s="4" t="s">
        <v>909</v>
      </c>
      <c r="C544" s="18" t="s">
        <v>909</v>
      </c>
      <c r="D544" s="18" t="s">
        <v>909</v>
      </c>
      <c r="E544" s="18">
        <f t="shared" si="18"/>
        <v>0</v>
      </c>
      <c r="F544" s="18" t="s">
        <v>909</v>
      </c>
      <c r="G544" s="125">
        <f t="shared" si="19"/>
        <v>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>
      <c r="A545" s="16" t="s">
        <v>909</v>
      </c>
      <c r="B545" s="4" t="s">
        <v>909</v>
      </c>
      <c r="C545" s="18" t="s">
        <v>909</v>
      </c>
      <c r="D545" s="18" t="s">
        <v>909</v>
      </c>
      <c r="E545" s="18">
        <f t="shared" si="18"/>
        <v>0</v>
      </c>
      <c r="F545" s="18" t="s">
        <v>909</v>
      </c>
      <c r="G545" s="125">
        <f t="shared" si="19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16" t="s">
        <v>909</v>
      </c>
      <c r="B546" s="4" t="s">
        <v>909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25">
        <f t="shared" si="19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>
      <c r="A547" s="16" t="s">
        <v>909</v>
      </c>
      <c r="B547" s="4" t="s">
        <v>909</v>
      </c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25">
        <f t="shared" si="19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16" t="s">
        <v>909</v>
      </c>
      <c r="B548" s="4" t="s">
        <v>909</v>
      </c>
      <c r="C548" s="18" t="s">
        <v>909</v>
      </c>
      <c r="D548" s="18" t="s">
        <v>909</v>
      </c>
      <c r="E548" s="18">
        <f t="shared" si="18"/>
        <v>0</v>
      </c>
      <c r="F548" s="18" t="s">
        <v>909</v>
      </c>
      <c r="G548" s="125">
        <f t="shared" si="19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>
      <c r="A549" s="16" t="s">
        <v>909</v>
      </c>
      <c r="B549" s="4" t="s">
        <v>909</v>
      </c>
      <c r="C549" s="18" t="s">
        <v>909</v>
      </c>
      <c r="D549" s="18" t="s">
        <v>909</v>
      </c>
      <c r="E549" s="18">
        <f t="shared" si="18"/>
        <v>0</v>
      </c>
      <c r="F549" s="18" t="s">
        <v>909</v>
      </c>
      <c r="G549" s="125">
        <f t="shared" si="19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>
      <c r="A550" s="16" t="s">
        <v>909</v>
      </c>
      <c r="B550" s="4" t="s">
        <v>909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25">
        <f t="shared" si="19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16" t="s">
        <v>909</v>
      </c>
      <c r="B551" s="25" t="s">
        <v>909</v>
      </c>
      <c r="C551" s="18" t="s">
        <v>909</v>
      </c>
      <c r="D551" s="18" t="s">
        <v>909</v>
      </c>
      <c r="E551" s="18">
        <f t="shared" si="18"/>
        <v>0</v>
      </c>
      <c r="F551" s="18" t="s">
        <v>909</v>
      </c>
      <c r="G551" s="125">
        <f t="shared" si="19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>
      <c r="A552" s="16" t="s">
        <v>909</v>
      </c>
      <c r="B552" s="4" t="s">
        <v>909</v>
      </c>
      <c r="C552" s="18" t="s">
        <v>909</v>
      </c>
      <c r="D552" s="18" t="s">
        <v>909</v>
      </c>
      <c r="E552" s="18">
        <f t="shared" si="18"/>
        <v>0</v>
      </c>
      <c r="F552" s="18" t="s">
        <v>909</v>
      </c>
      <c r="G552" s="125">
        <f t="shared" si="19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>
      <c r="A553" s="16" t="s">
        <v>909</v>
      </c>
      <c r="B553" s="25" t="s">
        <v>909</v>
      </c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25">
        <f t="shared" si="19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>
      <c r="A554" s="16" t="s">
        <v>909</v>
      </c>
      <c r="B554" s="17" t="s">
        <v>909</v>
      </c>
      <c r="C554" s="18" t="s">
        <v>909</v>
      </c>
      <c r="D554" s="18" t="s">
        <v>909</v>
      </c>
      <c r="E554" s="18">
        <f t="shared" si="18"/>
        <v>0</v>
      </c>
      <c r="F554" s="18" t="s">
        <v>909</v>
      </c>
      <c r="G554" s="125">
        <f t="shared" si="19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16" t="s">
        <v>909</v>
      </c>
      <c r="B555" s="17" t="s">
        <v>909</v>
      </c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25">
        <f t="shared" si="19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16" t="s">
        <v>909</v>
      </c>
      <c r="B556" s="17" t="s">
        <v>909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25">
        <f t="shared" si="19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16" t="s">
        <v>909</v>
      </c>
      <c r="B557" s="17" t="s">
        <v>909</v>
      </c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25">
        <f t="shared" si="19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>
      <c r="A558" s="16" t="s">
        <v>909</v>
      </c>
      <c r="B558" s="17" t="s">
        <v>909</v>
      </c>
      <c r="C558" s="18" t="s">
        <v>909</v>
      </c>
      <c r="D558" s="18" t="s">
        <v>909</v>
      </c>
      <c r="E558" s="18">
        <f t="shared" si="18"/>
        <v>0</v>
      </c>
      <c r="F558" s="18" t="s">
        <v>909</v>
      </c>
      <c r="G558" s="125">
        <f t="shared" si="19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16" t="s">
        <v>909</v>
      </c>
      <c r="B559" s="17" t="s">
        <v>909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25">
        <f t="shared" si="19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16" t="s">
        <v>909</v>
      </c>
      <c r="B560" s="17" t="s">
        <v>909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25">
        <f t="shared" si="19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16" t="s">
        <v>909</v>
      </c>
      <c r="B561" s="4" t="s">
        <v>909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25">
        <f t="shared" si="19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16" t="s">
        <v>909</v>
      </c>
      <c r="B562" s="17" t="s">
        <v>909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25">
        <f t="shared" si="19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16" t="s">
        <v>909</v>
      </c>
      <c r="B563" s="17" t="s">
        <v>909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25">
        <f t="shared" si="19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16" t="s">
        <v>909</v>
      </c>
      <c r="B564" s="17" t="s">
        <v>909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25">
        <f t="shared" si="19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16" t="s">
        <v>909</v>
      </c>
      <c r="B565" s="17" t="s">
        <v>909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25">
        <f t="shared" si="19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16" t="s">
        <v>909</v>
      </c>
      <c r="B566" s="17" t="s">
        <v>909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25">
        <f t="shared" si="19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25">
        <f t="shared" si="19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25">
        <f t="shared" si="19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25">
        <f t="shared" si="19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25">
        <f t="shared" si="19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25">
        <f t="shared" si="19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25">
        <f t="shared" si="19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25">
        <f t="shared" si="19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25">
        <f t="shared" si="19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25">
        <f t="shared" si="19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25">
        <f t="shared" si="19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16" t="s">
        <v>909</v>
      </c>
      <c r="B577" s="17" t="s">
        <v>909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25">
        <f t="shared" si="19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16" t="s">
        <v>909</v>
      </c>
      <c r="B578" s="17" t="s">
        <v>909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25">
        <f t="shared" si="19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16" t="s">
        <v>909</v>
      </c>
      <c r="B579" s="17" t="s">
        <v>909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25">
        <f t="shared" si="19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16" t="s">
        <v>909</v>
      </c>
      <c r="B580" s="4" t="s">
        <v>909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25">
        <f t="shared" si="19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16" t="s">
        <v>909</v>
      </c>
      <c r="B581" s="4" t="s">
        <v>909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25">
        <f t="shared" si="19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16" t="s">
        <v>909</v>
      </c>
      <c r="B582" s="17" t="s">
        <v>909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25">
        <f t="shared" si="19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16" t="s">
        <v>909</v>
      </c>
      <c r="B583" s="17" t="s">
        <v>909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25">
        <f t="shared" si="19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16" t="s">
        <v>909</v>
      </c>
      <c r="B584" s="17" t="s">
        <v>909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25">
        <f t="shared" si="19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16" t="s">
        <v>909</v>
      </c>
      <c r="B585" s="17" t="s">
        <v>909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25">
        <f t="shared" si="19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16" t="s">
        <v>909</v>
      </c>
      <c r="B586" s="17" t="s">
        <v>909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25">
        <f t="shared" si="19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>
      <c r="A587" s="16" t="s">
        <v>909</v>
      </c>
      <c r="B587" s="17" t="s">
        <v>909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25">
        <f t="shared" si="19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16" t="s">
        <v>909</v>
      </c>
      <c r="B588" s="17" t="s">
        <v>909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25">
        <f t="shared" si="19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16" t="s">
        <v>909</v>
      </c>
      <c r="B589" s="17" t="s">
        <v>909</v>
      </c>
      <c r="C589" s="18" t="s">
        <v>909</v>
      </c>
      <c r="D589" s="18" t="s">
        <v>909</v>
      </c>
      <c r="E589" s="18">
        <f t="shared" ref="E589:E652" si="20">IFERROR(C589+D589,0)</f>
        <v>0</v>
      </c>
      <c r="F589" s="18" t="s">
        <v>909</v>
      </c>
      <c r="G589" s="125">
        <f t="shared" ref="G589:G652" si="21">IFERROR((E589-F589),0)</f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16" t="s">
        <v>909</v>
      </c>
      <c r="B590" s="17" t="s">
        <v>909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25">
        <f t="shared" si="21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16" t="s">
        <v>909</v>
      </c>
      <c r="B591" s="17" t="s">
        <v>909</v>
      </c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25">
        <f t="shared" si="21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16" t="s">
        <v>909</v>
      </c>
      <c r="B592" s="17" t="s">
        <v>909</v>
      </c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25">
        <f t="shared" si="21"/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16" t="s">
        <v>909</v>
      </c>
      <c r="B593" s="17" t="s">
        <v>909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25">
        <f t="shared" si="21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16" t="s">
        <v>909</v>
      </c>
      <c r="B594" s="17" t="s">
        <v>909</v>
      </c>
      <c r="C594" s="18" t="s">
        <v>909</v>
      </c>
      <c r="D594" s="18" t="s">
        <v>909</v>
      </c>
      <c r="E594" s="18">
        <f t="shared" si="20"/>
        <v>0</v>
      </c>
      <c r="F594" s="18" t="s">
        <v>909</v>
      </c>
      <c r="G594" s="125">
        <f t="shared" si="21"/>
        <v>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>
      <c r="A595" s="16" t="s">
        <v>909</v>
      </c>
      <c r="B595" s="26" t="s">
        <v>909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25">
        <f t="shared" si="21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16" t="s">
        <v>909</v>
      </c>
      <c r="B596" s="4" t="s">
        <v>909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25">
        <f t="shared" si="21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16" t="s">
        <v>909</v>
      </c>
      <c r="B597" s="4" t="s">
        <v>909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25">
        <f t="shared" si="21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16" t="s">
        <v>909</v>
      </c>
      <c r="B598" s="4" t="s">
        <v>909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25">
        <f t="shared" si="21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16" t="s">
        <v>909</v>
      </c>
      <c r="B599" s="4" t="s">
        <v>909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25">
        <f t="shared" si="21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16" t="s">
        <v>909</v>
      </c>
      <c r="B600" s="4" t="s">
        <v>909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25">
        <f t="shared" si="21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25">
        <f t="shared" si="21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16" t="s">
        <v>909</v>
      </c>
      <c r="B602" s="4" t="s">
        <v>909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25">
        <f t="shared" si="21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16" t="s">
        <v>909</v>
      </c>
      <c r="B603" s="4" t="s">
        <v>909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25">
        <f t="shared" si="21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16" t="s">
        <v>909</v>
      </c>
      <c r="B604" s="4" t="s">
        <v>909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25">
        <f t="shared" si="21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16" t="s">
        <v>909</v>
      </c>
      <c r="B605" s="4" t="s">
        <v>909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25">
        <f t="shared" si="21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>
      <c r="A606" s="16" t="s">
        <v>909</v>
      </c>
      <c r="B606" s="4" t="s">
        <v>909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25">
        <f t="shared" si="21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16" t="s">
        <v>909</v>
      </c>
      <c r="B607" s="4" t="s">
        <v>909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25">
        <f t="shared" si="21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16" t="s">
        <v>909</v>
      </c>
      <c r="B608" s="4" t="s">
        <v>909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25">
        <f t="shared" si="21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16" t="s">
        <v>909</v>
      </c>
      <c r="B609" s="4" t="s">
        <v>909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25">
        <f t="shared" si="21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16" t="s">
        <v>909</v>
      </c>
      <c r="B610" s="4" t="s">
        <v>909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25">
        <f t="shared" si="21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16" t="s">
        <v>909</v>
      </c>
      <c r="B611" s="4" t="s">
        <v>909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25">
        <f t="shared" si="21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16" t="s">
        <v>909</v>
      </c>
      <c r="B612" s="27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25">
        <f t="shared" si="21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25">
        <f t="shared" si="21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25">
        <f t="shared" si="21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25">
        <f t="shared" si="21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25">
        <f t="shared" si="21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25">
        <f t="shared" si="21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25">
        <f t="shared" si="21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25">
        <f t="shared" si="21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25">
        <f t="shared" si="21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25">
        <f t="shared" si="21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25">
        <f t="shared" si="21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25">
        <f t="shared" si="21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25">
        <f t="shared" si="21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25">
        <f t="shared" si="21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25">
        <f t="shared" si="21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25">
        <f t="shared" si="21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25">
        <f t="shared" si="21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25">
        <f t="shared" si="21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25">
        <f t="shared" si="21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25">
        <f t="shared" si="21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25">
        <f t="shared" si="21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25">
        <f t="shared" si="21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25">
        <f t="shared" si="21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25">
        <f t="shared" si="21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25">
        <f t="shared" si="21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25">
        <f t="shared" si="21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25">
        <f t="shared" si="21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25">
        <f t="shared" si="21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25">
        <f t="shared" si="21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25">
        <f t="shared" si="21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25">
        <f t="shared" si="21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25">
        <f t="shared" si="21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25">
        <f t="shared" si="21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25">
        <f t="shared" si="21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25">
        <f t="shared" si="21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25">
        <f t="shared" si="21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25">
        <f t="shared" si="21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25">
        <f t="shared" si="21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25">
        <f t="shared" si="21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25">
        <f t="shared" si="21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25">
        <f t="shared" si="21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ref="E653:E716" si="22">IFERROR(C653+D653,0)</f>
        <v>0</v>
      </c>
      <c r="F653" s="18" t="s">
        <v>909</v>
      </c>
      <c r="G653" s="125">
        <f t="shared" ref="G653:G716" si="23">IFERROR((E653-F653),0)</f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25">
        <f t="shared" si="23"/>
        <v>0</v>
      </c>
      <c r="H654" s="154" t="s">
        <v>909</v>
      </c>
      <c r="I654" s="448" t="s">
        <v>909</v>
      </c>
      <c r="J654" s="169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25">
        <f t="shared" si="23"/>
        <v>0</v>
      </c>
      <c r="H655" s="148" t="s">
        <v>909</v>
      </c>
      <c r="I655" s="449" t="s">
        <v>909</v>
      </c>
      <c r="J655" s="170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25">
        <f t="shared" si="23"/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25">
        <f t="shared" si="23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25">
        <f t="shared" si="23"/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25">
        <f t="shared" si="23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25">
        <f t="shared" si="23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25">
        <f t="shared" si="23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25">
        <f t="shared" si="23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25">
        <f t="shared" si="23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25">
        <f t="shared" si="23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25">
        <f t="shared" si="23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25">
        <f t="shared" si="23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25">
        <f t="shared" si="23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25">
        <f t="shared" si="23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25">
        <f t="shared" si="23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25">
        <f t="shared" si="23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25">
        <f t="shared" si="23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25">
        <f t="shared" si="23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25">
        <f t="shared" si="23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25">
        <f t="shared" si="23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25">
        <f t="shared" si="23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25">
        <f t="shared" si="23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25">
        <f t="shared" si="23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25">
        <f t="shared" si="23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25">
        <f t="shared" si="23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25">
        <f t="shared" si="23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25">
        <f t="shared" si="23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25">
        <f t="shared" si="23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28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25">
        <f t="shared" si="23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25">
        <f t="shared" si="23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25">
        <f t="shared" si="23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25">
        <f t="shared" si="23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25">
        <f t="shared" si="23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25">
        <f t="shared" si="23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25">
        <f t="shared" si="23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25">
        <f t="shared" si="23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25">
        <f t="shared" si="23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25">
        <f t="shared" si="23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25">
        <f t="shared" si="23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25">
        <f t="shared" si="23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25">
        <f t="shared" si="23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25">
        <f t="shared" si="23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25">
        <f t="shared" si="23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4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25">
        <f t="shared" si="23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25">
        <f t="shared" si="23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25">
        <f t="shared" si="23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25">
        <f t="shared" si="23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25">
        <f t="shared" si="23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25">
        <f t="shared" si="23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29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25">
        <f t="shared" si="23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30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25">
        <f t="shared" si="23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25">
        <f t="shared" si="23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25">
        <f t="shared" si="23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25">
        <f t="shared" si="23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25">
        <f t="shared" si="23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25">
        <f t="shared" si="23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25">
        <f t="shared" si="23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25">
        <f t="shared" si="23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25">
        <f t="shared" si="23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31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25">
        <f t="shared" si="23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25">
        <f t="shared" si="23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25">
        <f t="shared" si="23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ref="E717:E780" si="24">IFERROR(C717+D717,0)</f>
        <v>0</v>
      </c>
      <c r="F717" s="18" t="s">
        <v>909</v>
      </c>
      <c r="G717" s="125">
        <f t="shared" ref="G717:G780" si="25">IFERROR((E717-F717),0)</f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25">
        <f t="shared" si="25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25">
        <f t="shared" si="25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32" t="s">
        <v>909</v>
      </c>
      <c r="B720" s="33" t="s">
        <v>909</v>
      </c>
      <c r="C720" s="34" t="s">
        <v>909</v>
      </c>
      <c r="D720" s="34" t="s">
        <v>909</v>
      </c>
      <c r="E720" s="34">
        <f t="shared" si="24"/>
        <v>0</v>
      </c>
      <c r="F720" s="34" t="s">
        <v>909</v>
      </c>
      <c r="G720" s="125">
        <f t="shared" si="25"/>
        <v>0</v>
      </c>
      <c r="H720" s="150" t="s">
        <v>909</v>
      </c>
      <c r="I720" s="155" t="s">
        <v>909</v>
      </c>
      <c r="J720" s="171" t="s">
        <v>909</v>
      </c>
      <c r="K720" s="172" t="s">
        <v>909</v>
      </c>
    </row>
    <row r="721" spans="1:11">
      <c r="A721" s="32" t="s">
        <v>909</v>
      </c>
      <c r="B721" s="33" t="s">
        <v>909</v>
      </c>
      <c r="C721" s="34" t="s">
        <v>909</v>
      </c>
      <c r="D721" s="34" t="s">
        <v>909</v>
      </c>
      <c r="E721" s="34">
        <f t="shared" si="24"/>
        <v>0</v>
      </c>
      <c r="F721" s="34" t="s">
        <v>909</v>
      </c>
      <c r="G721" s="126">
        <f t="shared" si="25"/>
        <v>0</v>
      </c>
      <c r="H721" s="156" t="s">
        <v>909</v>
      </c>
      <c r="I721" s="155" t="s">
        <v>909</v>
      </c>
      <c r="J721" s="171" t="s">
        <v>909</v>
      </c>
      <c r="K721" s="172" t="s">
        <v>909</v>
      </c>
    </row>
    <row r="722" spans="1:11">
      <c r="A722" s="32" t="s">
        <v>909</v>
      </c>
      <c r="B722" s="33" t="s">
        <v>909</v>
      </c>
      <c r="C722" s="34" t="s">
        <v>909</v>
      </c>
      <c r="D722" s="34" t="s">
        <v>909</v>
      </c>
      <c r="E722" s="34">
        <f t="shared" si="24"/>
        <v>0</v>
      </c>
      <c r="F722" s="34" t="s">
        <v>909</v>
      </c>
      <c r="G722" s="126">
        <f t="shared" si="25"/>
        <v>0</v>
      </c>
      <c r="H722" s="156" t="s">
        <v>909</v>
      </c>
      <c r="I722" s="155" t="s">
        <v>909</v>
      </c>
      <c r="J722" s="171" t="s">
        <v>909</v>
      </c>
      <c r="K722" s="172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4"/>
        <v>0</v>
      </c>
      <c r="F723" s="34" t="s">
        <v>909</v>
      </c>
      <c r="G723" s="126">
        <f t="shared" si="25"/>
        <v>0</v>
      </c>
      <c r="H723" s="156" t="s">
        <v>909</v>
      </c>
      <c r="I723" s="155" t="s">
        <v>909</v>
      </c>
      <c r="J723" s="171" t="s">
        <v>909</v>
      </c>
      <c r="K723" s="172" t="s">
        <v>909</v>
      </c>
    </row>
    <row r="724" spans="1:11">
      <c r="A724" s="32" t="s">
        <v>909</v>
      </c>
      <c r="B724" s="35" t="s">
        <v>909</v>
      </c>
      <c r="C724" s="34" t="s">
        <v>909</v>
      </c>
      <c r="D724" s="34" t="s">
        <v>909</v>
      </c>
      <c r="E724" s="34">
        <f t="shared" si="24"/>
        <v>0</v>
      </c>
      <c r="F724" s="34" t="s">
        <v>909</v>
      </c>
      <c r="G724" s="126">
        <f t="shared" si="25"/>
        <v>0</v>
      </c>
      <c r="H724" s="156" t="s">
        <v>909</v>
      </c>
      <c r="I724" s="155" t="s">
        <v>909</v>
      </c>
      <c r="J724" s="171" t="s">
        <v>909</v>
      </c>
      <c r="K724" s="172" t="s">
        <v>909</v>
      </c>
    </row>
    <row r="725" spans="1:11">
      <c r="A725" s="32" t="s">
        <v>909</v>
      </c>
      <c r="B725" s="35" t="s">
        <v>909</v>
      </c>
      <c r="C725" s="34" t="s">
        <v>909</v>
      </c>
      <c r="D725" s="34" t="s">
        <v>909</v>
      </c>
      <c r="E725" s="34">
        <f t="shared" si="24"/>
        <v>0</v>
      </c>
      <c r="F725" s="34" t="s">
        <v>909</v>
      </c>
      <c r="G725" s="126">
        <f t="shared" si="25"/>
        <v>0</v>
      </c>
      <c r="H725" s="156" t="s">
        <v>909</v>
      </c>
      <c r="I725" s="155" t="s">
        <v>909</v>
      </c>
      <c r="J725" s="171" t="s">
        <v>909</v>
      </c>
      <c r="K725" s="172" t="s">
        <v>909</v>
      </c>
    </row>
    <row r="726" spans="1:1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4"/>
        <v>0</v>
      </c>
      <c r="F726" s="34" t="s">
        <v>909</v>
      </c>
      <c r="G726" s="126">
        <f t="shared" si="25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4"/>
        <v>0</v>
      </c>
      <c r="F727" s="34" t="s">
        <v>909</v>
      </c>
      <c r="G727" s="126">
        <f t="shared" si="25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26">
        <f t="shared" si="25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26">
        <f t="shared" si="25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26">
        <f t="shared" si="25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26">
        <f t="shared" si="25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26">
        <f t="shared" si="25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26">
        <f t="shared" si="25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26">
        <f t="shared" si="25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26">
        <f t="shared" si="25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26">
        <f t="shared" si="25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26">
        <f t="shared" si="25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26">
        <f t="shared" si="25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26">
        <f t="shared" si="25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26">
        <f t="shared" si="25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26">
        <f t="shared" si="25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26">
        <f t="shared" si="25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26">
        <f t="shared" si="25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26">
        <f t="shared" si="25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26">
        <f t="shared" si="25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26">
        <f t="shared" si="25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6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26">
        <f t="shared" si="25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26">
        <f t="shared" si="25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6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26">
        <f t="shared" si="25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26">
        <f t="shared" si="25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26">
        <f t="shared" si="25"/>
        <v>0</v>
      </c>
      <c r="H751" s="157" t="s">
        <v>909</v>
      </c>
      <c r="I751" s="158" t="s">
        <v>909</v>
      </c>
      <c r="J751" s="173" t="s">
        <v>909</v>
      </c>
      <c r="K751" s="174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26">
        <f t="shared" si="25"/>
        <v>0</v>
      </c>
      <c r="H752" s="157" t="s">
        <v>909</v>
      </c>
      <c r="I752" s="158" t="s">
        <v>909</v>
      </c>
      <c r="J752" s="173" t="s">
        <v>909</v>
      </c>
      <c r="K752" s="174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26">
        <f t="shared" si="25"/>
        <v>0</v>
      </c>
      <c r="H753" s="156" t="s">
        <v>909</v>
      </c>
      <c r="I753" s="159" t="s">
        <v>909</v>
      </c>
      <c r="J753" s="175" t="s">
        <v>909</v>
      </c>
      <c r="K753" s="176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26">
        <f t="shared" si="25"/>
        <v>0</v>
      </c>
      <c r="H754" s="156" t="s">
        <v>909</v>
      </c>
      <c r="I754" s="159" t="s">
        <v>909</v>
      </c>
      <c r="J754" s="175" t="s">
        <v>909</v>
      </c>
      <c r="K754" s="176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26">
        <f t="shared" si="25"/>
        <v>0</v>
      </c>
      <c r="H755" s="156" t="s">
        <v>909</v>
      </c>
      <c r="I755" s="159" t="s">
        <v>909</v>
      </c>
      <c r="J755" s="175" t="s">
        <v>909</v>
      </c>
      <c r="K755" s="176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26">
        <f t="shared" si="25"/>
        <v>0</v>
      </c>
      <c r="H756" s="156" t="s">
        <v>909</v>
      </c>
      <c r="I756" s="159" t="s">
        <v>909</v>
      </c>
      <c r="J756" s="175" t="s">
        <v>909</v>
      </c>
      <c r="K756" s="176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26">
        <f t="shared" si="25"/>
        <v>0</v>
      </c>
      <c r="H757" s="156" t="s">
        <v>909</v>
      </c>
      <c r="I757" s="159" t="s">
        <v>909</v>
      </c>
      <c r="J757" s="175" t="s">
        <v>909</v>
      </c>
      <c r="K757" s="176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26">
        <f t="shared" si="25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26">
        <f t="shared" si="25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26">
        <f t="shared" si="25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26">
        <f t="shared" si="25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26">
        <f t="shared" si="25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26">
        <f t="shared" si="25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26">
        <f t="shared" si="25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26">
        <f t="shared" si="25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26">
        <f t="shared" si="25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26">
        <f t="shared" si="25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26">
        <f t="shared" si="25"/>
        <v>0</v>
      </c>
      <c r="H768" s="160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26">
        <f t="shared" si="25"/>
        <v>0</v>
      </c>
      <c r="H769" s="160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26">
        <f t="shared" si="25"/>
        <v>0</v>
      </c>
      <c r="H770" s="160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26">
        <f t="shared" si="25"/>
        <v>0</v>
      </c>
      <c r="H771" s="160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26">
        <f t="shared" si="25"/>
        <v>0</v>
      </c>
      <c r="H772" s="160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26">
        <f t="shared" si="25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26">
        <f t="shared" si="25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26">
        <f t="shared" si="25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26">
        <f t="shared" si="25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26">
        <f t="shared" si="25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26">
        <f t="shared" si="25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26">
        <f t="shared" si="25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26">
        <f t="shared" si="25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ref="E781:E844" si="26">IFERROR(C781+D781,0)</f>
        <v>0</v>
      </c>
      <c r="F781" s="34" t="s">
        <v>909</v>
      </c>
      <c r="G781" s="126">
        <f t="shared" ref="G781:G844" si="27">IFERROR((E781-F781),0)</f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26">
        <f t="shared" si="27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26">
        <f t="shared" si="27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26">
        <f t="shared" si="27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6"/>
        <v>0</v>
      </c>
      <c r="F785" s="34" t="s">
        <v>909</v>
      </c>
      <c r="G785" s="126">
        <f t="shared" si="27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6"/>
        <v>0</v>
      </c>
      <c r="F786" s="34" t="s">
        <v>909</v>
      </c>
      <c r="G786" s="126">
        <f t="shared" si="27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26">
        <f t="shared" si="27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26">
        <f t="shared" si="27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26">
        <f t="shared" si="27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26">
        <f t="shared" si="27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26">
        <f t="shared" si="27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26">
        <f t="shared" si="27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26">
        <f t="shared" si="27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26">
        <f t="shared" si="27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26">
        <f t="shared" si="27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26">
        <f t="shared" si="27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26">
        <f t="shared" si="27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26">
        <f t="shared" si="27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26">
        <f t="shared" si="27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26">
        <f t="shared" si="27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26">
        <f t="shared" si="27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26">
        <f t="shared" si="27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26">
        <f t="shared" si="27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26">
        <f t="shared" si="27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26">
        <f t="shared" si="27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26">
        <f t="shared" si="27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26">
        <f t="shared" si="27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26">
        <f t="shared" si="27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26">
        <f t="shared" si="27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26">
        <f t="shared" si="27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26">
        <f t="shared" si="27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26">
        <f t="shared" si="27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26">
        <f t="shared" si="27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26">
        <f t="shared" si="27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26">
        <f t="shared" si="27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26">
        <f t="shared" si="27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26">
        <f t="shared" si="27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26">
        <f t="shared" si="27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26">
        <f t="shared" si="27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26">
        <f t="shared" si="27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26">
        <f t="shared" si="27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26">
        <f t="shared" si="27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26">
        <f t="shared" si="27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26">
        <f t="shared" si="27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26">
        <f t="shared" si="27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26">
        <f t="shared" si="27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26">
        <f t="shared" si="27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26">
        <f t="shared" si="27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26">
        <f t="shared" si="27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26">
        <f t="shared" si="27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26">
        <f t="shared" si="27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26">
        <f t="shared" si="27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26">
        <f t="shared" si="27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26">
        <f t="shared" si="27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26">
        <f t="shared" si="27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26">
        <f t="shared" si="27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26">
        <f t="shared" si="27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26">
        <f t="shared" si="27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26">
        <f t="shared" si="27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26">
        <f t="shared" si="27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26">
        <f t="shared" si="27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26">
        <f t="shared" si="27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26">
        <f t="shared" si="27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26">
        <f t="shared" si="27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ref="E845:E908" si="28">IFERROR(C845+D845,0)</f>
        <v>0</v>
      </c>
      <c r="F845" s="34" t="s">
        <v>909</v>
      </c>
      <c r="G845" s="126">
        <f t="shared" ref="G845:G908" si="29">IFERROR((E845-F845),0)</f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26">
        <f t="shared" si="29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26">
        <f t="shared" si="29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26">
        <f t="shared" si="29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8"/>
        <v>0</v>
      </c>
      <c r="F849" s="34" t="s">
        <v>909</v>
      </c>
      <c r="G849" s="126">
        <f t="shared" si="29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8"/>
        <v>0</v>
      </c>
      <c r="F850" s="34" t="s">
        <v>909</v>
      </c>
      <c r="G850" s="126">
        <f t="shared" si="29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26">
        <f t="shared" si="29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26">
        <f t="shared" si="29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26">
        <f t="shared" si="29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26">
        <f t="shared" si="29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26">
        <f t="shared" si="29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26">
        <f t="shared" si="29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26">
        <f t="shared" si="29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26">
        <f t="shared" si="29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26">
        <f t="shared" si="29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26">
        <f t="shared" si="29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26">
        <f t="shared" si="29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26">
        <f t="shared" si="29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26">
        <f t="shared" si="29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26">
        <f t="shared" si="29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26">
        <f t="shared" si="29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26">
        <f t="shared" si="29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26">
        <f t="shared" si="29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26">
        <f t="shared" si="29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26">
        <f t="shared" si="29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26">
        <f t="shared" si="29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26">
        <f t="shared" si="29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26">
        <f t="shared" si="29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26">
        <f t="shared" si="29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26">
        <f t="shared" si="29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26">
        <f t="shared" si="29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26">
        <f t="shared" si="29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26">
        <f t="shared" si="29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26">
        <f t="shared" si="29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26">
        <f t="shared" si="29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26">
        <f t="shared" si="29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26">
        <f t="shared" si="29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26">
        <f t="shared" si="29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26">
        <f t="shared" si="29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26">
        <f t="shared" si="29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26">
        <f t="shared" si="29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26">
        <f t="shared" si="29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26">
        <f t="shared" si="29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26">
        <f t="shared" si="29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26">
        <f t="shared" si="29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26">
        <f t="shared" si="29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26">
        <f t="shared" si="29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26">
        <f t="shared" si="29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26">
        <f t="shared" si="29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26">
        <f t="shared" si="29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26">
        <f t="shared" si="29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26">
        <f t="shared" si="29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26">
        <f t="shared" si="29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26">
        <f t="shared" si="29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26">
        <f t="shared" si="29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26">
        <f t="shared" si="29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26">
        <f t="shared" si="29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26">
        <f t="shared" si="29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26">
        <f t="shared" si="29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26">
        <f t="shared" si="29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26">
        <f t="shared" si="29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26">
        <f t="shared" si="29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26">
        <f t="shared" si="29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26">
        <f t="shared" si="29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ref="E909:E972" si="30">IFERROR(C909+D909,0)</f>
        <v>0</v>
      </c>
      <c r="F909" s="34" t="s">
        <v>909</v>
      </c>
      <c r="G909" s="126">
        <f t="shared" ref="G909:G972" si="31">IFERROR((E909-F909),0)</f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26">
        <f t="shared" si="31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26">
        <f t="shared" si="31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26">
        <f t="shared" si="31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0"/>
        <v>0</v>
      </c>
      <c r="F913" s="34" t="s">
        <v>909</v>
      </c>
      <c r="G913" s="126">
        <f t="shared" si="31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0"/>
        <v>0</v>
      </c>
      <c r="F914" s="34" t="s">
        <v>909</v>
      </c>
      <c r="G914" s="126">
        <f t="shared" si="31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26">
        <f t="shared" si="31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26">
        <f t="shared" si="31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26">
        <f t="shared" si="31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26">
        <f t="shared" si="31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26">
        <f t="shared" si="31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26">
        <f t="shared" si="31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26">
        <f t="shared" si="31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26">
        <f t="shared" si="31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26">
        <f t="shared" si="31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26">
        <f t="shared" si="31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26">
        <f t="shared" si="31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26">
        <f t="shared" si="31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26">
        <f t="shared" si="31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26">
        <f t="shared" si="31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26">
        <f t="shared" si="31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26">
        <f t="shared" si="31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26">
        <f t="shared" si="31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26">
        <f t="shared" si="31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26">
        <f t="shared" si="31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26">
        <f t="shared" si="31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26">
        <f t="shared" si="31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26">
        <f t="shared" si="31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26">
        <f t="shared" si="31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26">
        <f t="shared" si="31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26">
        <f t="shared" si="31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26">
        <f t="shared" si="31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26">
        <f t="shared" si="31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26">
        <f t="shared" si="31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26">
        <f t="shared" si="31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26">
        <f t="shared" si="31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26">
        <f t="shared" si="31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26">
        <f t="shared" si="31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26">
        <f t="shared" si="31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26">
        <f t="shared" si="31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26">
        <f t="shared" si="31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26">
        <f t="shared" si="31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26">
        <f t="shared" si="31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26">
        <f t="shared" si="31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26">
        <f t="shared" si="31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26">
        <f t="shared" si="31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26">
        <f t="shared" si="31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26">
        <f t="shared" si="31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26">
        <f t="shared" si="31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26">
        <f t="shared" si="31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26">
        <f t="shared" si="31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26">
        <f t="shared" si="31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26">
        <f t="shared" si="31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26">
        <f t="shared" si="31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26">
        <f t="shared" si="31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26">
        <f t="shared" si="31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26">
        <f t="shared" si="31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26">
        <f t="shared" si="31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26">
        <f t="shared" si="31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26">
        <f t="shared" si="31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26">
        <f t="shared" si="31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26">
        <f t="shared" si="31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26">
        <f t="shared" si="31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26">
        <f t="shared" si="31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ref="E973:E1010" si="32">IFERROR(C973+D973,0)</f>
        <v>0</v>
      </c>
      <c r="F973" s="34" t="s">
        <v>909</v>
      </c>
      <c r="G973" s="126">
        <f t="shared" ref="G973:G1010" si="33">IFERROR((E973-F973),0)</f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26">
        <f t="shared" si="33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26">
        <f t="shared" si="33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26">
        <f t="shared" si="33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2"/>
        <v>0</v>
      </c>
      <c r="F977" s="34" t="s">
        <v>909</v>
      </c>
      <c r="G977" s="126">
        <f t="shared" si="33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2"/>
        <v>0</v>
      </c>
      <c r="F978" s="34" t="s">
        <v>909</v>
      </c>
      <c r="G978" s="126">
        <f t="shared" si="33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26">
        <f t="shared" si="33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26">
        <f t="shared" si="33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26">
        <f t="shared" si="33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26">
        <f t="shared" si="33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26">
        <f t="shared" si="33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26">
        <f t="shared" si="33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26">
        <f t="shared" si="33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26">
        <f t="shared" si="33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26">
        <f t="shared" si="33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26">
        <f t="shared" si="33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26">
        <f t="shared" si="33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26">
        <f t="shared" si="33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26">
        <f t="shared" si="33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26">
        <f t="shared" si="33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26">
        <f t="shared" si="33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26">
        <f t="shared" si="33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26">
        <f t="shared" si="33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26">
        <f t="shared" si="33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26">
        <f t="shared" si="33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26">
        <f t="shared" si="33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26">
        <f t="shared" si="33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26">
        <f t="shared" si="33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26">
        <f t="shared" si="33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26">
        <f t="shared" si="33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26">
        <f t="shared" si="33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26">
        <f t="shared" si="33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26">
        <f t="shared" si="33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26">
        <f t="shared" si="33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26">
        <f t="shared" si="33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26">
        <f t="shared" si="33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26">
        <f t="shared" si="33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26">
        <f t="shared" si="33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</sheetData>
  <autoFilter ref="A10:K1010"/>
  <mergeCells count="13">
    <mergeCell ref="I654:I655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010"/>
  <sheetViews>
    <sheetView showGridLines="0" zoomScale="75" zoomScaleNormal="75" workbookViewId="0">
      <pane xSplit="2" ySplit="10" topLeftCell="C11" activePane="bottomRight" state="frozen"/>
      <selection activeCell="A11" sqref="A11"/>
      <selection pane="topRight" activeCell="A11" sqref="A11"/>
      <selection pane="bottomLeft" activeCell="A11" sqref="A11"/>
      <selection pane="bottomRight" activeCell="I15" sqref="I15"/>
    </sheetView>
  </sheetViews>
  <sheetFormatPr defaultRowHeight="15.75"/>
  <cols>
    <col min="1" max="1" width="28.140625" style="37" bestFit="1" customWidth="1"/>
    <col min="2" max="2" width="61" style="38" customWidth="1"/>
    <col min="3" max="3" width="26.7109375" style="38" customWidth="1"/>
    <col min="4" max="4" width="17.85546875" style="38" customWidth="1"/>
    <col min="5" max="5" width="28.5703125" style="38" customWidth="1"/>
    <col min="6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70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>SUM(C11:C1010)</f>
        <v>2882626</v>
      </c>
      <c r="D7" s="144">
        <f t="shared" ref="D7:F7" si="0">SUM(D11:D1010)</f>
        <v>70672</v>
      </c>
      <c r="E7" s="144">
        <f t="shared" si="0"/>
        <v>2953298</v>
      </c>
      <c r="F7" s="144">
        <f t="shared" si="0"/>
        <v>2710291</v>
      </c>
      <c r="G7" s="145">
        <f>SUM(G11:G1010)</f>
        <v>243007</v>
      </c>
      <c r="H7" s="142">
        <f>SUM(H11:H1010)</f>
        <v>0</v>
      </c>
      <c r="I7" s="44"/>
      <c r="J7" s="127">
        <f>SUM(J11:J1010)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SUBTOTAL(9,C11:C1010)</f>
        <v>2882626</v>
      </c>
      <c r="D8" s="146">
        <f t="shared" si="1"/>
        <v>70672</v>
      </c>
      <c r="E8" s="146">
        <f t="shared" si="1"/>
        <v>2953298</v>
      </c>
      <c r="F8" s="146">
        <f t="shared" si="1"/>
        <v>2710291</v>
      </c>
      <c r="G8" s="147">
        <f t="shared" si="1"/>
        <v>243007</v>
      </c>
      <c r="H8" s="143">
        <f t="shared" si="1"/>
        <v>0</v>
      </c>
      <c r="I8" s="44"/>
      <c r="J8" s="127">
        <f>SUBTOTAL(9,J11:J1010)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>
      <c r="A11" s="243" t="s">
        <v>87</v>
      </c>
      <c r="B11" s="203" t="s">
        <v>88</v>
      </c>
      <c r="C11" s="206">
        <v>8000</v>
      </c>
      <c r="D11" s="206"/>
      <c r="E11" s="15">
        <f>IFERROR(C11+D11,0)</f>
        <v>8000</v>
      </c>
      <c r="F11" s="206">
        <v>4935</v>
      </c>
      <c r="G11" s="124">
        <f>IFERROR((E11-F11),0)</f>
        <v>3065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>
      <c r="A12" s="370"/>
      <c r="B12" s="200" t="s">
        <v>89</v>
      </c>
      <c r="C12" s="206">
        <v>7000</v>
      </c>
      <c r="D12" s="206"/>
      <c r="E12" s="19">
        <f>IFERROR(C12+D12,0)</f>
        <v>7000</v>
      </c>
      <c r="F12" s="206">
        <v>7000</v>
      </c>
      <c r="G12" s="125">
        <f>IFERROR((E12-F12),0)</f>
        <v>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>
      <c r="A13" s="370"/>
      <c r="B13" s="200" t="s">
        <v>1664</v>
      </c>
      <c r="C13" s="206"/>
      <c r="D13" s="206"/>
      <c r="E13" s="19">
        <f t="shared" ref="E13:E76" si="2">IFERROR(C13+D13,0)</f>
        <v>0</v>
      </c>
      <c r="F13" s="206"/>
      <c r="G13" s="125">
        <f t="shared" ref="G13:G76" si="3"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>
      <c r="A14" s="370"/>
      <c r="B14" s="202" t="s">
        <v>90</v>
      </c>
      <c r="C14" s="206">
        <v>50</v>
      </c>
      <c r="D14" s="206"/>
      <c r="E14" s="19">
        <f t="shared" si="2"/>
        <v>50</v>
      </c>
      <c r="F14" s="206">
        <v>50</v>
      </c>
      <c r="G14" s="125">
        <f t="shared" si="3"/>
        <v>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>
      <c r="A15" s="370"/>
      <c r="B15" s="200" t="s">
        <v>91</v>
      </c>
      <c r="C15" s="206">
        <v>5490</v>
      </c>
      <c r="D15" s="206"/>
      <c r="E15" s="19">
        <f t="shared" si="2"/>
        <v>5490</v>
      </c>
      <c r="F15" s="206">
        <v>5490</v>
      </c>
      <c r="G15" s="125">
        <f t="shared" si="3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>
      <c r="A16" s="370"/>
      <c r="B16" s="200" t="s">
        <v>92</v>
      </c>
      <c r="C16" s="206"/>
      <c r="D16" s="206"/>
      <c r="E16" s="19">
        <f t="shared" si="2"/>
        <v>0</v>
      </c>
      <c r="F16" s="206"/>
      <c r="G16" s="125">
        <f t="shared" si="3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>
      <c r="A17" s="370"/>
      <c r="B17" s="204" t="s">
        <v>93</v>
      </c>
      <c r="C17" s="206">
        <v>4500</v>
      </c>
      <c r="D17" s="206"/>
      <c r="E17" s="19">
        <f t="shared" si="2"/>
        <v>4500</v>
      </c>
      <c r="F17" s="206">
        <v>2500</v>
      </c>
      <c r="G17" s="125">
        <f t="shared" si="3"/>
        <v>2000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>
      <c r="A18" s="370"/>
      <c r="B18" s="200" t="s">
        <v>94</v>
      </c>
      <c r="C18" s="206"/>
      <c r="D18" s="206"/>
      <c r="E18" s="19">
        <f t="shared" si="2"/>
        <v>0</v>
      </c>
      <c r="F18" s="206"/>
      <c r="G18" s="125">
        <f t="shared" si="3"/>
        <v>0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>
      <c r="A19" s="370"/>
      <c r="B19" s="200" t="s">
        <v>95</v>
      </c>
      <c r="C19" s="206">
        <v>1000</v>
      </c>
      <c r="D19" s="206"/>
      <c r="E19" s="19">
        <f t="shared" si="2"/>
        <v>1000</v>
      </c>
      <c r="F19" s="206">
        <v>1000</v>
      </c>
      <c r="G19" s="125">
        <f t="shared" si="3"/>
        <v>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>
      <c r="A20" s="370"/>
      <c r="B20" s="200" t="s">
        <v>101</v>
      </c>
      <c r="C20" s="206">
        <v>43000</v>
      </c>
      <c r="D20" s="206"/>
      <c r="E20" s="19">
        <f t="shared" si="2"/>
        <v>43000</v>
      </c>
      <c r="F20" s="206">
        <v>23480</v>
      </c>
      <c r="G20" s="125">
        <f t="shared" si="3"/>
        <v>19520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>
      <c r="A21" s="370"/>
      <c r="B21" s="200" t="s">
        <v>102</v>
      </c>
      <c r="C21" s="206">
        <v>33000</v>
      </c>
      <c r="D21" s="206"/>
      <c r="E21" s="19">
        <f t="shared" si="2"/>
        <v>33000</v>
      </c>
      <c r="F21" s="206">
        <v>27090</v>
      </c>
      <c r="G21" s="125">
        <f t="shared" si="3"/>
        <v>5910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>
      <c r="A22" s="370"/>
      <c r="B22" s="200" t="s">
        <v>103</v>
      </c>
      <c r="C22" s="206">
        <v>700</v>
      </c>
      <c r="D22" s="206"/>
      <c r="E22" s="19">
        <f t="shared" si="2"/>
        <v>700</v>
      </c>
      <c r="F22" s="206">
        <v>700</v>
      </c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>
      <c r="A23" s="370"/>
      <c r="B23" s="200" t="s">
        <v>104</v>
      </c>
      <c r="C23" s="206">
        <v>700</v>
      </c>
      <c r="D23" s="206"/>
      <c r="E23" s="19">
        <f t="shared" si="2"/>
        <v>700</v>
      </c>
      <c r="F23" s="206">
        <v>610</v>
      </c>
      <c r="G23" s="125">
        <f t="shared" si="3"/>
        <v>90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>
      <c r="A24" s="370"/>
      <c r="B24" s="205" t="s">
        <v>105</v>
      </c>
      <c r="C24" s="206"/>
      <c r="D24" s="206"/>
      <c r="E24" s="19">
        <f t="shared" si="2"/>
        <v>0</v>
      </c>
      <c r="F24" s="206"/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>
      <c r="A25" s="370"/>
      <c r="B25" s="200" t="s">
        <v>108</v>
      </c>
      <c r="C25" s="206"/>
      <c r="D25" s="206"/>
      <c r="E25" s="19">
        <f t="shared" si="2"/>
        <v>0</v>
      </c>
      <c r="F25" s="206"/>
      <c r="G25" s="125">
        <f t="shared" si="3"/>
        <v>0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>
      <c r="A26" s="370"/>
      <c r="B26" s="200" t="s">
        <v>109</v>
      </c>
      <c r="C26" s="206"/>
      <c r="D26" s="206"/>
      <c r="E26" s="19">
        <f t="shared" si="2"/>
        <v>0</v>
      </c>
      <c r="F26" s="206"/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>
      <c r="A27" s="370"/>
      <c r="B27" s="200" t="s">
        <v>110</v>
      </c>
      <c r="C27" s="206">
        <v>800</v>
      </c>
      <c r="D27" s="206"/>
      <c r="E27" s="19">
        <f t="shared" si="2"/>
        <v>800</v>
      </c>
      <c r="F27" s="206">
        <v>800</v>
      </c>
      <c r="G27" s="125">
        <f t="shared" si="3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>
      <c r="A28" s="370"/>
      <c r="B28" s="200" t="s">
        <v>111</v>
      </c>
      <c r="C28" s="206">
        <v>2000</v>
      </c>
      <c r="D28" s="206"/>
      <c r="E28" s="19">
        <f t="shared" si="2"/>
        <v>2000</v>
      </c>
      <c r="F28" s="206">
        <v>1109</v>
      </c>
      <c r="G28" s="125">
        <f t="shared" si="3"/>
        <v>891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>
      <c r="A29" s="370"/>
      <c r="B29" s="200" t="s">
        <v>910</v>
      </c>
      <c r="C29" s="206">
        <v>25000</v>
      </c>
      <c r="D29" s="206"/>
      <c r="E29" s="19">
        <f t="shared" si="2"/>
        <v>25000</v>
      </c>
      <c r="F29" s="206">
        <v>10221</v>
      </c>
      <c r="G29" s="125">
        <f t="shared" si="3"/>
        <v>14779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>
      <c r="A30" s="370"/>
      <c r="B30" s="200" t="s">
        <v>911</v>
      </c>
      <c r="C30" s="206"/>
      <c r="D30" s="206"/>
      <c r="E30" s="19">
        <f t="shared" si="2"/>
        <v>0</v>
      </c>
      <c r="F30" s="206"/>
      <c r="G30" s="125">
        <f t="shared" si="3"/>
        <v>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>
      <c r="A31" s="370"/>
      <c r="B31" s="200" t="s">
        <v>912</v>
      </c>
      <c r="C31" s="206">
        <v>9000</v>
      </c>
      <c r="D31" s="206"/>
      <c r="E31" s="19">
        <f t="shared" si="2"/>
        <v>9000</v>
      </c>
      <c r="F31" s="206">
        <v>6039</v>
      </c>
      <c r="G31" s="125">
        <f t="shared" si="3"/>
        <v>2961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>
      <c r="A32" s="370"/>
      <c r="B32" s="200" t="s">
        <v>115</v>
      </c>
      <c r="C32" s="206"/>
      <c r="D32" s="206"/>
      <c r="E32" s="19">
        <f t="shared" si="2"/>
        <v>0</v>
      </c>
      <c r="F32" s="206"/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>
      <c r="A33" s="370"/>
      <c r="B33" s="200" t="s">
        <v>116</v>
      </c>
      <c r="C33" s="206"/>
      <c r="D33" s="206"/>
      <c r="E33" s="19">
        <f t="shared" si="2"/>
        <v>0</v>
      </c>
      <c r="F33" s="206"/>
      <c r="G33" s="125">
        <f t="shared" si="3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>
      <c r="A34" s="370"/>
      <c r="B34" s="200" t="s">
        <v>117</v>
      </c>
      <c r="C34" s="206"/>
      <c r="D34" s="206"/>
      <c r="E34" s="19">
        <f t="shared" si="2"/>
        <v>0</v>
      </c>
      <c r="F34" s="206"/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>
      <c r="A35" s="370"/>
      <c r="B35" s="202" t="s">
        <v>913</v>
      </c>
      <c r="C35" s="206"/>
      <c r="D35" s="206"/>
      <c r="E35" s="19">
        <f t="shared" si="2"/>
        <v>0</v>
      </c>
      <c r="F35" s="206"/>
      <c r="G35" s="125">
        <f t="shared" si="3"/>
        <v>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>
      <c r="A36" s="370"/>
      <c r="B36" s="202" t="s">
        <v>914</v>
      </c>
      <c r="C36" s="206"/>
      <c r="D36" s="206"/>
      <c r="E36" s="19">
        <f t="shared" si="2"/>
        <v>0</v>
      </c>
      <c r="F36" s="206"/>
      <c r="G36" s="125">
        <f t="shared" si="3"/>
        <v>0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>
      <c r="A37" s="370"/>
      <c r="B37" s="200" t="s">
        <v>120</v>
      </c>
      <c r="C37" s="206">
        <v>600</v>
      </c>
      <c r="D37" s="206"/>
      <c r="E37" s="19">
        <f t="shared" si="2"/>
        <v>600</v>
      </c>
      <c r="F37" s="206">
        <v>600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>
      <c r="A38" s="370"/>
      <c r="B38" s="200" t="s">
        <v>121</v>
      </c>
      <c r="C38" s="206"/>
      <c r="D38" s="206"/>
      <c r="E38" s="19">
        <f t="shared" si="2"/>
        <v>0</v>
      </c>
      <c r="F38" s="206"/>
      <c r="G38" s="125">
        <f t="shared" si="3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>
      <c r="A39" s="370"/>
      <c r="B39" s="200" t="s">
        <v>122</v>
      </c>
      <c r="C39" s="206">
        <v>500</v>
      </c>
      <c r="D39" s="206"/>
      <c r="E39" s="19">
        <f t="shared" si="2"/>
        <v>500</v>
      </c>
      <c r="F39" s="206">
        <v>500</v>
      </c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>
      <c r="A40" s="370"/>
      <c r="B40" s="200" t="s">
        <v>123</v>
      </c>
      <c r="C40" s="206"/>
      <c r="D40" s="206"/>
      <c r="E40" s="19">
        <f t="shared" si="2"/>
        <v>0</v>
      </c>
      <c r="F40" s="206"/>
      <c r="G40" s="125">
        <f t="shared" si="3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>
      <c r="A41" s="370"/>
      <c r="B41" s="200" t="s">
        <v>124</v>
      </c>
      <c r="C41" s="206">
        <v>3300</v>
      </c>
      <c r="D41" s="206"/>
      <c r="E41" s="19">
        <f t="shared" si="2"/>
        <v>3300</v>
      </c>
      <c r="F41" s="206">
        <v>1096</v>
      </c>
      <c r="G41" s="125">
        <f t="shared" si="3"/>
        <v>2204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>
      <c r="A42" s="370"/>
      <c r="B42" s="200" t="s">
        <v>125</v>
      </c>
      <c r="C42" s="206"/>
      <c r="D42" s="206"/>
      <c r="E42" s="19">
        <f t="shared" si="2"/>
        <v>0</v>
      </c>
      <c r="F42" s="206"/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>
      <c r="A43" s="370"/>
      <c r="B43" s="200" t="s">
        <v>126</v>
      </c>
      <c r="C43" s="206">
        <v>200</v>
      </c>
      <c r="D43" s="206"/>
      <c r="E43" s="19">
        <f t="shared" si="2"/>
        <v>200</v>
      </c>
      <c r="F43" s="206">
        <v>200</v>
      </c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>
      <c r="A44" s="370"/>
      <c r="B44" s="200" t="s">
        <v>127</v>
      </c>
      <c r="C44" s="206"/>
      <c r="D44" s="206"/>
      <c r="E44" s="19">
        <f t="shared" si="2"/>
        <v>0</v>
      </c>
      <c r="F44" s="206"/>
      <c r="G44" s="125">
        <f t="shared" si="3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>
      <c r="A45" s="370"/>
      <c r="B45" s="202" t="s">
        <v>128</v>
      </c>
      <c r="C45" s="206">
        <v>400</v>
      </c>
      <c r="D45" s="206"/>
      <c r="E45" s="19">
        <f t="shared" si="2"/>
        <v>400</v>
      </c>
      <c r="F45" s="206">
        <v>400</v>
      </c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>
      <c r="A46" s="370"/>
      <c r="B46" s="200" t="s">
        <v>129</v>
      </c>
      <c r="C46" s="206"/>
      <c r="D46" s="206"/>
      <c r="E46" s="19">
        <f t="shared" si="2"/>
        <v>0</v>
      </c>
      <c r="F46" s="206"/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>
      <c r="A47" s="370"/>
      <c r="B47" s="200" t="s">
        <v>130</v>
      </c>
      <c r="C47" s="206"/>
      <c r="D47" s="206"/>
      <c r="E47" s="19">
        <f t="shared" si="2"/>
        <v>0</v>
      </c>
      <c r="F47" s="206"/>
      <c r="G47" s="125">
        <f t="shared" si="3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>
      <c r="A48" s="370"/>
      <c r="B48" s="200" t="s">
        <v>136</v>
      </c>
      <c r="C48" s="206"/>
      <c r="D48" s="206"/>
      <c r="E48" s="19">
        <f t="shared" si="2"/>
        <v>0</v>
      </c>
      <c r="F48" s="206"/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>
      <c r="A49" s="370"/>
      <c r="B49" s="200" t="s">
        <v>137</v>
      </c>
      <c r="C49" s="206">
        <v>800</v>
      </c>
      <c r="D49" s="206"/>
      <c r="E49" s="19">
        <f t="shared" si="2"/>
        <v>800</v>
      </c>
      <c r="F49" s="206">
        <v>800</v>
      </c>
      <c r="G49" s="125">
        <f t="shared" si="3"/>
        <v>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>
      <c r="A50" s="370"/>
      <c r="B50" s="200" t="s">
        <v>138</v>
      </c>
      <c r="C50" s="206"/>
      <c r="D50" s="206"/>
      <c r="E50" s="19">
        <f t="shared" si="2"/>
        <v>0</v>
      </c>
      <c r="F50" s="206"/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>
      <c r="A51" s="370"/>
      <c r="B51" s="200" t="s">
        <v>139</v>
      </c>
      <c r="C51" s="206"/>
      <c r="D51" s="206"/>
      <c r="E51" s="19">
        <f t="shared" si="2"/>
        <v>0</v>
      </c>
      <c r="F51" s="206"/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>
      <c r="A52" s="371"/>
      <c r="B52" s="202" t="s">
        <v>915</v>
      </c>
      <c r="C52" s="206">
        <v>2000</v>
      </c>
      <c r="D52" s="206"/>
      <c r="E52" s="19">
        <f t="shared" si="2"/>
        <v>2000</v>
      </c>
      <c r="F52" s="206">
        <v>1250</v>
      </c>
      <c r="G52" s="125">
        <f t="shared" si="3"/>
        <v>750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>
      <c r="A53" s="370"/>
      <c r="B53" s="200" t="s">
        <v>141</v>
      </c>
      <c r="C53" s="206"/>
      <c r="D53" s="206"/>
      <c r="E53" s="19">
        <f t="shared" si="2"/>
        <v>0</v>
      </c>
      <c r="F53" s="206"/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>
      <c r="A54" s="370"/>
      <c r="B54" s="200" t="s">
        <v>142</v>
      </c>
      <c r="C54" s="206"/>
      <c r="D54" s="206"/>
      <c r="E54" s="19">
        <f t="shared" si="2"/>
        <v>0</v>
      </c>
      <c r="F54" s="206"/>
      <c r="G54" s="125">
        <f t="shared" si="3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>
      <c r="A55" s="370"/>
      <c r="B55" s="200" t="s">
        <v>143</v>
      </c>
      <c r="C55" s="206"/>
      <c r="D55" s="206"/>
      <c r="E55" s="19">
        <f t="shared" si="2"/>
        <v>0</v>
      </c>
      <c r="F55" s="206"/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>
      <c r="A56" s="370"/>
      <c r="B56" s="200" t="s">
        <v>144</v>
      </c>
      <c r="C56" s="206"/>
      <c r="D56" s="206"/>
      <c r="E56" s="19">
        <f t="shared" si="2"/>
        <v>0</v>
      </c>
      <c r="F56" s="206"/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>
      <c r="A57" s="371"/>
      <c r="B57" s="200" t="s">
        <v>146</v>
      </c>
      <c r="C57" s="206">
        <v>500</v>
      </c>
      <c r="D57" s="206"/>
      <c r="E57" s="19">
        <f t="shared" si="2"/>
        <v>500</v>
      </c>
      <c r="F57" s="206">
        <v>500</v>
      </c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>
      <c r="A58" s="370"/>
      <c r="B58" s="200" t="s">
        <v>147</v>
      </c>
      <c r="C58" s="206">
        <v>1100</v>
      </c>
      <c r="D58" s="206"/>
      <c r="E58" s="19">
        <f t="shared" si="2"/>
        <v>1100</v>
      </c>
      <c r="F58" s="206">
        <v>1100</v>
      </c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>
      <c r="A59" s="370"/>
      <c r="B59" s="200" t="s">
        <v>148</v>
      </c>
      <c r="C59" s="206">
        <v>500</v>
      </c>
      <c r="D59" s="206"/>
      <c r="E59" s="19">
        <f t="shared" si="2"/>
        <v>500</v>
      </c>
      <c r="F59" s="206">
        <v>500</v>
      </c>
      <c r="G59" s="125">
        <f t="shared" si="3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>
      <c r="A60" s="370"/>
      <c r="B60" s="200" t="s">
        <v>150</v>
      </c>
      <c r="C60" s="206"/>
      <c r="D60" s="206"/>
      <c r="E60" s="19">
        <f t="shared" si="2"/>
        <v>0</v>
      </c>
      <c r="F60" s="206"/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>
      <c r="A61" s="370"/>
      <c r="B61" s="200" t="s">
        <v>149</v>
      </c>
      <c r="C61" s="206">
        <v>1400</v>
      </c>
      <c r="D61" s="206"/>
      <c r="E61" s="19">
        <f t="shared" si="2"/>
        <v>1400</v>
      </c>
      <c r="F61" s="206">
        <v>1400</v>
      </c>
      <c r="G61" s="125">
        <f t="shared" si="3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>
      <c r="A62" s="370"/>
      <c r="B62" s="200" t="s">
        <v>151</v>
      </c>
      <c r="C62" s="206"/>
      <c r="D62" s="206"/>
      <c r="E62" s="19">
        <f t="shared" si="2"/>
        <v>0</v>
      </c>
      <c r="F62" s="206"/>
      <c r="G62" s="125">
        <f t="shared" si="3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>
      <c r="A63" s="370"/>
      <c r="B63" s="200" t="s">
        <v>152</v>
      </c>
      <c r="C63" s="206"/>
      <c r="D63" s="206"/>
      <c r="E63" s="19">
        <f t="shared" si="2"/>
        <v>0</v>
      </c>
      <c r="F63" s="206"/>
      <c r="G63" s="125">
        <f t="shared" si="3"/>
        <v>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>
      <c r="A64" s="370"/>
      <c r="B64" s="202" t="s">
        <v>916</v>
      </c>
      <c r="C64" s="206"/>
      <c r="D64" s="206"/>
      <c r="E64" s="19">
        <f t="shared" si="2"/>
        <v>0</v>
      </c>
      <c r="F64" s="206"/>
      <c r="G64" s="125">
        <f t="shared" si="3"/>
        <v>0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>
      <c r="A65" s="370"/>
      <c r="B65" s="200" t="s">
        <v>154</v>
      </c>
      <c r="C65" s="206"/>
      <c r="D65" s="206"/>
      <c r="E65" s="19">
        <f t="shared" si="2"/>
        <v>0</v>
      </c>
      <c r="F65" s="212"/>
      <c r="G65" s="125">
        <f t="shared" si="3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>
      <c r="A66" s="370"/>
      <c r="B66" s="200" t="s">
        <v>158</v>
      </c>
      <c r="C66" s="206"/>
      <c r="D66" s="206"/>
      <c r="E66" s="19">
        <f t="shared" si="2"/>
        <v>0</v>
      </c>
      <c r="F66" s="206"/>
      <c r="G66" s="125">
        <f t="shared" si="3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>
      <c r="A67" s="370"/>
      <c r="B67" s="202" t="s">
        <v>159</v>
      </c>
      <c r="C67" s="206"/>
      <c r="D67" s="206"/>
      <c r="E67" s="19">
        <f t="shared" si="2"/>
        <v>0</v>
      </c>
      <c r="F67" s="206"/>
      <c r="G67" s="125">
        <f t="shared" si="3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>
      <c r="A68" s="370"/>
      <c r="B68" s="202" t="s">
        <v>160</v>
      </c>
      <c r="C68" s="206"/>
      <c r="D68" s="206"/>
      <c r="E68" s="19">
        <f t="shared" si="2"/>
        <v>0</v>
      </c>
      <c r="F68" s="206"/>
      <c r="G68" s="125">
        <f t="shared" si="3"/>
        <v>0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>
      <c r="A69" s="370"/>
      <c r="B69" s="202" t="s">
        <v>161</v>
      </c>
      <c r="C69" s="206"/>
      <c r="D69" s="206"/>
      <c r="E69" s="19">
        <f t="shared" si="2"/>
        <v>0</v>
      </c>
      <c r="F69" s="206"/>
      <c r="G69" s="125">
        <f t="shared" si="3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>
      <c r="A70" s="370"/>
      <c r="B70" s="202" t="s">
        <v>162</v>
      </c>
      <c r="C70" s="206"/>
      <c r="D70" s="206"/>
      <c r="E70" s="19">
        <f t="shared" si="2"/>
        <v>0</v>
      </c>
      <c r="F70" s="206"/>
      <c r="G70" s="125">
        <f t="shared" si="3"/>
        <v>0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>
      <c r="A71" s="370"/>
      <c r="B71" s="202" t="s">
        <v>163</v>
      </c>
      <c r="C71" s="206"/>
      <c r="D71" s="206"/>
      <c r="E71" s="19">
        <f t="shared" si="2"/>
        <v>0</v>
      </c>
      <c r="F71" s="206"/>
      <c r="G71" s="125">
        <f t="shared" si="3"/>
        <v>0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>
      <c r="A72" s="370"/>
      <c r="B72" s="372"/>
      <c r="C72" s="206"/>
      <c r="D72" s="206"/>
      <c r="E72" s="19">
        <f t="shared" si="2"/>
        <v>0</v>
      </c>
      <c r="F72" s="206"/>
      <c r="G72" s="125">
        <f t="shared" si="3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>
      <c r="A73" s="243" t="s">
        <v>164</v>
      </c>
      <c r="B73" s="200" t="s">
        <v>165</v>
      </c>
      <c r="C73" s="206">
        <v>5000</v>
      </c>
      <c r="D73" s="206"/>
      <c r="E73" s="19">
        <f t="shared" si="2"/>
        <v>5000</v>
      </c>
      <c r="F73" s="206">
        <v>5000</v>
      </c>
      <c r="G73" s="125">
        <f t="shared" si="3"/>
        <v>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>
      <c r="A74" s="370"/>
      <c r="B74" s="200" t="s">
        <v>166</v>
      </c>
      <c r="C74" s="206">
        <v>5000</v>
      </c>
      <c r="D74" s="206"/>
      <c r="E74" s="19">
        <f t="shared" si="2"/>
        <v>5000</v>
      </c>
      <c r="F74" s="206">
        <v>3500</v>
      </c>
      <c r="G74" s="125">
        <f t="shared" si="3"/>
        <v>1500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>
      <c r="A75" s="370"/>
      <c r="B75" s="200" t="s">
        <v>167</v>
      </c>
      <c r="C75" s="206"/>
      <c r="D75" s="206"/>
      <c r="E75" s="19">
        <f t="shared" si="2"/>
        <v>0</v>
      </c>
      <c r="F75" s="206"/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>
      <c r="A76" s="370"/>
      <c r="B76" s="200" t="s">
        <v>170</v>
      </c>
      <c r="C76" s="206">
        <v>75000</v>
      </c>
      <c r="D76" s="206"/>
      <c r="E76" s="19">
        <f t="shared" si="2"/>
        <v>75000</v>
      </c>
      <c r="F76" s="206">
        <v>73080</v>
      </c>
      <c r="G76" s="125">
        <f t="shared" si="3"/>
        <v>1920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>
      <c r="A77" s="370"/>
      <c r="B77" s="200" t="s">
        <v>171</v>
      </c>
      <c r="C77" s="206"/>
      <c r="D77" s="206"/>
      <c r="E77" s="19">
        <f t="shared" ref="E77:E140" si="4">IFERROR(C77+D77,0)</f>
        <v>0</v>
      </c>
      <c r="F77" s="206"/>
      <c r="G77" s="125">
        <f t="shared" ref="G77:G140" si="5">IFERROR((E77-F77),0)</f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>
      <c r="A78" s="370"/>
      <c r="B78" s="202" t="s">
        <v>917</v>
      </c>
      <c r="C78" s="206">
        <v>21000</v>
      </c>
      <c r="D78" s="206"/>
      <c r="E78" s="19">
        <f t="shared" si="4"/>
        <v>21000</v>
      </c>
      <c r="F78" s="206">
        <v>11700</v>
      </c>
      <c r="G78" s="125">
        <f t="shared" si="5"/>
        <v>9300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>
      <c r="A79" s="370"/>
      <c r="B79" s="200" t="s">
        <v>172</v>
      </c>
      <c r="C79" s="206">
        <v>36500</v>
      </c>
      <c r="D79" s="206"/>
      <c r="E79" s="19">
        <f t="shared" si="4"/>
        <v>36500</v>
      </c>
      <c r="F79" s="206">
        <v>31940</v>
      </c>
      <c r="G79" s="125">
        <f t="shared" si="5"/>
        <v>4560</v>
      </c>
      <c r="H79" s="150" t="s">
        <v>909</v>
      </c>
      <c r="I79" s="151" t="s">
        <v>909</v>
      </c>
      <c r="J79" s="163" t="s">
        <v>909</v>
      </c>
      <c r="K79" s="164" t="s">
        <v>909</v>
      </c>
    </row>
    <row r="80" spans="1:11">
      <c r="A80" s="370"/>
      <c r="B80" s="202" t="s">
        <v>228</v>
      </c>
      <c r="C80" s="206"/>
      <c r="D80" s="206"/>
      <c r="E80" s="19">
        <f t="shared" si="4"/>
        <v>0</v>
      </c>
      <c r="F80" s="206"/>
      <c r="G80" s="125">
        <f t="shared" si="5"/>
        <v>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>
      <c r="A81" s="370"/>
      <c r="B81" s="202" t="s">
        <v>918</v>
      </c>
      <c r="C81" s="206">
        <v>200</v>
      </c>
      <c r="D81" s="206"/>
      <c r="E81" s="19">
        <f t="shared" si="4"/>
        <v>200</v>
      </c>
      <c r="F81" s="206">
        <v>118</v>
      </c>
      <c r="G81" s="125">
        <f t="shared" si="5"/>
        <v>82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>
      <c r="A82" s="370"/>
      <c r="B82" s="200" t="s">
        <v>174</v>
      </c>
      <c r="C82" s="206">
        <v>3600</v>
      </c>
      <c r="D82" s="206"/>
      <c r="E82" s="19">
        <f t="shared" si="4"/>
        <v>3600</v>
      </c>
      <c r="F82" s="206">
        <v>2710</v>
      </c>
      <c r="G82" s="125">
        <f t="shared" si="5"/>
        <v>890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>
      <c r="A83" s="370"/>
      <c r="B83" s="200" t="s">
        <v>186</v>
      </c>
      <c r="C83" s="206">
        <v>7200</v>
      </c>
      <c r="D83" s="206"/>
      <c r="E83" s="19">
        <f t="shared" si="4"/>
        <v>7200</v>
      </c>
      <c r="F83" s="206">
        <v>5744</v>
      </c>
      <c r="G83" s="125">
        <f t="shared" si="5"/>
        <v>1456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>
      <c r="A84" s="370"/>
      <c r="B84" s="200" t="s">
        <v>187</v>
      </c>
      <c r="C84" s="206">
        <v>1800</v>
      </c>
      <c r="D84" s="206">
        <v>162</v>
      </c>
      <c r="E84" s="19">
        <f t="shared" si="4"/>
        <v>1962</v>
      </c>
      <c r="F84" s="206">
        <v>1800</v>
      </c>
      <c r="G84" s="125">
        <f t="shared" si="5"/>
        <v>162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>
      <c r="A85" s="370"/>
      <c r="B85" s="200" t="s">
        <v>188</v>
      </c>
      <c r="C85" s="206">
        <v>1000</v>
      </c>
      <c r="D85" s="206"/>
      <c r="E85" s="19">
        <f t="shared" si="4"/>
        <v>1000</v>
      </c>
      <c r="F85" s="206">
        <v>1000</v>
      </c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>
      <c r="A86" s="370"/>
      <c r="B86" s="200" t="s">
        <v>189</v>
      </c>
      <c r="C86" s="206">
        <v>1000</v>
      </c>
      <c r="D86" s="206"/>
      <c r="E86" s="19">
        <f t="shared" si="4"/>
        <v>1000</v>
      </c>
      <c r="F86" s="206">
        <v>1000</v>
      </c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>
      <c r="A87" s="370"/>
      <c r="B87" s="200" t="s">
        <v>190</v>
      </c>
      <c r="C87" s="206">
        <v>5000</v>
      </c>
      <c r="D87" s="206"/>
      <c r="E87" s="19">
        <f t="shared" si="4"/>
        <v>5000</v>
      </c>
      <c r="F87" s="206">
        <v>3000</v>
      </c>
      <c r="G87" s="125">
        <f t="shared" si="5"/>
        <v>2000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1">
      <c r="A88" s="370"/>
      <c r="B88" s="200" t="s">
        <v>193</v>
      </c>
      <c r="C88" s="206">
        <v>85000</v>
      </c>
      <c r="D88" s="206"/>
      <c r="E88" s="19">
        <f t="shared" si="4"/>
        <v>85000</v>
      </c>
      <c r="F88" s="206">
        <v>83000</v>
      </c>
      <c r="G88" s="125">
        <f t="shared" si="5"/>
        <v>2000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>
      <c r="A89" s="370"/>
      <c r="B89" s="202" t="s">
        <v>919</v>
      </c>
      <c r="C89" s="206"/>
      <c r="D89" s="206"/>
      <c r="E89" s="19">
        <f t="shared" si="4"/>
        <v>0</v>
      </c>
      <c r="F89" s="206"/>
      <c r="G89" s="125">
        <f t="shared" si="5"/>
        <v>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1">
      <c r="A90" s="370"/>
      <c r="B90" s="200" t="s">
        <v>194</v>
      </c>
      <c r="C90" s="206">
        <v>8500</v>
      </c>
      <c r="D90" s="206"/>
      <c r="E90" s="19">
        <f t="shared" si="4"/>
        <v>8500</v>
      </c>
      <c r="F90" s="206">
        <v>8000</v>
      </c>
      <c r="G90" s="125">
        <f t="shared" si="5"/>
        <v>500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>
      <c r="A91" s="370"/>
      <c r="B91" s="200" t="s">
        <v>195</v>
      </c>
      <c r="C91" s="206">
        <v>8500</v>
      </c>
      <c r="D91" s="206"/>
      <c r="E91" s="19">
        <f t="shared" si="4"/>
        <v>8500</v>
      </c>
      <c r="F91" s="206">
        <v>8000</v>
      </c>
      <c r="G91" s="125">
        <f t="shared" si="5"/>
        <v>500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>
      <c r="A92" s="370"/>
      <c r="B92" s="202" t="s">
        <v>196</v>
      </c>
      <c r="C92" s="206">
        <v>9000</v>
      </c>
      <c r="D92" s="206"/>
      <c r="E92" s="19">
        <f t="shared" si="4"/>
        <v>9000</v>
      </c>
      <c r="F92" s="206">
        <v>7500</v>
      </c>
      <c r="G92" s="125">
        <f t="shared" si="5"/>
        <v>1500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1">
      <c r="A93" s="370"/>
      <c r="B93" s="200" t="s">
        <v>197</v>
      </c>
      <c r="C93" s="206">
        <v>4500</v>
      </c>
      <c r="D93" s="206"/>
      <c r="E93" s="19">
        <f t="shared" si="4"/>
        <v>4500</v>
      </c>
      <c r="F93" s="206">
        <v>4500</v>
      </c>
      <c r="G93" s="125">
        <f t="shared" si="5"/>
        <v>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>
      <c r="A94" s="370"/>
      <c r="B94" s="200" t="s">
        <v>198</v>
      </c>
      <c r="C94" s="206">
        <v>5500</v>
      </c>
      <c r="D94" s="206"/>
      <c r="E94" s="19">
        <f t="shared" si="4"/>
        <v>5500</v>
      </c>
      <c r="F94" s="206">
        <v>5500</v>
      </c>
      <c r="G94" s="125">
        <f t="shared" si="5"/>
        <v>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1">
      <c r="A95" s="370"/>
      <c r="B95" s="200" t="s">
        <v>199</v>
      </c>
      <c r="C95" s="206">
        <v>4000</v>
      </c>
      <c r="D95" s="206"/>
      <c r="E95" s="19">
        <f t="shared" si="4"/>
        <v>4000</v>
      </c>
      <c r="F95" s="206">
        <v>4000</v>
      </c>
      <c r="G95" s="125">
        <f t="shared" si="5"/>
        <v>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>
      <c r="A96" s="370"/>
      <c r="B96" s="202" t="s">
        <v>200</v>
      </c>
      <c r="C96" s="206">
        <v>12000</v>
      </c>
      <c r="D96" s="206"/>
      <c r="E96" s="19">
        <f t="shared" si="4"/>
        <v>12000</v>
      </c>
      <c r="F96" s="206">
        <v>11200</v>
      </c>
      <c r="G96" s="125">
        <f t="shared" si="5"/>
        <v>800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370"/>
      <c r="B97" s="200" t="s">
        <v>204</v>
      </c>
      <c r="C97" s="206">
        <v>175</v>
      </c>
      <c r="D97" s="206"/>
      <c r="E97" s="19">
        <f t="shared" si="4"/>
        <v>175</v>
      </c>
      <c r="F97" s="206">
        <v>175</v>
      </c>
      <c r="G97" s="125">
        <f t="shared" si="5"/>
        <v>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370"/>
      <c r="B98" s="200" t="s">
        <v>205</v>
      </c>
      <c r="C98" s="206"/>
      <c r="D98" s="206"/>
      <c r="E98" s="19">
        <f t="shared" si="4"/>
        <v>0</v>
      </c>
      <c r="F98" s="206"/>
      <c r="G98" s="125">
        <f t="shared" si="5"/>
        <v>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370"/>
      <c r="B99" s="200" t="s">
        <v>206</v>
      </c>
      <c r="C99" s="206">
        <v>5000</v>
      </c>
      <c r="D99" s="206"/>
      <c r="E99" s="19">
        <f t="shared" si="4"/>
        <v>5000</v>
      </c>
      <c r="F99" s="206">
        <v>5000</v>
      </c>
      <c r="G99" s="125">
        <f t="shared" si="5"/>
        <v>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370"/>
      <c r="B100" s="202" t="s">
        <v>920</v>
      </c>
      <c r="C100" s="206">
        <v>15000</v>
      </c>
      <c r="D100" s="206"/>
      <c r="E100" s="19">
        <f t="shared" si="4"/>
        <v>15000</v>
      </c>
      <c r="F100" s="206">
        <v>15000</v>
      </c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370"/>
      <c r="B101" s="202" t="s">
        <v>921</v>
      </c>
      <c r="C101" s="206">
        <v>6000</v>
      </c>
      <c r="D101" s="206"/>
      <c r="E101" s="19">
        <f t="shared" si="4"/>
        <v>6000</v>
      </c>
      <c r="F101" s="206">
        <v>6000</v>
      </c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370"/>
      <c r="B102" s="202" t="s">
        <v>184</v>
      </c>
      <c r="C102" s="206">
        <v>500</v>
      </c>
      <c r="D102" s="206"/>
      <c r="E102" s="19">
        <f t="shared" si="4"/>
        <v>500</v>
      </c>
      <c r="F102" s="206">
        <v>500</v>
      </c>
      <c r="G102" s="125">
        <f t="shared" si="5"/>
        <v>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>
      <c r="A103" s="370"/>
      <c r="B103" s="202" t="s">
        <v>922</v>
      </c>
      <c r="C103" s="206">
        <v>9100</v>
      </c>
      <c r="D103" s="206"/>
      <c r="E103" s="19">
        <f t="shared" si="4"/>
        <v>9100</v>
      </c>
      <c r="F103" s="206">
        <v>9100</v>
      </c>
      <c r="G103" s="125">
        <f t="shared" si="5"/>
        <v>0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>
      <c r="A104" s="370"/>
      <c r="B104" s="202" t="s">
        <v>179</v>
      </c>
      <c r="C104" s="206">
        <v>3500</v>
      </c>
      <c r="D104" s="206"/>
      <c r="E104" s="19">
        <f t="shared" si="4"/>
        <v>3500</v>
      </c>
      <c r="F104" s="206">
        <v>3500</v>
      </c>
      <c r="G104" s="125">
        <f t="shared" si="5"/>
        <v>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370"/>
      <c r="B105" s="202" t="s">
        <v>923</v>
      </c>
      <c r="C105" s="206">
        <v>47000</v>
      </c>
      <c r="D105" s="206"/>
      <c r="E105" s="19">
        <f t="shared" si="4"/>
        <v>47000</v>
      </c>
      <c r="F105" s="206">
        <v>47000</v>
      </c>
      <c r="G105" s="125">
        <f t="shared" si="5"/>
        <v>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370"/>
      <c r="B106" s="202" t="s">
        <v>924</v>
      </c>
      <c r="C106" s="206">
        <v>7500</v>
      </c>
      <c r="D106" s="206">
        <v>4290</v>
      </c>
      <c r="E106" s="19">
        <f t="shared" si="4"/>
        <v>11790</v>
      </c>
      <c r="F106" s="206">
        <v>11790</v>
      </c>
      <c r="G106" s="125">
        <f t="shared" si="5"/>
        <v>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370"/>
      <c r="B107" s="202" t="s">
        <v>925</v>
      </c>
      <c r="C107" s="206"/>
      <c r="D107" s="206"/>
      <c r="E107" s="19">
        <f t="shared" si="4"/>
        <v>0</v>
      </c>
      <c r="F107" s="206"/>
      <c r="G107" s="125">
        <f t="shared" si="5"/>
        <v>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370"/>
      <c r="B108" s="200" t="s">
        <v>207</v>
      </c>
      <c r="C108" s="206">
        <v>300</v>
      </c>
      <c r="D108" s="206"/>
      <c r="E108" s="19">
        <f t="shared" si="4"/>
        <v>300</v>
      </c>
      <c r="F108" s="206"/>
      <c r="G108" s="125">
        <f t="shared" si="5"/>
        <v>300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>
      <c r="A109" s="370"/>
      <c r="B109" s="200" t="s">
        <v>208</v>
      </c>
      <c r="C109" s="206">
        <v>5200</v>
      </c>
      <c r="D109" s="206"/>
      <c r="E109" s="19">
        <f t="shared" si="4"/>
        <v>5200</v>
      </c>
      <c r="F109" s="206">
        <v>5200</v>
      </c>
      <c r="G109" s="125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370"/>
      <c r="B110" s="202" t="s">
        <v>167</v>
      </c>
      <c r="C110" s="206">
        <v>500</v>
      </c>
      <c r="D110" s="206"/>
      <c r="E110" s="19">
        <f t="shared" si="4"/>
        <v>500</v>
      </c>
      <c r="F110" s="206">
        <v>440</v>
      </c>
      <c r="G110" s="125">
        <f t="shared" si="5"/>
        <v>60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370"/>
      <c r="B111" s="202" t="s">
        <v>1025</v>
      </c>
      <c r="C111" s="206">
        <v>5760</v>
      </c>
      <c r="D111" s="206"/>
      <c r="E111" s="19">
        <f t="shared" si="4"/>
        <v>5760</v>
      </c>
      <c r="F111" s="206">
        <v>5760</v>
      </c>
      <c r="G111" s="125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370"/>
      <c r="B112" s="202" t="s">
        <v>1026</v>
      </c>
      <c r="C112" s="206">
        <v>5760</v>
      </c>
      <c r="D112" s="206"/>
      <c r="E112" s="19">
        <f t="shared" si="4"/>
        <v>5760</v>
      </c>
      <c r="F112" s="206">
        <v>5760</v>
      </c>
      <c r="G112" s="125">
        <f t="shared" si="5"/>
        <v>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>
      <c r="A113" s="370"/>
      <c r="B113" s="202" t="s">
        <v>1027</v>
      </c>
      <c r="C113" s="206">
        <v>12150</v>
      </c>
      <c r="D113" s="206"/>
      <c r="E113" s="19">
        <f t="shared" si="4"/>
        <v>12150</v>
      </c>
      <c r="F113" s="206">
        <v>5109</v>
      </c>
      <c r="G113" s="125">
        <f t="shared" si="5"/>
        <v>7041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370"/>
      <c r="B114" s="202" t="s">
        <v>1028</v>
      </c>
      <c r="C114" s="206">
        <v>12150</v>
      </c>
      <c r="D114" s="206"/>
      <c r="E114" s="19">
        <f t="shared" si="4"/>
        <v>12150</v>
      </c>
      <c r="F114" s="206">
        <v>6109</v>
      </c>
      <c r="G114" s="125">
        <f t="shared" si="5"/>
        <v>6041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>
      <c r="A115" s="370"/>
      <c r="B115" s="202" t="s">
        <v>233</v>
      </c>
      <c r="C115" s="206">
        <v>7396</v>
      </c>
      <c r="D115" s="206"/>
      <c r="E115" s="19">
        <f t="shared" si="4"/>
        <v>7396</v>
      </c>
      <c r="F115" s="206">
        <v>6035</v>
      </c>
      <c r="G115" s="125">
        <f t="shared" si="5"/>
        <v>1361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370"/>
      <c r="B116" s="202" t="s">
        <v>1665</v>
      </c>
      <c r="C116" s="206">
        <v>2444</v>
      </c>
      <c r="D116" s="206"/>
      <c r="E116" s="19">
        <f t="shared" si="4"/>
        <v>2444</v>
      </c>
      <c r="F116" s="206">
        <v>2444</v>
      </c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370"/>
      <c r="B117" s="200" t="s">
        <v>217</v>
      </c>
      <c r="C117" s="206">
        <v>4500</v>
      </c>
      <c r="D117" s="206"/>
      <c r="E117" s="19">
        <f t="shared" si="4"/>
        <v>4500</v>
      </c>
      <c r="F117" s="206">
        <v>3750</v>
      </c>
      <c r="G117" s="125">
        <f t="shared" si="5"/>
        <v>750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>
      <c r="A118" s="370"/>
      <c r="B118" s="202" t="s">
        <v>926</v>
      </c>
      <c r="C118" s="206"/>
      <c r="D118" s="206"/>
      <c r="E118" s="19">
        <f t="shared" si="4"/>
        <v>0</v>
      </c>
      <c r="F118" s="206"/>
      <c r="G118" s="125">
        <f t="shared" si="5"/>
        <v>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370"/>
      <c r="B119" s="200" t="s">
        <v>219</v>
      </c>
      <c r="C119" s="206">
        <v>16500</v>
      </c>
      <c r="D119" s="206"/>
      <c r="E119" s="19">
        <f t="shared" si="4"/>
        <v>16500</v>
      </c>
      <c r="F119" s="206">
        <v>7500</v>
      </c>
      <c r="G119" s="125">
        <f t="shared" si="5"/>
        <v>9000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>
      <c r="A120" s="370"/>
      <c r="B120" s="200" t="s">
        <v>220</v>
      </c>
      <c r="C120" s="206">
        <v>55000</v>
      </c>
      <c r="D120" s="206"/>
      <c r="E120" s="19">
        <f t="shared" si="4"/>
        <v>55000</v>
      </c>
      <c r="F120" s="206">
        <v>55000</v>
      </c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370"/>
      <c r="B121" s="200" t="s">
        <v>221</v>
      </c>
      <c r="C121" s="206">
        <v>60000</v>
      </c>
      <c r="D121" s="206"/>
      <c r="E121" s="19">
        <f t="shared" si="4"/>
        <v>60000</v>
      </c>
      <c r="F121" s="206">
        <v>23000</v>
      </c>
      <c r="G121" s="125">
        <f t="shared" si="5"/>
        <v>37000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370"/>
      <c r="B122" s="207" t="s">
        <v>222</v>
      </c>
      <c r="C122" s="206">
        <v>48000</v>
      </c>
      <c r="D122" s="206"/>
      <c r="E122" s="19">
        <f t="shared" si="4"/>
        <v>48000</v>
      </c>
      <c r="F122" s="206">
        <v>48000</v>
      </c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>
      <c r="A123" s="370"/>
      <c r="B123" s="207" t="s">
        <v>223</v>
      </c>
      <c r="C123" s="206">
        <v>48000</v>
      </c>
      <c r="D123" s="206"/>
      <c r="E123" s="19">
        <f t="shared" si="4"/>
        <v>48000</v>
      </c>
      <c r="F123" s="206">
        <v>48000</v>
      </c>
      <c r="G123" s="125">
        <f t="shared" si="5"/>
        <v>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370"/>
      <c r="B124" s="208" t="s">
        <v>927</v>
      </c>
      <c r="C124" s="206">
        <v>20000</v>
      </c>
      <c r="D124" s="206"/>
      <c r="E124" s="19">
        <f t="shared" si="4"/>
        <v>20000</v>
      </c>
      <c r="F124" s="206">
        <v>17500</v>
      </c>
      <c r="G124" s="125">
        <f t="shared" si="5"/>
        <v>2500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370"/>
      <c r="B125" s="202" t="s">
        <v>224</v>
      </c>
      <c r="C125" s="206"/>
      <c r="D125" s="206"/>
      <c r="E125" s="19">
        <f t="shared" si="4"/>
        <v>0</v>
      </c>
      <c r="F125" s="206"/>
      <c r="G125" s="125">
        <f t="shared" si="5"/>
        <v>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370"/>
      <c r="B126" s="200" t="s">
        <v>225</v>
      </c>
      <c r="C126" s="206"/>
      <c r="D126" s="206"/>
      <c r="E126" s="19">
        <f t="shared" si="4"/>
        <v>0</v>
      </c>
      <c r="F126" s="206"/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373"/>
      <c r="B127" s="200" t="s">
        <v>234</v>
      </c>
      <c r="C127" s="206">
        <v>8400</v>
      </c>
      <c r="D127" s="206"/>
      <c r="E127" s="19">
        <f t="shared" si="4"/>
        <v>8400</v>
      </c>
      <c r="F127" s="206">
        <v>5100</v>
      </c>
      <c r="G127" s="125">
        <f t="shared" si="5"/>
        <v>3300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>
      <c r="A128" s="373"/>
      <c r="B128" s="200" t="s">
        <v>235</v>
      </c>
      <c r="C128" s="206"/>
      <c r="D128" s="206"/>
      <c r="E128" s="19">
        <f t="shared" si="4"/>
        <v>0</v>
      </c>
      <c r="F128" s="206"/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373"/>
      <c r="B129" s="202" t="s">
        <v>226</v>
      </c>
      <c r="C129" s="206">
        <v>14684</v>
      </c>
      <c r="D129" s="206"/>
      <c r="E129" s="19">
        <f t="shared" si="4"/>
        <v>14684</v>
      </c>
      <c r="F129" s="206">
        <v>6763</v>
      </c>
      <c r="G129" s="125">
        <f t="shared" si="5"/>
        <v>7921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373"/>
      <c r="B130" s="202" t="s">
        <v>928</v>
      </c>
      <c r="C130" s="206">
        <v>10500</v>
      </c>
      <c r="D130" s="206"/>
      <c r="E130" s="19">
        <f t="shared" si="4"/>
        <v>10500</v>
      </c>
      <c r="F130" s="206">
        <v>4850</v>
      </c>
      <c r="G130" s="125">
        <f t="shared" si="5"/>
        <v>5650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>
      <c r="A131" s="373"/>
      <c r="B131" s="200" t="s">
        <v>237</v>
      </c>
      <c r="C131" s="206">
        <v>8500</v>
      </c>
      <c r="D131" s="206"/>
      <c r="E131" s="19">
        <f t="shared" si="4"/>
        <v>8500</v>
      </c>
      <c r="F131" s="206">
        <v>8500</v>
      </c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373"/>
      <c r="B132" s="200" t="s">
        <v>238</v>
      </c>
      <c r="C132" s="206">
        <v>8500</v>
      </c>
      <c r="D132" s="206"/>
      <c r="E132" s="19">
        <f t="shared" si="4"/>
        <v>8500</v>
      </c>
      <c r="F132" s="206">
        <v>7500</v>
      </c>
      <c r="G132" s="125">
        <f t="shared" si="5"/>
        <v>1000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373"/>
      <c r="B133" s="202" t="s">
        <v>1254</v>
      </c>
      <c r="C133" s="206">
        <v>150</v>
      </c>
      <c r="D133" s="206"/>
      <c r="E133" s="19">
        <f t="shared" si="4"/>
        <v>150</v>
      </c>
      <c r="F133" s="206">
        <v>150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373"/>
      <c r="B134" s="202" t="s">
        <v>210</v>
      </c>
      <c r="C134" s="206">
        <v>150</v>
      </c>
      <c r="D134" s="206"/>
      <c r="E134" s="19">
        <f t="shared" si="4"/>
        <v>150</v>
      </c>
      <c r="F134" s="206">
        <v>150</v>
      </c>
      <c r="G134" s="125">
        <f t="shared" si="5"/>
        <v>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373"/>
      <c r="B135" s="202" t="s">
        <v>1666</v>
      </c>
      <c r="C135" s="206">
        <v>150</v>
      </c>
      <c r="D135" s="206"/>
      <c r="E135" s="19">
        <f t="shared" si="4"/>
        <v>150</v>
      </c>
      <c r="F135" s="206">
        <v>150</v>
      </c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373"/>
      <c r="B136" s="202" t="s">
        <v>1667</v>
      </c>
      <c r="C136" s="206">
        <v>300</v>
      </c>
      <c r="D136" s="206"/>
      <c r="E136" s="19">
        <f t="shared" si="4"/>
        <v>300</v>
      </c>
      <c r="F136" s="206">
        <v>150</v>
      </c>
      <c r="G136" s="125">
        <f t="shared" si="5"/>
        <v>150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373"/>
      <c r="B137" s="202" t="s">
        <v>1284</v>
      </c>
      <c r="C137" s="206">
        <v>40</v>
      </c>
      <c r="D137" s="206"/>
      <c r="E137" s="19">
        <f t="shared" si="4"/>
        <v>40</v>
      </c>
      <c r="F137" s="206"/>
      <c r="G137" s="125">
        <f t="shared" si="5"/>
        <v>40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373"/>
      <c r="B138" s="209" t="s">
        <v>240</v>
      </c>
      <c r="C138" s="206">
        <v>8300</v>
      </c>
      <c r="D138" s="206"/>
      <c r="E138" s="19">
        <f t="shared" si="4"/>
        <v>8300</v>
      </c>
      <c r="F138" s="206">
        <v>8300</v>
      </c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424"/>
      <c r="B139" s="372"/>
      <c r="C139" s="206"/>
      <c r="D139" s="206"/>
      <c r="E139" s="19">
        <f t="shared" si="4"/>
        <v>0</v>
      </c>
      <c r="F139" s="206"/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243" t="s">
        <v>1392</v>
      </c>
      <c r="B140" s="200" t="s">
        <v>929</v>
      </c>
      <c r="C140" s="206"/>
      <c r="D140" s="206"/>
      <c r="E140" s="19">
        <f t="shared" si="4"/>
        <v>0</v>
      </c>
      <c r="F140" s="206"/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243"/>
      <c r="B141" s="200" t="s">
        <v>930</v>
      </c>
      <c r="C141" s="206"/>
      <c r="D141" s="206"/>
      <c r="E141" s="19">
        <f t="shared" ref="E141:E204" si="6">IFERROR(C141+D141,0)</f>
        <v>0</v>
      </c>
      <c r="F141" s="206"/>
      <c r="G141" s="125">
        <f t="shared" ref="G141:G204" si="7">IFERROR((E141-F141),0)</f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>
      <c r="A142" s="243"/>
      <c r="B142" s="372"/>
      <c r="C142" s="206"/>
      <c r="D142" s="206"/>
      <c r="E142" s="19">
        <f t="shared" si="6"/>
        <v>0</v>
      </c>
      <c r="F142" s="206"/>
      <c r="G142" s="125">
        <f t="shared" si="7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243" t="s">
        <v>245</v>
      </c>
      <c r="B143" s="200" t="s">
        <v>246</v>
      </c>
      <c r="C143" s="206">
        <v>500</v>
      </c>
      <c r="D143" s="206"/>
      <c r="E143" s="19">
        <f t="shared" si="6"/>
        <v>500</v>
      </c>
      <c r="F143" s="206">
        <v>500</v>
      </c>
      <c r="G143" s="125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243"/>
      <c r="B144" s="200" t="s">
        <v>247</v>
      </c>
      <c r="C144" s="206"/>
      <c r="D144" s="206"/>
      <c r="E144" s="19">
        <f t="shared" si="6"/>
        <v>0</v>
      </c>
      <c r="F144" s="206"/>
      <c r="G144" s="125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243"/>
      <c r="B145" s="372"/>
      <c r="C145" s="206"/>
      <c r="D145" s="206"/>
      <c r="E145" s="19">
        <f t="shared" si="6"/>
        <v>0</v>
      </c>
      <c r="F145" s="206"/>
      <c r="G145" s="125">
        <f t="shared" si="7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>
      <c r="A146" s="243" t="s">
        <v>248</v>
      </c>
      <c r="B146" s="200" t="s">
        <v>249</v>
      </c>
      <c r="C146" s="206"/>
      <c r="D146" s="206"/>
      <c r="E146" s="19">
        <f t="shared" si="6"/>
        <v>0</v>
      </c>
      <c r="F146" s="206"/>
      <c r="G146" s="125">
        <f t="shared" si="7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>
      <c r="A147" s="370"/>
      <c r="B147" s="200" t="s">
        <v>250</v>
      </c>
      <c r="C147" s="206">
        <v>11000</v>
      </c>
      <c r="D147" s="206"/>
      <c r="E147" s="19">
        <f t="shared" si="6"/>
        <v>11000</v>
      </c>
      <c r="F147" s="206">
        <v>11000</v>
      </c>
      <c r="G147" s="125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370"/>
      <c r="B148" s="200" t="s">
        <v>255</v>
      </c>
      <c r="C148" s="206">
        <v>7000</v>
      </c>
      <c r="D148" s="206"/>
      <c r="E148" s="19">
        <f t="shared" si="6"/>
        <v>7000</v>
      </c>
      <c r="F148" s="206">
        <v>7000</v>
      </c>
      <c r="G148" s="125">
        <f t="shared" si="7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>
      <c r="A149" s="370"/>
      <c r="B149" s="202" t="s">
        <v>257</v>
      </c>
      <c r="C149" s="206">
        <v>360</v>
      </c>
      <c r="D149" s="206"/>
      <c r="E149" s="19">
        <f t="shared" si="6"/>
        <v>360</v>
      </c>
      <c r="F149" s="206">
        <v>360</v>
      </c>
      <c r="G149" s="125">
        <f t="shared" si="7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370"/>
      <c r="B150" s="202" t="s">
        <v>1029</v>
      </c>
      <c r="C150" s="206">
        <v>800</v>
      </c>
      <c r="D150" s="206"/>
      <c r="E150" s="19">
        <f t="shared" si="6"/>
        <v>800</v>
      </c>
      <c r="F150" s="206">
        <v>800</v>
      </c>
      <c r="G150" s="125">
        <f t="shared" si="7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>
      <c r="A151" s="370"/>
      <c r="B151" s="200" t="s">
        <v>260</v>
      </c>
      <c r="C151" s="206">
        <v>15000</v>
      </c>
      <c r="D151" s="206"/>
      <c r="E151" s="19">
        <f t="shared" si="6"/>
        <v>15000</v>
      </c>
      <c r="F151" s="206">
        <v>15000</v>
      </c>
      <c r="G151" s="125">
        <f t="shared" si="7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370"/>
      <c r="B152" s="202" t="s">
        <v>1030</v>
      </c>
      <c r="C152" s="206">
        <v>500</v>
      </c>
      <c r="D152" s="206"/>
      <c r="E152" s="19">
        <f t="shared" si="6"/>
        <v>500</v>
      </c>
      <c r="F152" s="206">
        <v>500</v>
      </c>
      <c r="G152" s="125">
        <f t="shared" si="7"/>
        <v>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>
      <c r="A153" s="370"/>
      <c r="B153" s="200" t="s">
        <v>261</v>
      </c>
      <c r="C153" s="206">
        <v>11000</v>
      </c>
      <c r="D153" s="206"/>
      <c r="E153" s="19">
        <f t="shared" si="6"/>
        <v>11000</v>
      </c>
      <c r="F153" s="206">
        <v>11000</v>
      </c>
      <c r="G153" s="125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>
      <c r="A154" s="370"/>
      <c r="B154" s="200"/>
      <c r="C154" s="206"/>
      <c r="D154" s="206"/>
      <c r="E154" s="19">
        <f t="shared" si="6"/>
        <v>0</v>
      </c>
      <c r="F154" s="206"/>
      <c r="G154" s="125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243" t="s">
        <v>262</v>
      </c>
      <c r="B155" s="200" t="s">
        <v>263</v>
      </c>
      <c r="C155" s="206">
        <v>5800</v>
      </c>
      <c r="D155" s="206"/>
      <c r="E155" s="19">
        <f t="shared" si="6"/>
        <v>5800</v>
      </c>
      <c r="F155" s="206">
        <v>5800</v>
      </c>
      <c r="G155" s="125">
        <f t="shared" si="7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>
      <c r="A156" s="370"/>
      <c r="B156" s="200" t="s">
        <v>266</v>
      </c>
      <c r="C156" s="206">
        <v>22720</v>
      </c>
      <c r="D156" s="206">
        <v>1600</v>
      </c>
      <c r="E156" s="19">
        <f t="shared" si="6"/>
        <v>24320</v>
      </c>
      <c r="F156" s="206">
        <v>24320</v>
      </c>
      <c r="G156" s="125">
        <f t="shared" si="7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370"/>
      <c r="B157" s="200" t="s">
        <v>267</v>
      </c>
      <c r="C157" s="206">
        <v>12000</v>
      </c>
      <c r="D157" s="206">
        <v>640</v>
      </c>
      <c r="E157" s="19">
        <f t="shared" si="6"/>
        <v>12640</v>
      </c>
      <c r="F157" s="206">
        <v>12640</v>
      </c>
      <c r="G157" s="125">
        <f t="shared" si="7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370"/>
      <c r="B158" s="200" t="s">
        <v>268</v>
      </c>
      <c r="C158" s="206">
        <v>49120</v>
      </c>
      <c r="D158" s="206"/>
      <c r="E158" s="19">
        <f t="shared" si="6"/>
        <v>49120</v>
      </c>
      <c r="F158" s="206">
        <v>49120</v>
      </c>
      <c r="G158" s="125">
        <f t="shared" si="7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370"/>
      <c r="B159" s="200" t="s">
        <v>269</v>
      </c>
      <c r="C159" s="206"/>
      <c r="D159" s="206"/>
      <c r="E159" s="19">
        <f t="shared" si="6"/>
        <v>0</v>
      </c>
      <c r="F159" s="206"/>
      <c r="G159" s="125">
        <f t="shared" si="7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370"/>
      <c r="B160" s="200" t="s">
        <v>270</v>
      </c>
      <c r="C160" s="206">
        <v>4100</v>
      </c>
      <c r="D160" s="206"/>
      <c r="E160" s="19">
        <f t="shared" si="6"/>
        <v>4100</v>
      </c>
      <c r="F160" s="206">
        <v>4100</v>
      </c>
      <c r="G160" s="125">
        <f t="shared" si="7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370"/>
      <c r="B161" s="200" t="s">
        <v>274</v>
      </c>
      <c r="C161" s="206">
        <v>12500</v>
      </c>
      <c r="D161" s="206"/>
      <c r="E161" s="19">
        <f t="shared" si="6"/>
        <v>12500</v>
      </c>
      <c r="F161" s="206">
        <v>12500</v>
      </c>
      <c r="G161" s="125">
        <f t="shared" si="7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>
      <c r="A162" s="370"/>
      <c r="B162" s="200" t="s">
        <v>275</v>
      </c>
      <c r="C162" s="206"/>
      <c r="D162" s="206"/>
      <c r="E162" s="19">
        <f t="shared" si="6"/>
        <v>0</v>
      </c>
      <c r="F162" s="206"/>
      <c r="G162" s="125">
        <f t="shared" si="7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>
      <c r="A163" s="370"/>
      <c r="B163" s="200" t="s">
        <v>276</v>
      </c>
      <c r="C163" s="206">
        <v>1200</v>
      </c>
      <c r="D163" s="206"/>
      <c r="E163" s="19">
        <f t="shared" si="6"/>
        <v>1200</v>
      </c>
      <c r="F163" s="206">
        <v>1200</v>
      </c>
      <c r="G163" s="125">
        <f t="shared" si="7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>
      <c r="A164" s="370"/>
      <c r="B164" s="200" t="s">
        <v>277</v>
      </c>
      <c r="C164" s="206"/>
      <c r="D164" s="206"/>
      <c r="E164" s="19">
        <f t="shared" si="6"/>
        <v>0</v>
      </c>
      <c r="F164" s="206"/>
      <c r="G164" s="125">
        <f t="shared" si="7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370"/>
      <c r="B165" s="202" t="s">
        <v>931</v>
      </c>
      <c r="C165" s="206">
        <v>10100</v>
      </c>
      <c r="D165" s="206"/>
      <c r="E165" s="19">
        <f t="shared" si="6"/>
        <v>10100</v>
      </c>
      <c r="F165" s="206">
        <v>10100</v>
      </c>
      <c r="G165" s="125">
        <f t="shared" si="7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370"/>
      <c r="B166" s="202" t="s">
        <v>279</v>
      </c>
      <c r="C166" s="206">
        <v>6300</v>
      </c>
      <c r="D166" s="206"/>
      <c r="E166" s="19">
        <f t="shared" si="6"/>
        <v>6300</v>
      </c>
      <c r="F166" s="206">
        <v>6300</v>
      </c>
      <c r="G166" s="125">
        <f t="shared" si="7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370"/>
      <c r="B167" s="200" t="s">
        <v>290</v>
      </c>
      <c r="C167" s="206">
        <v>3900</v>
      </c>
      <c r="D167" s="206"/>
      <c r="E167" s="19">
        <f t="shared" si="6"/>
        <v>3900</v>
      </c>
      <c r="F167" s="206">
        <v>3900</v>
      </c>
      <c r="G167" s="125">
        <f t="shared" si="7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370"/>
      <c r="B168" s="202" t="s">
        <v>291</v>
      </c>
      <c r="C168" s="206">
        <v>2100</v>
      </c>
      <c r="D168" s="206"/>
      <c r="E168" s="19">
        <f t="shared" si="6"/>
        <v>2100</v>
      </c>
      <c r="F168" s="206">
        <v>2100</v>
      </c>
      <c r="G168" s="125">
        <f t="shared" si="7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370"/>
      <c r="B169" s="202" t="s">
        <v>932</v>
      </c>
      <c r="C169" s="206">
        <v>2880</v>
      </c>
      <c r="D169" s="206">
        <v>480</v>
      </c>
      <c r="E169" s="19">
        <f t="shared" si="6"/>
        <v>3360</v>
      </c>
      <c r="F169" s="206">
        <v>3360</v>
      </c>
      <c r="G169" s="125">
        <f t="shared" si="7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370"/>
      <c r="B170" s="202" t="s">
        <v>933</v>
      </c>
      <c r="C170" s="206">
        <v>8600</v>
      </c>
      <c r="D170" s="206"/>
      <c r="E170" s="19">
        <f t="shared" si="6"/>
        <v>8600</v>
      </c>
      <c r="F170" s="206">
        <v>8600</v>
      </c>
      <c r="G170" s="125">
        <f t="shared" si="7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370"/>
      <c r="B171" s="202" t="s">
        <v>934</v>
      </c>
      <c r="C171" s="206">
        <v>200</v>
      </c>
      <c r="D171" s="206"/>
      <c r="E171" s="19">
        <f t="shared" si="6"/>
        <v>200</v>
      </c>
      <c r="F171" s="206">
        <v>200</v>
      </c>
      <c r="G171" s="125">
        <f t="shared" si="7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370"/>
      <c r="B172" s="202" t="s">
        <v>935</v>
      </c>
      <c r="C172" s="206">
        <v>3700</v>
      </c>
      <c r="D172" s="206"/>
      <c r="E172" s="19">
        <f t="shared" si="6"/>
        <v>3700</v>
      </c>
      <c r="F172" s="206">
        <v>3700</v>
      </c>
      <c r="G172" s="125">
        <f t="shared" si="7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370"/>
      <c r="B173" s="202" t="s">
        <v>936</v>
      </c>
      <c r="C173" s="206">
        <v>2000</v>
      </c>
      <c r="D173" s="206"/>
      <c r="E173" s="19">
        <f t="shared" si="6"/>
        <v>2000</v>
      </c>
      <c r="F173" s="206">
        <v>2000</v>
      </c>
      <c r="G173" s="125">
        <f t="shared" si="7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370"/>
      <c r="B174" s="202" t="s">
        <v>937</v>
      </c>
      <c r="C174" s="206">
        <v>560</v>
      </c>
      <c r="D174" s="206"/>
      <c r="E174" s="19">
        <f t="shared" si="6"/>
        <v>560</v>
      </c>
      <c r="F174" s="206">
        <v>560</v>
      </c>
      <c r="G174" s="125">
        <f t="shared" si="7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370"/>
      <c r="B175" s="200" t="s">
        <v>292</v>
      </c>
      <c r="C175" s="206">
        <v>100</v>
      </c>
      <c r="D175" s="206"/>
      <c r="E175" s="19">
        <f t="shared" si="6"/>
        <v>100</v>
      </c>
      <c r="F175" s="206">
        <v>100</v>
      </c>
      <c r="G175" s="125">
        <f t="shared" si="7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370"/>
      <c r="B176" s="200" t="s">
        <v>293</v>
      </c>
      <c r="C176" s="206">
        <v>100</v>
      </c>
      <c r="D176" s="206"/>
      <c r="E176" s="19">
        <f t="shared" si="6"/>
        <v>100</v>
      </c>
      <c r="F176" s="206">
        <v>100</v>
      </c>
      <c r="G176" s="125">
        <f t="shared" si="7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370"/>
      <c r="B177" s="200" t="s">
        <v>294</v>
      </c>
      <c r="C177" s="206">
        <v>3400</v>
      </c>
      <c r="D177" s="206"/>
      <c r="E177" s="19">
        <f t="shared" si="6"/>
        <v>3400</v>
      </c>
      <c r="F177" s="206">
        <v>3400</v>
      </c>
      <c r="G177" s="125">
        <f t="shared" si="7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370"/>
      <c r="B178" s="200" t="s">
        <v>295</v>
      </c>
      <c r="C178" s="206">
        <v>38000</v>
      </c>
      <c r="D178" s="206"/>
      <c r="E178" s="19">
        <f t="shared" si="6"/>
        <v>38000</v>
      </c>
      <c r="F178" s="206">
        <v>38000</v>
      </c>
      <c r="G178" s="125">
        <f t="shared" si="7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370"/>
      <c r="B179" s="200" t="s">
        <v>296</v>
      </c>
      <c r="C179" s="206">
        <v>3300</v>
      </c>
      <c r="D179" s="206"/>
      <c r="E179" s="19">
        <f t="shared" si="6"/>
        <v>3300</v>
      </c>
      <c r="F179" s="206">
        <v>3300</v>
      </c>
      <c r="G179" s="125">
        <f t="shared" si="7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370"/>
      <c r="B180" s="200" t="s">
        <v>297</v>
      </c>
      <c r="C180" s="206">
        <v>400</v>
      </c>
      <c r="D180" s="211"/>
      <c r="E180" s="19">
        <f t="shared" si="6"/>
        <v>400</v>
      </c>
      <c r="F180" s="206">
        <v>400</v>
      </c>
      <c r="G180" s="125">
        <f t="shared" si="7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>
      <c r="A181" s="370"/>
      <c r="B181" s="200" t="s">
        <v>298</v>
      </c>
      <c r="C181" s="206">
        <v>1850</v>
      </c>
      <c r="D181" s="211"/>
      <c r="E181" s="19">
        <f t="shared" si="6"/>
        <v>1850</v>
      </c>
      <c r="F181" s="206">
        <v>1850</v>
      </c>
      <c r="G181" s="125">
        <f t="shared" si="7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>
      <c r="A182" s="370"/>
      <c r="B182" s="200" t="s">
        <v>299</v>
      </c>
      <c r="C182" s="206">
        <v>600</v>
      </c>
      <c r="D182" s="206"/>
      <c r="E182" s="19">
        <f t="shared" si="6"/>
        <v>600</v>
      </c>
      <c r="F182" s="206">
        <v>600</v>
      </c>
      <c r="G182" s="125">
        <f t="shared" si="7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>
      <c r="A183" s="370"/>
      <c r="B183" s="200" t="s">
        <v>300</v>
      </c>
      <c r="C183" s="206">
        <v>150</v>
      </c>
      <c r="D183" s="206"/>
      <c r="E183" s="19">
        <f t="shared" si="6"/>
        <v>150</v>
      </c>
      <c r="F183" s="206">
        <v>150</v>
      </c>
      <c r="G183" s="125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370"/>
      <c r="B184" s="200" t="s">
        <v>301</v>
      </c>
      <c r="C184" s="206"/>
      <c r="D184" s="206"/>
      <c r="E184" s="19">
        <f t="shared" si="6"/>
        <v>0</v>
      </c>
      <c r="F184" s="206"/>
      <c r="G184" s="125">
        <f t="shared" si="7"/>
        <v>0</v>
      </c>
      <c r="H184" s="150" t="s">
        <v>909</v>
      </c>
      <c r="I184" s="151" t="s">
        <v>909</v>
      </c>
      <c r="J184" s="163" t="s">
        <v>909</v>
      </c>
      <c r="K184" s="164" t="s">
        <v>909</v>
      </c>
    </row>
    <row r="185" spans="1:11">
      <c r="A185" s="370"/>
      <c r="B185" s="200" t="s">
        <v>302</v>
      </c>
      <c r="C185" s="206"/>
      <c r="D185" s="206"/>
      <c r="E185" s="19">
        <f t="shared" si="6"/>
        <v>0</v>
      </c>
      <c r="F185" s="206"/>
      <c r="G185" s="125">
        <f t="shared" si="7"/>
        <v>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>
      <c r="A186" s="370"/>
      <c r="B186" s="200" t="s">
        <v>303</v>
      </c>
      <c r="C186" s="206"/>
      <c r="D186" s="206"/>
      <c r="E186" s="19">
        <f t="shared" si="6"/>
        <v>0</v>
      </c>
      <c r="F186" s="206"/>
      <c r="G186" s="125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>
      <c r="A187" s="370"/>
      <c r="B187" s="200" t="s">
        <v>304</v>
      </c>
      <c r="C187" s="206">
        <v>1500</v>
      </c>
      <c r="D187" s="206"/>
      <c r="E187" s="19">
        <f t="shared" si="6"/>
        <v>1500</v>
      </c>
      <c r="F187" s="206">
        <v>1500</v>
      </c>
      <c r="G187" s="125">
        <f t="shared" si="7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>
      <c r="A188" s="370"/>
      <c r="B188" s="200" t="s">
        <v>305</v>
      </c>
      <c r="C188" s="206">
        <v>34200</v>
      </c>
      <c r="D188" s="211"/>
      <c r="E188" s="19">
        <f t="shared" si="6"/>
        <v>34200</v>
      </c>
      <c r="F188" s="206">
        <v>34200</v>
      </c>
      <c r="G188" s="125">
        <f t="shared" si="7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370"/>
      <c r="B189" s="200" t="s">
        <v>306</v>
      </c>
      <c r="C189" s="206">
        <v>175800</v>
      </c>
      <c r="D189" s="211">
        <v>12000</v>
      </c>
      <c r="E189" s="19">
        <f t="shared" si="6"/>
        <v>187800</v>
      </c>
      <c r="F189" s="206">
        <v>187800</v>
      </c>
      <c r="G189" s="125">
        <f t="shared" si="7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>
      <c r="A190" s="370"/>
      <c r="B190" s="200" t="s">
        <v>307</v>
      </c>
      <c r="C190" s="206"/>
      <c r="D190" s="211"/>
      <c r="E190" s="19">
        <f t="shared" si="6"/>
        <v>0</v>
      </c>
      <c r="F190" s="206"/>
      <c r="G190" s="125">
        <f t="shared" si="7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370"/>
      <c r="B191" s="200" t="s">
        <v>308</v>
      </c>
      <c r="C191" s="206">
        <v>4200</v>
      </c>
      <c r="D191" s="211"/>
      <c r="E191" s="19">
        <f t="shared" si="6"/>
        <v>4200</v>
      </c>
      <c r="F191" s="206">
        <v>4200</v>
      </c>
      <c r="G191" s="125">
        <f t="shared" si="7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>
      <c r="A192" s="370"/>
      <c r="B192" s="200" t="s">
        <v>309</v>
      </c>
      <c r="C192" s="206">
        <v>9600</v>
      </c>
      <c r="D192" s="211"/>
      <c r="E192" s="19">
        <f t="shared" si="6"/>
        <v>9600</v>
      </c>
      <c r="F192" s="206">
        <v>9600</v>
      </c>
      <c r="G192" s="125">
        <f t="shared" si="7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>
      <c r="A193" s="370"/>
      <c r="B193" s="200" t="s">
        <v>310</v>
      </c>
      <c r="C193" s="206">
        <v>23400</v>
      </c>
      <c r="D193" s="211"/>
      <c r="E193" s="19">
        <f t="shared" si="6"/>
        <v>23400</v>
      </c>
      <c r="F193" s="206">
        <v>23400</v>
      </c>
      <c r="G193" s="125">
        <f t="shared" si="7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>
      <c r="A194" s="370"/>
      <c r="B194" s="200" t="s">
        <v>311</v>
      </c>
      <c r="C194" s="206">
        <v>20400</v>
      </c>
      <c r="D194" s="211"/>
      <c r="E194" s="19">
        <f t="shared" si="6"/>
        <v>20400</v>
      </c>
      <c r="F194" s="206">
        <v>20400</v>
      </c>
      <c r="G194" s="125">
        <f t="shared" si="7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>
      <c r="A195" s="370"/>
      <c r="B195" s="200" t="s">
        <v>312</v>
      </c>
      <c r="C195" s="206">
        <v>3200</v>
      </c>
      <c r="D195" s="206"/>
      <c r="E195" s="19">
        <f t="shared" si="6"/>
        <v>3200</v>
      </c>
      <c r="F195" s="206">
        <v>3200</v>
      </c>
      <c r="G195" s="125">
        <f t="shared" si="7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>
      <c r="A196" s="370"/>
      <c r="B196" s="200" t="s">
        <v>313</v>
      </c>
      <c r="C196" s="206">
        <v>3400</v>
      </c>
      <c r="D196" s="206"/>
      <c r="E196" s="19">
        <f t="shared" si="6"/>
        <v>3400</v>
      </c>
      <c r="F196" s="206">
        <v>3400</v>
      </c>
      <c r="G196" s="125">
        <f t="shared" si="7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370"/>
      <c r="B197" s="200" t="s">
        <v>314</v>
      </c>
      <c r="C197" s="206">
        <v>3840</v>
      </c>
      <c r="D197" s="206"/>
      <c r="E197" s="19">
        <f t="shared" si="6"/>
        <v>3840</v>
      </c>
      <c r="F197" s="206">
        <v>3840</v>
      </c>
      <c r="G197" s="125">
        <f t="shared" si="7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370"/>
      <c r="B198" s="200" t="s">
        <v>315</v>
      </c>
      <c r="C198" s="206">
        <v>2560</v>
      </c>
      <c r="D198" s="206"/>
      <c r="E198" s="19">
        <f t="shared" si="6"/>
        <v>2560</v>
      </c>
      <c r="F198" s="206">
        <v>2560</v>
      </c>
      <c r="G198" s="125">
        <f t="shared" si="7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370"/>
      <c r="B199" s="202" t="s">
        <v>316</v>
      </c>
      <c r="C199" s="206">
        <v>3920</v>
      </c>
      <c r="D199" s="206"/>
      <c r="E199" s="19">
        <f t="shared" si="6"/>
        <v>3920</v>
      </c>
      <c r="F199" s="206">
        <v>3920</v>
      </c>
      <c r="G199" s="125">
        <f t="shared" si="7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>
      <c r="A200" s="370"/>
      <c r="B200" s="200" t="s">
        <v>317</v>
      </c>
      <c r="C200" s="206">
        <v>2400</v>
      </c>
      <c r="D200" s="206"/>
      <c r="E200" s="19">
        <f t="shared" si="6"/>
        <v>2400</v>
      </c>
      <c r="F200" s="206">
        <v>2400</v>
      </c>
      <c r="G200" s="125">
        <f t="shared" si="7"/>
        <v>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>
      <c r="A201" s="370"/>
      <c r="B201" s="200" t="s">
        <v>318</v>
      </c>
      <c r="C201" s="206">
        <v>1680</v>
      </c>
      <c r="D201" s="206"/>
      <c r="E201" s="19">
        <f t="shared" si="6"/>
        <v>1680</v>
      </c>
      <c r="F201" s="206">
        <v>1680</v>
      </c>
      <c r="G201" s="125">
        <f t="shared" si="7"/>
        <v>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370"/>
      <c r="B202" s="200" t="s">
        <v>319</v>
      </c>
      <c r="C202" s="212">
        <v>12800</v>
      </c>
      <c r="D202" s="206"/>
      <c r="E202" s="19">
        <f t="shared" si="6"/>
        <v>12800</v>
      </c>
      <c r="F202" s="206">
        <v>12800</v>
      </c>
      <c r="G202" s="125">
        <f t="shared" si="7"/>
        <v>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>
      <c r="A203" s="370"/>
      <c r="B203" s="200" t="s">
        <v>320</v>
      </c>
      <c r="C203" s="206">
        <v>120000</v>
      </c>
      <c r="D203" s="206">
        <v>6000</v>
      </c>
      <c r="E203" s="19">
        <f t="shared" si="6"/>
        <v>126000</v>
      </c>
      <c r="F203" s="206">
        <v>126000</v>
      </c>
      <c r="G203" s="125">
        <f t="shared" si="7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370"/>
      <c r="B204" s="200" t="s">
        <v>321</v>
      </c>
      <c r="C204" s="206">
        <v>38800</v>
      </c>
      <c r="D204" s="206"/>
      <c r="E204" s="19">
        <f t="shared" si="6"/>
        <v>38800</v>
      </c>
      <c r="F204" s="206">
        <v>38800</v>
      </c>
      <c r="G204" s="125">
        <f t="shared" si="7"/>
        <v>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>
      <c r="A205" s="370"/>
      <c r="B205" s="200" t="s">
        <v>1668</v>
      </c>
      <c r="C205" s="206">
        <v>200</v>
      </c>
      <c r="D205" s="206"/>
      <c r="E205" s="19">
        <f t="shared" ref="E205:E268" si="8">IFERROR(C205+D205,0)</f>
        <v>200</v>
      </c>
      <c r="F205" s="206">
        <v>200</v>
      </c>
      <c r="G205" s="125">
        <f t="shared" ref="G205:G268" si="9">IFERROR((E205-F205),0)</f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>
      <c r="A206" s="370"/>
      <c r="B206" s="202" t="s">
        <v>323</v>
      </c>
      <c r="C206" s="206"/>
      <c r="D206" s="206"/>
      <c r="E206" s="19">
        <f t="shared" si="8"/>
        <v>0</v>
      </c>
      <c r="F206" s="206"/>
      <c r="G206" s="125">
        <f t="shared" si="9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370"/>
      <c r="B207" s="200" t="s">
        <v>324</v>
      </c>
      <c r="C207" s="206">
        <v>2600</v>
      </c>
      <c r="D207" s="206"/>
      <c r="E207" s="19">
        <f t="shared" si="8"/>
        <v>2600</v>
      </c>
      <c r="F207" s="206">
        <v>2600</v>
      </c>
      <c r="G207" s="125">
        <f t="shared" si="9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370"/>
      <c r="B208" s="200" t="s">
        <v>1232</v>
      </c>
      <c r="C208" s="206">
        <v>700</v>
      </c>
      <c r="D208" s="206"/>
      <c r="E208" s="19">
        <f t="shared" si="8"/>
        <v>700</v>
      </c>
      <c r="F208" s="206">
        <v>700</v>
      </c>
      <c r="G208" s="125">
        <f t="shared" si="9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>
      <c r="A209" s="370"/>
      <c r="B209" s="200" t="s">
        <v>326</v>
      </c>
      <c r="C209" s="206"/>
      <c r="D209" s="206"/>
      <c r="E209" s="19">
        <f t="shared" si="8"/>
        <v>0</v>
      </c>
      <c r="F209" s="206"/>
      <c r="G209" s="125">
        <f t="shared" si="9"/>
        <v>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>
      <c r="A210" s="370"/>
      <c r="B210" s="200" t="s">
        <v>327</v>
      </c>
      <c r="C210" s="206">
        <v>2000</v>
      </c>
      <c r="D210" s="206"/>
      <c r="E210" s="19">
        <f t="shared" si="8"/>
        <v>2000</v>
      </c>
      <c r="F210" s="206">
        <v>2000</v>
      </c>
      <c r="G210" s="125">
        <f t="shared" si="9"/>
        <v>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>
      <c r="A211" s="370"/>
      <c r="B211" s="200" t="s">
        <v>328</v>
      </c>
      <c r="C211" s="206">
        <v>7080</v>
      </c>
      <c r="D211" s="206"/>
      <c r="E211" s="19">
        <f t="shared" si="8"/>
        <v>7080</v>
      </c>
      <c r="F211" s="206">
        <v>7080</v>
      </c>
      <c r="G211" s="125">
        <f t="shared" si="9"/>
        <v>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>
      <c r="A212" s="370"/>
      <c r="B212" s="200" t="s">
        <v>329</v>
      </c>
      <c r="C212" s="206">
        <v>4860</v>
      </c>
      <c r="D212" s="206">
        <v>720</v>
      </c>
      <c r="E212" s="19">
        <f t="shared" si="8"/>
        <v>5580</v>
      </c>
      <c r="F212" s="206">
        <v>5580</v>
      </c>
      <c r="G212" s="125">
        <f t="shared" si="9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370"/>
      <c r="B213" s="200" t="s">
        <v>330</v>
      </c>
      <c r="C213" s="206">
        <v>19000</v>
      </c>
      <c r="D213" s="206"/>
      <c r="E213" s="19">
        <f t="shared" si="8"/>
        <v>19000</v>
      </c>
      <c r="F213" s="206">
        <v>19000</v>
      </c>
      <c r="G213" s="125">
        <f t="shared" si="9"/>
        <v>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370"/>
      <c r="B214" s="200" t="s">
        <v>331</v>
      </c>
      <c r="C214" s="206"/>
      <c r="D214" s="206"/>
      <c r="E214" s="19">
        <f t="shared" si="8"/>
        <v>0</v>
      </c>
      <c r="F214" s="206"/>
      <c r="G214" s="125">
        <f t="shared" si="9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370"/>
      <c r="B215" s="200" t="s">
        <v>332</v>
      </c>
      <c r="C215" s="206">
        <v>3300</v>
      </c>
      <c r="D215" s="206"/>
      <c r="E215" s="19">
        <f t="shared" si="8"/>
        <v>3300</v>
      </c>
      <c r="F215" s="206">
        <v>3300</v>
      </c>
      <c r="G215" s="125">
        <f t="shared" si="9"/>
        <v>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370"/>
      <c r="B216" s="200" t="s">
        <v>333</v>
      </c>
      <c r="C216" s="206"/>
      <c r="D216" s="206"/>
      <c r="E216" s="19">
        <f t="shared" si="8"/>
        <v>0</v>
      </c>
      <c r="F216" s="206"/>
      <c r="G216" s="125">
        <f t="shared" si="9"/>
        <v>0</v>
      </c>
      <c r="H216" s="150" t="s">
        <v>909</v>
      </c>
      <c r="I216" s="151" t="s">
        <v>909</v>
      </c>
      <c r="J216" s="165" t="s">
        <v>909</v>
      </c>
      <c r="K216" s="164" t="s">
        <v>909</v>
      </c>
    </row>
    <row r="217" spans="1:11">
      <c r="A217" s="370"/>
      <c r="B217" s="200" t="s">
        <v>334</v>
      </c>
      <c r="C217" s="206"/>
      <c r="D217" s="206"/>
      <c r="E217" s="19">
        <f t="shared" si="8"/>
        <v>0</v>
      </c>
      <c r="F217" s="206"/>
      <c r="G217" s="125">
        <f t="shared" si="9"/>
        <v>0</v>
      </c>
      <c r="H217" s="150" t="s">
        <v>909</v>
      </c>
      <c r="I217" s="151" t="s">
        <v>909</v>
      </c>
      <c r="J217" s="163" t="s">
        <v>909</v>
      </c>
      <c r="K217" s="164" t="s">
        <v>909</v>
      </c>
    </row>
    <row r="218" spans="1:11">
      <c r="A218" s="370"/>
      <c r="B218" s="200" t="s">
        <v>335</v>
      </c>
      <c r="C218" s="206">
        <v>4200</v>
      </c>
      <c r="D218" s="206"/>
      <c r="E218" s="19">
        <f t="shared" si="8"/>
        <v>4200</v>
      </c>
      <c r="F218" s="206">
        <v>4200</v>
      </c>
      <c r="G218" s="125">
        <f t="shared" si="9"/>
        <v>0</v>
      </c>
      <c r="H218" s="150" t="s">
        <v>909</v>
      </c>
      <c r="I218" s="151" t="s">
        <v>909</v>
      </c>
      <c r="J218" s="165" t="s">
        <v>909</v>
      </c>
      <c r="K218" s="164" t="s">
        <v>909</v>
      </c>
    </row>
    <row r="219" spans="1:11">
      <c r="A219" s="370"/>
      <c r="B219" s="200" t="s">
        <v>336</v>
      </c>
      <c r="C219" s="206">
        <v>3400</v>
      </c>
      <c r="D219" s="206"/>
      <c r="E219" s="19">
        <f t="shared" si="8"/>
        <v>3400</v>
      </c>
      <c r="F219" s="206">
        <v>3400</v>
      </c>
      <c r="G219" s="125">
        <f t="shared" si="9"/>
        <v>0</v>
      </c>
      <c r="H219" s="150" t="s">
        <v>909</v>
      </c>
      <c r="I219" s="151" t="s">
        <v>909</v>
      </c>
      <c r="J219" s="163" t="s">
        <v>909</v>
      </c>
      <c r="K219" s="164" t="s">
        <v>909</v>
      </c>
    </row>
    <row r="220" spans="1:11">
      <c r="A220" s="370"/>
      <c r="B220" s="200" t="s">
        <v>337</v>
      </c>
      <c r="C220" s="206">
        <v>3700</v>
      </c>
      <c r="D220" s="206"/>
      <c r="E220" s="19">
        <f t="shared" si="8"/>
        <v>3700</v>
      </c>
      <c r="F220" s="206">
        <v>3700</v>
      </c>
      <c r="G220" s="125">
        <f t="shared" si="9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370"/>
      <c r="B221" s="200" t="s">
        <v>338</v>
      </c>
      <c r="C221" s="206">
        <v>2600</v>
      </c>
      <c r="D221" s="206"/>
      <c r="E221" s="19">
        <f t="shared" si="8"/>
        <v>2600</v>
      </c>
      <c r="F221" s="206">
        <v>2600</v>
      </c>
      <c r="G221" s="125">
        <f t="shared" si="9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>
      <c r="A222" s="370"/>
      <c r="B222" s="200" t="s">
        <v>339</v>
      </c>
      <c r="C222" s="206"/>
      <c r="D222" s="206"/>
      <c r="E222" s="19">
        <f t="shared" si="8"/>
        <v>0</v>
      </c>
      <c r="F222" s="206"/>
      <c r="G222" s="125">
        <f t="shared" si="9"/>
        <v>0</v>
      </c>
      <c r="H222" s="150" t="s">
        <v>909</v>
      </c>
      <c r="I222" s="151" t="s">
        <v>909</v>
      </c>
      <c r="J222" s="165" t="s">
        <v>909</v>
      </c>
      <c r="K222" s="164" t="s">
        <v>909</v>
      </c>
    </row>
    <row r="223" spans="1:11">
      <c r="A223" s="370"/>
      <c r="B223" s="200" t="s">
        <v>1669</v>
      </c>
      <c r="C223" s="206">
        <v>160</v>
      </c>
      <c r="D223" s="206">
        <v>80</v>
      </c>
      <c r="E223" s="19">
        <f t="shared" si="8"/>
        <v>240</v>
      </c>
      <c r="F223" s="206">
        <v>240</v>
      </c>
      <c r="G223" s="125">
        <f t="shared" si="9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370"/>
      <c r="B224" s="202" t="s">
        <v>940</v>
      </c>
      <c r="C224" s="206"/>
      <c r="D224" s="206"/>
      <c r="E224" s="19">
        <f t="shared" si="8"/>
        <v>0</v>
      </c>
      <c r="F224" s="206"/>
      <c r="G224" s="125">
        <f t="shared" si="9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370"/>
      <c r="B225" s="202" t="s">
        <v>941</v>
      </c>
      <c r="C225" s="206"/>
      <c r="D225" s="206"/>
      <c r="E225" s="19">
        <f t="shared" si="8"/>
        <v>0</v>
      </c>
      <c r="F225" s="206"/>
      <c r="G225" s="125">
        <f t="shared" si="9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370"/>
      <c r="B226" s="202" t="s">
        <v>346</v>
      </c>
      <c r="C226" s="206">
        <v>3100</v>
      </c>
      <c r="D226" s="206">
        <v>1000</v>
      </c>
      <c r="E226" s="19">
        <f t="shared" si="8"/>
        <v>4100</v>
      </c>
      <c r="F226" s="206">
        <v>4100</v>
      </c>
      <c r="G226" s="125">
        <f t="shared" si="9"/>
        <v>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370"/>
      <c r="B227" s="202" t="s">
        <v>347</v>
      </c>
      <c r="C227" s="206">
        <v>7700</v>
      </c>
      <c r="D227" s="206"/>
      <c r="E227" s="19">
        <f t="shared" si="8"/>
        <v>7700</v>
      </c>
      <c r="F227" s="206">
        <v>7700</v>
      </c>
      <c r="G227" s="125">
        <f t="shared" si="9"/>
        <v>0</v>
      </c>
      <c r="H227" s="150" t="s">
        <v>909</v>
      </c>
      <c r="I227" s="151" t="s">
        <v>909</v>
      </c>
      <c r="J227" s="163" t="s">
        <v>909</v>
      </c>
      <c r="K227" s="164" t="s">
        <v>909</v>
      </c>
    </row>
    <row r="228" spans="1:11">
      <c r="A228" s="370"/>
      <c r="B228" s="202" t="s">
        <v>348</v>
      </c>
      <c r="C228" s="206"/>
      <c r="D228" s="206"/>
      <c r="E228" s="19">
        <f t="shared" si="8"/>
        <v>0</v>
      </c>
      <c r="F228" s="206"/>
      <c r="G228" s="125">
        <f t="shared" si="9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>
      <c r="A229" s="370"/>
      <c r="B229" s="202" t="s">
        <v>349</v>
      </c>
      <c r="C229" s="206">
        <v>700</v>
      </c>
      <c r="D229" s="206"/>
      <c r="E229" s="19">
        <f t="shared" si="8"/>
        <v>700</v>
      </c>
      <c r="F229" s="206">
        <v>700</v>
      </c>
      <c r="G229" s="125">
        <f t="shared" si="9"/>
        <v>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>
      <c r="A230" s="370"/>
      <c r="B230" s="202" t="s">
        <v>350</v>
      </c>
      <c r="C230" s="206">
        <v>200</v>
      </c>
      <c r="D230" s="206"/>
      <c r="E230" s="19">
        <f t="shared" si="8"/>
        <v>200</v>
      </c>
      <c r="F230" s="206">
        <v>200</v>
      </c>
      <c r="G230" s="125">
        <f t="shared" si="9"/>
        <v>0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>
      <c r="A231" s="370"/>
      <c r="B231" s="202" t="s">
        <v>351</v>
      </c>
      <c r="C231" s="206">
        <v>600</v>
      </c>
      <c r="D231" s="206"/>
      <c r="E231" s="19">
        <f t="shared" si="8"/>
        <v>600</v>
      </c>
      <c r="F231" s="206">
        <v>600</v>
      </c>
      <c r="G231" s="125">
        <f t="shared" si="9"/>
        <v>0</v>
      </c>
      <c r="H231" s="150" t="s">
        <v>909</v>
      </c>
      <c r="I231" s="151" t="s">
        <v>909</v>
      </c>
      <c r="J231" s="165" t="s">
        <v>909</v>
      </c>
      <c r="K231" s="164" t="s">
        <v>909</v>
      </c>
    </row>
    <row r="232" spans="1:11">
      <c r="A232" s="370"/>
      <c r="B232" s="202" t="s">
        <v>352</v>
      </c>
      <c r="C232" s="206">
        <v>200</v>
      </c>
      <c r="D232" s="206"/>
      <c r="E232" s="19">
        <f t="shared" si="8"/>
        <v>200</v>
      </c>
      <c r="F232" s="206">
        <v>200</v>
      </c>
      <c r="G232" s="125">
        <f t="shared" si="9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370"/>
      <c r="B233" s="202" t="s">
        <v>1670</v>
      </c>
      <c r="C233" s="206">
        <v>100</v>
      </c>
      <c r="D233" s="206"/>
      <c r="E233" s="19">
        <f t="shared" si="8"/>
        <v>100</v>
      </c>
      <c r="F233" s="206">
        <v>100</v>
      </c>
      <c r="G233" s="125">
        <f t="shared" si="9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370"/>
      <c r="B234" s="202" t="s">
        <v>1031</v>
      </c>
      <c r="C234" s="206"/>
      <c r="D234" s="206"/>
      <c r="E234" s="19">
        <f t="shared" si="8"/>
        <v>0</v>
      </c>
      <c r="F234" s="206"/>
      <c r="G234" s="125">
        <f t="shared" si="9"/>
        <v>0</v>
      </c>
      <c r="H234" s="150" t="s">
        <v>909</v>
      </c>
      <c r="I234" s="151" t="s">
        <v>909</v>
      </c>
      <c r="J234" s="163" t="s">
        <v>909</v>
      </c>
      <c r="K234" s="164" t="s">
        <v>909</v>
      </c>
    </row>
    <row r="235" spans="1:11">
      <c r="A235" s="370"/>
      <c r="B235" s="202" t="s">
        <v>354</v>
      </c>
      <c r="C235" s="206">
        <v>100</v>
      </c>
      <c r="D235" s="206"/>
      <c r="E235" s="19">
        <f t="shared" si="8"/>
        <v>100</v>
      </c>
      <c r="F235" s="206">
        <v>100</v>
      </c>
      <c r="G235" s="125">
        <f t="shared" si="9"/>
        <v>0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>
      <c r="A236" s="370"/>
      <c r="B236" s="202" t="s">
        <v>355</v>
      </c>
      <c r="C236" s="206"/>
      <c r="D236" s="206"/>
      <c r="E236" s="19">
        <f t="shared" si="8"/>
        <v>0</v>
      </c>
      <c r="F236" s="206"/>
      <c r="G236" s="125">
        <f t="shared" si="9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>
      <c r="A237" s="370"/>
      <c r="B237" s="202" t="s">
        <v>942</v>
      </c>
      <c r="C237" s="206">
        <v>16100</v>
      </c>
      <c r="D237" s="206">
        <v>1000</v>
      </c>
      <c r="E237" s="19">
        <f t="shared" si="8"/>
        <v>17100</v>
      </c>
      <c r="F237" s="206">
        <v>17100</v>
      </c>
      <c r="G237" s="125">
        <f t="shared" si="9"/>
        <v>0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>
      <c r="A238" s="370"/>
      <c r="B238" s="202" t="s">
        <v>357</v>
      </c>
      <c r="C238" s="206">
        <v>31200</v>
      </c>
      <c r="D238" s="206">
        <v>3000</v>
      </c>
      <c r="E238" s="19">
        <f t="shared" si="8"/>
        <v>34200</v>
      </c>
      <c r="F238" s="206">
        <v>34200</v>
      </c>
      <c r="G238" s="125">
        <f t="shared" si="9"/>
        <v>0</v>
      </c>
      <c r="H238" s="150" t="s">
        <v>909</v>
      </c>
      <c r="I238" s="151" t="s">
        <v>909</v>
      </c>
      <c r="J238" s="165" t="s">
        <v>909</v>
      </c>
      <c r="K238" s="164" t="s">
        <v>909</v>
      </c>
    </row>
    <row r="239" spans="1:11">
      <c r="A239" s="370"/>
      <c r="B239" s="202" t="s">
        <v>1032</v>
      </c>
      <c r="C239" s="206">
        <v>100</v>
      </c>
      <c r="D239" s="206"/>
      <c r="E239" s="19">
        <f t="shared" si="8"/>
        <v>100</v>
      </c>
      <c r="F239" s="206">
        <v>100</v>
      </c>
      <c r="G239" s="125">
        <f t="shared" si="9"/>
        <v>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370"/>
      <c r="B240" s="202" t="s">
        <v>359</v>
      </c>
      <c r="C240" s="206"/>
      <c r="D240" s="206"/>
      <c r="E240" s="19">
        <f t="shared" si="8"/>
        <v>0</v>
      </c>
      <c r="F240" s="206"/>
      <c r="G240" s="125">
        <f t="shared" si="9"/>
        <v>0</v>
      </c>
      <c r="H240" s="150" t="s">
        <v>909</v>
      </c>
      <c r="I240" s="151" t="s">
        <v>909</v>
      </c>
      <c r="J240" s="163" t="s">
        <v>909</v>
      </c>
      <c r="K240" s="164" t="s">
        <v>909</v>
      </c>
    </row>
    <row r="241" spans="1:11">
      <c r="A241" s="370"/>
      <c r="B241" s="202" t="s">
        <v>360</v>
      </c>
      <c r="C241" s="206">
        <v>600</v>
      </c>
      <c r="D241" s="206"/>
      <c r="E241" s="19">
        <f t="shared" si="8"/>
        <v>600</v>
      </c>
      <c r="F241" s="206">
        <v>600</v>
      </c>
      <c r="G241" s="125">
        <f t="shared" si="9"/>
        <v>0</v>
      </c>
      <c r="H241" s="150" t="s">
        <v>909</v>
      </c>
      <c r="I241" s="151" t="s">
        <v>909</v>
      </c>
      <c r="J241" s="165" t="s">
        <v>909</v>
      </c>
      <c r="K241" s="164" t="s">
        <v>909</v>
      </c>
    </row>
    <row r="242" spans="1:11">
      <c r="A242" s="370"/>
      <c r="B242" s="202" t="s">
        <v>361</v>
      </c>
      <c r="C242" s="206"/>
      <c r="D242" s="206"/>
      <c r="E242" s="19">
        <f t="shared" si="8"/>
        <v>0</v>
      </c>
      <c r="F242" s="206"/>
      <c r="G242" s="125">
        <f t="shared" si="9"/>
        <v>0</v>
      </c>
      <c r="H242" s="150" t="s">
        <v>909</v>
      </c>
      <c r="I242" s="151" t="s">
        <v>909</v>
      </c>
      <c r="J242" s="163" t="s">
        <v>909</v>
      </c>
      <c r="K242" s="164" t="s">
        <v>909</v>
      </c>
    </row>
    <row r="243" spans="1:11">
      <c r="A243" s="370"/>
      <c r="B243" s="202" t="s">
        <v>362</v>
      </c>
      <c r="C243" s="206">
        <v>3200</v>
      </c>
      <c r="D243" s="206"/>
      <c r="E243" s="19">
        <f t="shared" si="8"/>
        <v>3200</v>
      </c>
      <c r="F243" s="206">
        <v>3200</v>
      </c>
      <c r="G243" s="125">
        <f t="shared" si="9"/>
        <v>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>
      <c r="A244" s="370"/>
      <c r="B244" s="202" t="s">
        <v>363</v>
      </c>
      <c r="C244" s="206">
        <v>3700</v>
      </c>
      <c r="D244" s="206"/>
      <c r="E244" s="19">
        <f t="shared" si="8"/>
        <v>3700</v>
      </c>
      <c r="F244" s="206">
        <v>3700</v>
      </c>
      <c r="G244" s="125">
        <f t="shared" si="9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370"/>
      <c r="B245" s="202" t="s">
        <v>364</v>
      </c>
      <c r="C245" s="206">
        <v>200</v>
      </c>
      <c r="D245" s="206"/>
      <c r="E245" s="19">
        <f t="shared" si="8"/>
        <v>200</v>
      </c>
      <c r="F245" s="206">
        <v>200</v>
      </c>
      <c r="G245" s="125">
        <f t="shared" si="9"/>
        <v>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>
      <c r="A246" s="370"/>
      <c r="B246" s="202" t="s">
        <v>365</v>
      </c>
      <c r="C246" s="206">
        <v>500</v>
      </c>
      <c r="D246" s="206"/>
      <c r="E246" s="19">
        <f t="shared" si="8"/>
        <v>500</v>
      </c>
      <c r="F246" s="206">
        <v>500</v>
      </c>
      <c r="G246" s="125">
        <f t="shared" si="9"/>
        <v>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370"/>
      <c r="B247" s="202" t="s">
        <v>366</v>
      </c>
      <c r="C247" s="206">
        <v>800</v>
      </c>
      <c r="D247" s="206"/>
      <c r="E247" s="19">
        <f t="shared" si="8"/>
        <v>800</v>
      </c>
      <c r="F247" s="206">
        <v>800</v>
      </c>
      <c r="G247" s="125">
        <f t="shared" si="9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370"/>
      <c r="B248" s="202" t="s">
        <v>367</v>
      </c>
      <c r="C248" s="206">
        <v>900</v>
      </c>
      <c r="D248" s="206"/>
      <c r="E248" s="19">
        <f t="shared" si="8"/>
        <v>900</v>
      </c>
      <c r="F248" s="206">
        <v>900</v>
      </c>
      <c r="G248" s="125">
        <f t="shared" si="9"/>
        <v>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370"/>
      <c r="B249" s="202" t="s">
        <v>368</v>
      </c>
      <c r="C249" s="206">
        <v>1200</v>
      </c>
      <c r="D249" s="206"/>
      <c r="E249" s="19">
        <f t="shared" si="8"/>
        <v>1200</v>
      </c>
      <c r="F249" s="206">
        <v>1200</v>
      </c>
      <c r="G249" s="125">
        <f t="shared" si="9"/>
        <v>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370"/>
      <c r="B250" s="202" t="s">
        <v>369</v>
      </c>
      <c r="C250" s="206">
        <v>12000</v>
      </c>
      <c r="D250" s="206"/>
      <c r="E250" s="19">
        <f t="shared" si="8"/>
        <v>12000</v>
      </c>
      <c r="F250" s="206">
        <v>12000</v>
      </c>
      <c r="G250" s="125">
        <f t="shared" si="9"/>
        <v>0</v>
      </c>
      <c r="H250" s="150" t="s">
        <v>909</v>
      </c>
      <c r="I250" s="151" t="s">
        <v>909</v>
      </c>
      <c r="J250" s="165" t="s">
        <v>909</v>
      </c>
      <c r="K250" s="164" t="s">
        <v>909</v>
      </c>
    </row>
    <row r="251" spans="1:11">
      <c r="A251" s="370"/>
      <c r="B251" s="202" t="s">
        <v>370</v>
      </c>
      <c r="C251" s="206">
        <v>15100</v>
      </c>
      <c r="D251" s="206"/>
      <c r="E251" s="19">
        <f t="shared" si="8"/>
        <v>15100</v>
      </c>
      <c r="F251" s="206">
        <v>15100</v>
      </c>
      <c r="G251" s="125">
        <f t="shared" si="9"/>
        <v>0</v>
      </c>
      <c r="H251" s="150" t="s">
        <v>909</v>
      </c>
      <c r="I251" s="151" t="s">
        <v>909</v>
      </c>
      <c r="J251" s="163" t="s">
        <v>909</v>
      </c>
      <c r="K251" s="164" t="s">
        <v>909</v>
      </c>
    </row>
    <row r="252" spans="1:11">
      <c r="A252" s="370"/>
      <c r="B252" s="202" t="s">
        <v>371</v>
      </c>
      <c r="C252" s="206"/>
      <c r="D252" s="206"/>
      <c r="E252" s="19">
        <f t="shared" si="8"/>
        <v>0</v>
      </c>
      <c r="F252" s="206"/>
      <c r="G252" s="125">
        <f t="shared" si="9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370"/>
      <c r="B253" s="202" t="s">
        <v>372</v>
      </c>
      <c r="C253" s="206">
        <v>1200</v>
      </c>
      <c r="D253" s="206"/>
      <c r="E253" s="19">
        <f t="shared" si="8"/>
        <v>1200</v>
      </c>
      <c r="F253" s="206">
        <v>1200</v>
      </c>
      <c r="G253" s="125">
        <f t="shared" si="9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370"/>
      <c r="B254" s="372"/>
      <c r="C254" s="206"/>
      <c r="D254" s="206"/>
      <c r="E254" s="19">
        <f t="shared" si="8"/>
        <v>0</v>
      </c>
      <c r="F254" s="206"/>
      <c r="G254" s="125">
        <f t="shared" si="9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>
      <c r="A255" s="243" t="s">
        <v>375</v>
      </c>
      <c r="B255" s="200" t="s">
        <v>376</v>
      </c>
      <c r="C255" s="206"/>
      <c r="D255" s="206"/>
      <c r="E255" s="19">
        <f t="shared" si="8"/>
        <v>0</v>
      </c>
      <c r="F255" s="206"/>
      <c r="G255" s="125">
        <f t="shared" si="9"/>
        <v>0</v>
      </c>
      <c r="H255" s="150" t="s">
        <v>909</v>
      </c>
      <c r="I255" s="151" t="s">
        <v>909</v>
      </c>
      <c r="J255" s="165" t="s">
        <v>909</v>
      </c>
      <c r="K255" s="164" t="s">
        <v>909</v>
      </c>
    </row>
    <row r="256" spans="1:11">
      <c r="A256" s="374"/>
      <c r="B256" s="200" t="s">
        <v>377</v>
      </c>
      <c r="C256" s="206"/>
      <c r="D256" s="206"/>
      <c r="E256" s="19">
        <f t="shared" si="8"/>
        <v>0</v>
      </c>
      <c r="F256" s="206"/>
      <c r="G256" s="125">
        <f t="shared" si="9"/>
        <v>0</v>
      </c>
      <c r="H256" s="150" t="s">
        <v>909</v>
      </c>
      <c r="I256" s="151" t="s">
        <v>909</v>
      </c>
      <c r="J256" s="163" t="s">
        <v>909</v>
      </c>
      <c r="K256" s="164" t="s">
        <v>909</v>
      </c>
    </row>
    <row r="257" spans="1:11">
      <c r="A257" s="374"/>
      <c r="B257" s="200" t="s">
        <v>378</v>
      </c>
      <c r="C257" s="206">
        <v>9500</v>
      </c>
      <c r="D257" s="206"/>
      <c r="E257" s="19">
        <f t="shared" si="8"/>
        <v>9500</v>
      </c>
      <c r="F257" s="206">
        <v>9500</v>
      </c>
      <c r="G257" s="125">
        <f t="shared" si="9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>
      <c r="A258" s="374"/>
      <c r="B258" s="200" t="s">
        <v>379</v>
      </c>
      <c r="C258" s="206"/>
      <c r="D258" s="206"/>
      <c r="E258" s="19">
        <f t="shared" si="8"/>
        <v>0</v>
      </c>
      <c r="F258" s="206"/>
      <c r="G258" s="125">
        <f t="shared" si="9"/>
        <v>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 s="2" customFormat="1" ht="15.75" customHeight="1">
      <c r="A259" s="374"/>
      <c r="B259" s="372"/>
      <c r="C259" s="206"/>
      <c r="D259" s="206"/>
      <c r="E259" s="19">
        <f t="shared" si="8"/>
        <v>0</v>
      </c>
      <c r="F259" s="206"/>
      <c r="G259" s="125">
        <f t="shared" si="9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</row>
    <row r="260" spans="1:11" s="2" customFormat="1" ht="15.75" customHeight="1">
      <c r="A260" s="374"/>
      <c r="B260" s="372"/>
      <c r="C260" s="206"/>
      <c r="D260" s="206"/>
      <c r="E260" s="19">
        <f t="shared" si="8"/>
        <v>0</v>
      </c>
      <c r="F260" s="206"/>
      <c r="G260" s="125">
        <f t="shared" si="9"/>
        <v>0</v>
      </c>
      <c r="H260" s="150" t="s">
        <v>909</v>
      </c>
      <c r="I260" s="151" t="s">
        <v>909</v>
      </c>
      <c r="J260" s="163" t="s">
        <v>909</v>
      </c>
      <c r="K260" s="164" t="s">
        <v>909</v>
      </c>
    </row>
    <row r="261" spans="1:11" s="2" customFormat="1" ht="15.75" customHeight="1" thickBot="1">
      <c r="A261" s="370"/>
      <c r="B261" s="372"/>
      <c r="C261" s="206"/>
      <c r="D261" s="206"/>
      <c r="E261" s="19">
        <f t="shared" si="8"/>
        <v>0</v>
      </c>
      <c r="F261" s="375"/>
      <c r="G261" s="125">
        <f t="shared" si="9"/>
        <v>0</v>
      </c>
      <c r="H261" s="150" t="s">
        <v>909</v>
      </c>
      <c r="I261" s="151" t="s">
        <v>909</v>
      </c>
      <c r="J261" s="165" t="s">
        <v>909</v>
      </c>
      <c r="K261" s="164" t="s">
        <v>909</v>
      </c>
    </row>
    <row r="262" spans="1:11" s="2" customFormat="1" ht="15.75" customHeight="1" thickBot="1">
      <c r="A262" s="376" t="s">
        <v>840</v>
      </c>
      <c r="B262" s="201" t="s">
        <v>962</v>
      </c>
      <c r="C262" s="206">
        <v>23026</v>
      </c>
      <c r="D262" s="206"/>
      <c r="E262" s="19">
        <f t="shared" si="8"/>
        <v>23026</v>
      </c>
      <c r="F262" s="206">
        <v>23026</v>
      </c>
      <c r="G262" s="125">
        <f t="shared" si="9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 s="2" customFormat="1" ht="15.75" customHeight="1">
      <c r="A263" s="374"/>
      <c r="B263" s="200" t="s">
        <v>963</v>
      </c>
      <c r="C263" s="206">
        <v>14395</v>
      </c>
      <c r="D263" s="206"/>
      <c r="E263" s="19">
        <f t="shared" si="8"/>
        <v>14395</v>
      </c>
      <c r="F263" s="206">
        <v>14395</v>
      </c>
      <c r="G263" s="125">
        <f t="shared" si="9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customHeight="1">
      <c r="A264" s="374"/>
      <c r="B264" s="200"/>
      <c r="C264" s="206"/>
      <c r="D264" s="206"/>
      <c r="E264" s="19">
        <f t="shared" si="8"/>
        <v>0</v>
      </c>
      <c r="F264" s="206"/>
      <c r="G264" s="125">
        <f t="shared" si="9"/>
        <v>0</v>
      </c>
      <c r="H264" s="150" t="s">
        <v>909</v>
      </c>
      <c r="I264" s="151" t="s">
        <v>909</v>
      </c>
      <c r="J264" s="163" t="s">
        <v>909</v>
      </c>
      <c r="K264" s="164" t="s">
        <v>909</v>
      </c>
    </row>
    <row r="265" spans="1:11" ht="16.5" thickBot="1">
      <c r="A265" s="370"/>
      <c r="B265" s="372"/>
      <c r="C265" s="206"/>
      <c r="D265" s="206"/>
      <c r="E265" s="19">
        <f t="shared" si="8"/>
        <v>0</v>
      </c>
      <c r="F265" s="206"/>
      <c r="G265" s="125">
        <f t="shared" si="9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1" ht="16.5" thickBot="1">
      <c r="A266" s="425" t="s">
        <v>1671</v>
      </c>
      <c r="B266" s="278" t="s">
        <v>1484</v>
      </c>
      <c r="C266" s="206">
        <v>14400</v>
      </c>
      <c r="D266" s="206"/>
      <c r="E266" s="19">
        <f t="shared" si="8"/>
        <v>14400</v>
      </c>
      <c r="F266" s="206">
        <v>14400</v>
      </c>
      <c r="G266" s="125">
        <f t="shared" si="9"/>
        <v>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1">
      <c r="A267" s="374"/>
      <c r="B267" s="239" t="s">
        <v>1485</v>
      </c>
      <c r="C267" s="206">
        <v>16800</v>
      </c>
      <c r="D267" s="206"/>
      <c r="E267" s="19">
        <f t="shared" si="8"/>
        <v>16800</v>
      </c>
      <c r="F267" s="206">
        <v>16800</v>
      </c>
      <c r="G267" s="125">
        <f t="shared" si="9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1">
      <c r="A268" s="374"/>
      <c r="B268" s="239" t="s">
        <v>1486</v>
      </c>
      <c r="C268" s="206">
        <v>9400</v>
      </c>
      <c r="D268" s="206"/>
      <c r="E268" s="19">
        <f t="shared" si="8"/>
        <v>9400</v>
      </c>
      <c r="F268" s="206">
        <v>9400</v>
      </c>
      <c r="G268" s="125">
        <f t="shared" si="9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>
      <c r="A269" s="374"/>
      <c r="B269" s="239" t="s">
        <v>1487</v>
      </c>
      <c r="C269" s="206">
        <v>6800</v>
      </c>
      <c r="D269" s="206"/>
      <c r="E269" s="19">
        <f t="shared" ref="E269:E332" si="10">IFERROR(C269+D269,0)</f>
        <v>6800</v>
      </c>
      <c r="F269" s="206">
        <v>6800</v>
      </c>
      <c r="G269" s="125">
        <f t="shared" ref="G269:G332" si="11">IFERROR((E269-F269),0)</f>
        <v>0</v>
      </c>
      <c r="H269" s="150" t="s">
        <v>909</v>
      </c>
      <c r="I269" s="151" t="s">
        <v>909</v>
      </c>
      <c r="J269" s="165" t="s">
        <v>909</v>
      </c>
      <c r="K269" s="164" t="s">
        <v>909</v>
      </c>
    </row>
    <row r="270" spans="1:11">
      <c r="A270" s="374"/>
      <c r="B270" s="239" t="s">
        <v>1488</v>
      </c>
      <c r="C270" s="206">
        <v>13200</v>
      </c>
      <c r="D270" s="206"/>
      <c r="E270" s="19">
        <f t="shared" si="10"/>
        <v>13200</v>
      </c>
      <c r="F270" s="206">
        <v>13200</v>
      </c>
      <c r="G270" s="125">
        <f t="shared" si="11"/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1">
      <c r="A271" s="374"/>
      <c r="B271" s="239" t="s">
        <v>1489</v>
      </c>
      <c r="C271" s="206">
        <v>12800</v>
      </c>
      <c r="D271" s="206"/>
      <c r="E271" s="19">
        <f t="shared" si="10"/>
        <v>12800</v>
      </c>
      <c r="F271" s="206">
        <v>12800</v>
      </c>
      <c r="G271" s="125">
        <f t="shared" si="11"/>
        <v>0</v>
      </c>
      <c r="H271" s="150" t="s">
        <v>909</v>
      </c>
      <c r="I271" s="151" t="s">
        <v>909</v>
      </c>
      <c r="J271" s="163" t="s">
        <v>909</v>
      </c>
      <c r="K271" s="164" t="s">
        <v>909</v>
      </c>
    </row>
    <row r="272" spans="1:11">
      <c r="A272" s="374"/>
      <c r="B272" s="239" t="s">
        <v>1490</v>
      </c>
      <c r="C272" s="206">
        <v>13200</v>
      </c>
      <c r="D272" s="206"/>
      <c r="E272" s="19">
        <f t="shared" si="10"/>
        <v>13200</v>
      </c>
      <c r="F272" s="206">
        <v>13200</v>
      </c>
      <c r="G272" s="125">
        <f t="shared" si="11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>
      <c r="A273" s="374"/>
      <c r="B273" s="239" t="s">
        <v>1492</v>
      </c>
      <c r="C273" s="206">
        <v>8000</v>
      </c>
      <c r="D273" s="206"/>
      <c r="E273" s="19">
        <f t="shared" si="10"/>
        <v>8000</v>
      </c>
      <c r="F273" s="206">
        <v>8000</v>
      </c>
      <c r="G273" s="125">
        <f t="shared" si="11"/>
        <v>0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>
      <c r="A274" s="374"/>
      <c r="B274" s="200" t="s">
        <v>1493</v>
      </c>
      <c r="C274" s="206">
        <v>10200</v>
      </c>
      <c r="D274" s="206"/>
      <c r="E274" s="19">
        <f t="shared" si="10"/>
        <v>10200</v>
      </c>
      <c r="F274" s="206">
        <v>10200</v>
      </c>
      <c r="G274" s="125">
        <f t="shared" si="11"/>
        <v>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374"/>
      <c r="B275" s="426"/>
      <c r="C275" s="206"/>
      <c r="D275" s="206"/>
      <c r="E275" s="19">
        <f t="shared" si="10"/>
        <v>0</v>
      </c>
      <c r="F275" s="206"/>
      <c r="G275" s="125">
        <f t="shared" si="11"/>
        <v>0</v>
      </c>
      <c r="H275" s="150" t="s">
        <v>909</v>
      </c>
      <c r="I275" s="151" t="s">
        <v>909</v>
      </c>
      <c r="J275" s="163" t="s">
        <v>909</v>
      </c>
      <c r="K275" s="164" t="s">
        <v>909</v>
      </c>
    </row>
    <row r="276" spans="1:11">
      <c r="A276" s="374"/>
      <c r="B276" s="426"/>
      <c r="C276" s="206"/>
      <c r="D276" s="206"/>
      <c r="E276" s="19">
        <f t="shared" si="10"/>
        <v>0</v>
      </c>
      <c r="F276" s="206"/>
      <c r="G276" s="125">
        <f t="shared" si="11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 ht="16.5" thickBot="1">
      <c r="A277" s="374"/>
      <c r="B277" s="200"/>
      <c r="C277" s="206"/>
      <c r="D277" s="206"/>
      <c r="E277" s="19">
        <f t="shared" si="10"/>
        <v>0</v>
      </c>
      <c r="F277" s="206"/>
      <c r="G277" s="125">
        <f t="shared" si="11"/>
        <v>0</v>
      </c>
      <c r="H277" s="150" t="s">
        <v>909</v>
      </c>
      <c r="I277" s="151" t="s">
        <v>909</v>
      </c>
      <c r="J277" s="165" t="s">
        <v>909</v>
      </c>
      <c r="K277" s="164" t="s">
        <v>909</v>
      </c>
    </row>
    <row r="278" spans="1:11" ht="16.5" thickBot="1">
      <c r="A278" s="376" t="s">
        <v>558</v>
      </c>
      <c r="B278" s="201" t="s">
        <v>1672</v>
      </c>
      <c r="C278" s="206">
        <v>25000</v>
      </c>
      <c r="D278" s="206"/>
      <c r="E278" s="19">
        <f t="shared" si="10"/>
        <v>25000</v>
      </c>
      <c r="F278" s="206">
        <v>6620</v>
      </c>
      <c r="G278" s="125">
        <f t="shared" si="11"/>
        <v>18380</v>
      </c>
      <c r="H278" s="150" t="s">
        <v>909</v>
      </c>
      <c r="I278" s="151" t="s">
        <v>909</v>
      </c>
      <c r="J278" s="163" t="s">
        <v>909</v>
      </c>
      <c r="K278" s="164" t="s">
        <v>909</v>
      </c>
    </row>
    <row r="279" spans="1:11">
      <c r="A279" s="374"/>
      <c r="B279" s="200"/>
      <c r="C279" s="206"/>
      <c r="D279" s="206"/>
      <c r="E279" s="19">
        <f t="shared" si="10"/>
        <v>0</v>
      </c>
      <c r="F279" s="206"/>
      <c r="G279" s="125">
        <f t="shared" si="11"/>
        <v>0</v>
      </c>
      <c r="H279" s="150" t="s">
        <v>909</v>
      </c>
      <c r="I279" s="151" t="s">
        <v>909</v>
      </c>
      <c r="J279" s="165" t="s">
        <v>909</v>
      </c>
      <c r="K279" s="164" t="s">
        <v>909</v>
      </c>
    </row>
    <row r="280" spans="1:11" ht="16.5" thickBot="1">
      <c r="A280" s="370"/>
      <c r="B280" s="200"/>
      <c r="C280" s="206"/>
      <c r="D280" s="206"/>
      <c r="E280" s="19">
        <f t="shared" si="10"/>
        <v>0</v>
      </c>
      <c r="F280" s="206"/>
      <c r="G280" s="125">
        <f t="shared" si="11"/>
        <v>0</v>
      </c>
      <c r="H280" s="150" t="s">
        <v>909</v>
      </c>
      <c r="I280" s="151" t="s">
        <v>909</v>
      </c>
      <c r="J280" s="163" t="s">
        <v>909</v>
      </c>
      <c r="K280" s="164" t="s">
        <v>909</v>
      </c>
    </row>
    <row r="281" spans="1:11" ht="16.5" thickBot="1">
      <c r="A281" s="376" t="s">
        <v>453</v>
      </c>
      <c r="B281" s="201" t="s">
        <v>454</v>
      </c>
      <c r="C281" s="206">
        <v>7000</v>
      </c>
      <c r="D281" s="206"/>
      <c r="E281" s="19">
        <f t="shared" si="10"/>
        <v>7000</v>
      </c>
      <c r="F281" s="206">
        <v>7000</v>
      </c>
      <c r="G281" s="125">
        <f t="shared" si="11"/>
        <v>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>
      <c r="A282" s="370"/>
      <c r="B282" s="200" t="s">
        <v>455</v>
      </c>
      <c r="C282" s="206"/>
      <c r="D282" s="206"/>
      <c r="E282" s="19">
        <f t="shared" si="10"/>
        <v>0</v>
      </c>
      <c r="F282" s="206"/>
      <c r="G282" s="125">
        <f t="shared" si="11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370"/>
      <c r="B283" s="200" t="s">
        <v>456</v>
      </c>
      <c r="C283" s="206">
        <v>19500</v>
      </c>
      <c r="D283" s="206">
        <v>13500</v>
      </c>
      <c r="E283" s="19">
        <f t="shared" si="10"/>
        <v>33000</v>
      </c>
      <c r="F283" s="206">
        <v>19500</v>
      </c>
      <c r="G283" s="125">
        <f t="shared" si="11"/>
        <v>13500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>
      <c r="A284" s="370"/>
      <c r="B284" s="200" t="s">
        <v>457</v>
      </c>
      <c r="C284" s="206">
        <v>22800</v>
      </c>
      <c r="D284" s="206">
        <v>13800</v>
      </c>
      <c r="E284" s="19">
        <f t="shared" si="10"/>
        <v>36600</v>
      </c>
      <c r="F284" s="206">
        <v>25900</v>
      </c>
      <c r="G284" s="125">
        <f t="shared" si="11"/>
        <v>10700</v>
      </c>
      <c r="H284" s="150" t="s">
        <v>909</v>
      </c>
      <c r="I284" s="151" t="s">
        <v>909</v>
      </c>
      <c r="J284" s="165" t="s">
        <v>909</v>
      </c>
      <c r="K284" s="164" t="s">
        <v>909</v>
      </c>
    </row>
    <row r="285" spans="1:11">
      <c r="A285" s="370"/>
      <c r="B285" s="200" t="s">
        <v>458</v>
      </c>
      <c r="C285" s="206">
        <v>19500</v>
      </c>
      <c r="D285" s="206">
        <v>9000</v>
      </c>
      <c r="E285" s="19">
        <f t="shared" si="10"/>
        <v>28500</v>
      </c>
      <c r="F285" s="206">
        <v>19500</v>
      </c>
      <c r="G285" s="125">
        <f t="shared" si="11"/>
        <v>9000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>
      <c r="A286" s="370"/>
      <c r="B286" s="200" t="s">
        <v>459</v>
      </c>
      <c r="C286" s="206">
        <v>23200</v>
      </c>
      <c r="D286" s="206">
        <v>3400</v>
      </c>
      <c r="E286" s="19">
        <f t="shared" si="10"/>
        <v>26600</v>
      </c>
      <c r="F286" s="206">
        <v>23200</v>
      </c>
      <c r="G286" s="125">
        <f t="shared" si="11"/>
        <v>3400</v>
      </c>
      <c r="H286" s="150" t="s">
        <v>909</v>
      </c>
      <c r="I286" s="151" t="s">
        <v>909</v>
      </c>
      <c r="J286" s="163" t="s">
        <v>909</v>
      </c>
      <c r="K286" s="164" t="s">
        <v>909</v>
      </c>
    </row>
    <row r="287" spans="1:11">
      <c r="A287" s="370"/>
      <c r="B287" s="202" t="s">
        <v>466</v>
      </c>
      <c r="C287" s="206"/>
      <c r="D287" s="206"/>
      <c r="E287" s="19">
        <f t="shared" si="10"/>
        <v>0</v>
      </c>
      <c r="F287" s="206"/>
      <c r="G287" s="125">
        <f t="shared" si="11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 ht="16.5" thickBot="1">
      <c r="A288" s="374"/>
      <c r="B288" s="372"/>
      <c r="C288" s="206"/>
      <c r="D288" s="206"/>
      <c r="E288" s="19">
        <f t="shared" si="10"/>
        <v>0</v>
      </c>
      <c r="F288" s="206"/>
      <c r="G288" s="125">
        <f t="shared" si="11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 ht="16.5" thickBot="1">
      <c r="A289" s="376" t="s">
        <v>467</v>
      </c>
      <c r="B289" s="201" t="s">
        <v>468</v>
      </c>
      <c r="C289" s="206"/>
      <c r="D289" s="206"/>
      <c r="E289" s="19">
        <f t="shared" si="10"/>
        <v>0</v>
      </c>
      <c r="F289" s="206"/>
      <c r="G289" s="125">
        <f t="shared" si="11"/>
        <v>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>
      <c r="A290" s="374"/>
      <c r="B290" s="200" t="s">
        <v>469</v>
      </c>
      <c r="C290" s="206">
        <v>11000</v>
      </c>
      <c r="D290" s="206"/>
      <c r="E290" s="19">
        <f t="shared" si="10"/>
        <v>11000</v>
      </c>
      <c r="F290" s="206">
        <v>11000</v>
      </c>
      <c r="G290" s="125">
        <f t="shared" si="11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374"/>
      <c r="B291" s="200" t="s">
        <v>470</v>
      </c>
      <c r="C291" s="206"/>
      <c r="D291" s="206"/>
      <c r="E291" s="19">
        <f t="shared" si="10"/>
        <v>0</v>
      </c>
      <c r="F291" s="206"/>
      <c r="G291" s="125">
        <f t="shared" si="11"/>
        <v>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 ht="16.5" thickBot="1">
      <c r="A292" s="374"/>
      <c r="B292" s="372"/>
      <c r="C292" s="206"/>
      <c r="D292" s="206"/>
      <c r="E292" s="19">
        <f t="shared" si="10"/>
        <v>0</v>
      </c>
      <c r="F292" s="206"/>
      <c r="G292" s="125">
        <f t="shared" si="11"/>
        <v>0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 ht="16.5" thickBot="1">
      <c r="A293" s="376" t="s">
        <v>471</v>
      </c>
      <c r="B293" s="201" t="s">
        <v>472</v>
      </c>
      <c r="C293" s="206">
        <v>336</v>
      </c>
      <c r="D293" s="206"/>
      <c r="E293" s="19">
        <f t="shared" si="10"/>
        <v>336</v>
      </c>
      <c r="F293" s="206">
        <v>336</v>
      </c>
      <c r="G293" s="125">
        <f t="shared" si="11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374"/>
      <c r="B294" s="200" t="s">
        <v>1673</v>
      </c>
      <c r="C294" s="206">
        <v>613</v>
      </c>
      <c r="D294" s="206"/>
      <c r="E294" s="19">
        <f t="shared" si="10"/>
        <v>613</v>
      </c>
      <c r="F294" s="206">
        <v>613</v>
      </c>
      <c r="G294" s="125">
        <f t="shared" si="11"/>
        <v>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374"/>
      <c r="B295" s="202" t="s">
        <v>1674</v>
      </c>
      <c r="C295" s="206"/>
      <c r="D295" s="206"/>
      <c r="E295" s="19">
        <f t="shared" si="10"/>
        <v>0</v>
      </c>
      <c r="F295" s="206"/>
      <c r="G295" s="125">
        <f t="shared" si="11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 ht="16.5" thickBot="1">
      <c r="A296" s="374"/>
      <c r="B296" s="200"/>
      <c r="C296" s="206"/>
      <c r="D296" s="206"/>
      <c r="E296" s="19">
        <f t="shared" si="10"/>
        <v>0</v>
      </c>
      <c r="F296" s="206"/>
      <c r="G296" s="125">
        <f t="shared" si="11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 ht="16.5" thickBot="1">
      <c r="A297" s="376" t="s">
        <v>1070</v>
      </c>
      <c r="B297" s="213" t="s">
        <v>683</v>
      </c>
      <c r="C297" s="206">
        <v>3000</v>
      </c>
      <c r="D297" s="206"/>
      <c r="E297" s="19">
        <f t="shared" si="10"/>
        <v>3000</v>
      </c>
      <c r="F297" s="206">
        <v>3000</v>
      </c>
      <c r="G297" s="125">
        <f t="shared" si="11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374"/>
      <c r="B298" s="202"/>
      <c r="C298" s="206"/>
      <c r="D298" s="206"/>
      <c r="E298" s="24">
        <f t="shared" si="10"/>
        <v>0</v>
      </c>
      <c r="F298" s="206"/>
      <c r="G298" s="125">
        <f t="shared" si="11"/>
        <v>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 ht="16.5" thickBot="1">
      <c r="A299" s="427"/>
      <c r="B299" s="372"/>
      <c r="C299" s="206"/>
      <c r="D299" s="206"/>
      <c r="E299" s="18">
        <f t="shared" si="10"/>
        <v>0</v>
      </c>
      <c r="F299" s="206"/>
      <c r="G299" s="125">
        <f t="shared" si="11"/>
        <v>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 ht="16.5" thickBot="1">
      <c r="A300" s="376" t="s">
        <v>483</v>
      </c>
      <c r="B300" s="201" t="s">
        <v>498</v>
      </c>
      <c r="C300" s="206">
        <v>61000</v>
      </c>
      <c r="D300" s="206"/>
      <c r="E300" s="18">
        <f t="shared" si="10"/>
        <v>61000</v>
      </c>
      <c r="F300" s="206">
        <v>61000</v>
      </c>
      <c r="G300" s="125">
        <f t="shared" si="11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>
      <c r="A301" s="378"/>
      <c r="B301" s="202" t="s">
        <v>494</v>
      </c>
      <c r="C301" s="206"/>
      <c r="D301" s="206"/>
      <c r="E301" s="18">
        <f t="shared" si="10"/>
        <v>0</v>
      </c>
      <c r="F301" s="206"/>
      <c r="G301" s="125">
        <f t="shared" si="11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378"/>
      <c r="B302" s="200" t="s">
        <v>495</v>
      </c>
      <c r="C302" s="206"/>
      <c r="D302" s="206"/>
      <c r="E302" s="18">
        <f t="shared" si="10"/>
        <v>0</v>
      </c>
      <c r="F302" s="206"/>
      <c r="G302" s="125">
        <f t="shared" si="11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378"/>
      <c r="B303" s="200" t="s">
        <v>484</v>
      </c>
      <c r="C303" s="206"/>
      <c r="D303" s="206"/>
      <c r="E303" s="18">
        <f t="shared" si="10"/>
        <v>0</v>
      </c>
      <c r="F303" s="206"/>
      <c r="G303" s="125">
        <f t="shared" si="11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>
      <c r="A304" s="378"/>
      <c r="B304" s="200" t="s">
        <v>515</v>
      </c>
      <c r="C304" s="206">
        <v>8700</v>
      </c>
      <c r="D304" s="206"/>
      <c r="E304" s="18">
        <f t="shared" si="10"/>
        <v>8700</v>
      </c>
      <c r="F304" s="206">
        <v>8700</v>
      </c>
      <c r="G304" s="125">
        <f t="shared" si="11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>
      <c r="A305" s="378"/>
      <c r="B305" s="200" t="s">
        <v>516</v>
      </c>
      <c r="C305" s="206">
        <v>14700</v>
      </c>
      <c r="D305" s="206"/>
      <c r="E305" s="18">
        <f t="shared" si="10"/>
        <v>14700</v>
      </c>
      <c r="F305" s="206">
        <v>14700</v>
      </c>
      <c r="G305" s="125">
        <f t="shared" si="11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378"/>
      <c r="B306" s="200" t="s">
        <v>517</v>
      </c>
      <c r="C306" s="206">
        <v>2000</v>
      </c>
      <c r="D306" s="206"/>
      <c r="E306" s="18">
        <f t="shared" si="10"/>
        <v>2000</v>
      </c>
      <c r="F306" s="206">
        <v>2000</v>
      </c>
      <c r="G306" s="125">
        <f t="shared" si="11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>
      <c r="A307" s="378"/>
      <c r="B307" s="200" t="s">
        <v>518</v>
      </c>
      <c r="C307" s="206">
        <v>2500</v>
      </c>
      <c r="D307" s="206"/>
      <c r="E307" s="18">
        <f t="shared" si="10"/>
        <v>2500</v>
      </c>
      <c r="F307" s="206">
        <v>2500</v>
      </c>
      <c r="G307" s="125">
        <f t="shared" si="11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>
      <c r="A308" s="378"/>
      <c r="B308" s="200" t="s">
        <v>514</v>
      </c>
      <c r="C308" s="206"/>
      <c r="D308" s="206"/>
      <c r="E308" s="18">
        <f t="shared" si="10"/>
        <v>0</v>
      </c>
      <c r="F308" s="206"/>
      <c r="G308" s="125">
        <f t="shared" si="11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378"/>
      <c r="B309" s="200" t="s">
        <v>519</v>
      </c>
      <c r="C309" s="206">
        <v>3400</v>
      </c>
      <c r="D309" s="206"/>
      <c r="E309" s="18">
        <f t="shared" si="10"/>
        <v>3400</v>
      </c>
      <c r="F309" s="206">
        <v>3400</v>
      </c>
      <c r="G309" s="125">
        <f t="shared" si="11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>
      <c r="A310" s="378"/>
      <c r="B310" s="200" t="s">
        <v>489</v>
      </c>
      <c r="C310" s="206">
        <v>4000</v>
      </c>
      <c r="D310" s="206"/>
      <c r="E310" s="18">
        <f t="shared" si="10"/>
        <v>4000</v>
      </c>
      <c r="F310" s="206">
        <v>4000</v>
      </c>
      <c r="G310" s="125">
        <f t="shared" si="11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>
      <c r="A311" s="378"/>
      <c r="B311" s="200" t="s">
        <v>491</v>
      </c>
      <c r="C311" s="206">
        <v>5600</v>
      </c>
      <c r="D311" s="206"/>
      <c r="E311" s="18">
        <f t="shared" si="10"/>
        <v>5600</v>
      </c>
      <c r="F311" s="206">
        <v>5600</v>
      </c>
      <c r="G311" s="125">
        <f t="shared" si="11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378"/>
      <c r="B312" s="202" t="s">
        <v>949</v>
      </c>
      <c r="C312" s="206"/>
      <c r="D312" s="206"/>
      <c r="E312" s="18">
        <f t="shared" si="10"/>
        <v>0</v>
      </c>
      <c r="F312" s="206"/>
      <c r="G312" s="125">
        <f t="shared" si="11"/>
        <v>0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378"/>
      <c r="B313" s="200" t="s">
        <v>492</v>
      </c>
      <c r="C313" s="206">
        <v>800</v>
      </c>
      <c r="D313" s="206"/>
      <c r="E313" s="18">
        <f t="shared" si="10"/>
        <v>800</v>
      </c>
      <c r="F313" s="206">
        <v>800</v>
      </c>
      <c r="G313" s="125">
        <f t="shared" si="11"/>
        <v>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>
      <c r="A314" s="378"/>
      <c r="B314" s="200" t="s">
        <v>507</v>
      </c>
      <c r="C314" s="206"/>
      <c r="D314" s="206"/>
      <c r="E314" s="18">
        <f t="shared" si="10"/>
        <v>0</v>
      </c>
      <c r="F314" s="206"/>
      <c r="G314" s="125">
        <f t="shared" si="11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>
      <c r="A315" s="378"/>
      <c r="B315" s="200" t="s">
        <v>521</v>
      </c>
      <c r="C315" s="206">
        <v>3700</v>
      </c>
      <c r="D315" s="206"/>
      <c r="E315" s="18">
        <f t="shared" si="10"/>
        <v>3700</v>
      </c>
      <c r="F315" s="206">
        <v>3700</v>
      </c>
      <c r="G315" s="125">
        <f t="shared" si="11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378"/>
      <c r="B316" s="200" t="s">
        <v>512</v>
      </c>
      <c r="C316" s="206">
        <v>300</v>
      </c>
      <c r="D316" s="206"/>
      <c r="E316" s="18">
        <f t="shared" si="10"/>
        <v>300</v>
      </c>
      <c r="F316" s="206">
        <v>300</v>
      </c>
      <c r="G316" s="125">
        <f t="shared" si="11"/>
        <v>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378"/>
      <c r="B317" s="202" t="s">
        <v>511</v>
      </c>
      <c r="C317" s="206">
        <v>200</v>
      </c>
      <c r="D317" s="206"/>
      <c r="E317" s="18">
        <f t="shared" si="10"/>
        <v>200</v>
      </c>
      <c r="F317" s="206">
        <v>200</v>
      </c>
      <c r="G317" s="125">
        <f t="shared" si="11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378"/>
      <c r="B318" s="202" t="s">
        <v>950</v>
      </c>
      <c r="C318" s="206">
        <v>3300</v>
      </c>
      <c r="D318" s="206"/>
      <c r="E318" s="18">
        <f t="shared" si="10"/>
        <v>3300</v>
      </c>
      <c r="F318" s="206">
        <v>3300</v>
      </c>
      <c r="G318" s="125">
        <f t="shared" si="11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378"/>
      <c r="B319" s="200" t="s">
        <v>487</v>
      </c>
      <c r="C319" s="206">
        <v>1600</v>
      </c>
      <c r="D319" s="206"/>
      <c r="E319" s="18">
        <f t="shared" si="10"/>
        <v>1600</v>
      </c>
      <c r="F319" s="206">
        <v>1600</v>
      </c>
      <c r="G319" s="125">
        <f t="shared" si="11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378"/>
      <c r="B320" s="200" t="s">
        <v>488</v>
      </c>
      <c r="C320" s="206">
        <v>2200</v>
      </c>
      <c r="D320" s="206"/>
      <c r="E320" s="18">
        <f t="shared" si="10"/>
        <v>2200</v>
      </c>
      <c r="F320" s="206">
        <v>2200</v>
      </c>
      <c r="G320" s="125">
        <f t="shared" si="11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>
      <c r="A321" s="378"/>
      <c r="B321" s="200" t="s">
        <v>496</v>
      </c>
      <c r="C321" s="206"/>
      <c r="D321" s="206"/>
      <c r="E321" s="18">
        <f t="shared" si="10"/>
        <v>0</v>
      </c>
      <c r="F321" s="206"/>
      <c r="G321" s="125">
        <f t="shared" si="11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>
      <c r="A322" s="378"/>
      <c r="B322" s="200" t="s">
        <v>504</v>
      </c>
      <c r="C322" s="206"/>
      <c r="D322" s="206"/>
      <c r="E322" s="18">
        <f t="shared" si="10"/>
        <v>0</v>
      </c>
      <c r="F322" s="206"/>
      <c r="G322" s="125">
        <f t="shared" si="11"/>
        <v>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378"/>
      <c r="B323" s="202" t="s">
        <v>1035</v>
      </c>
      <c r="C323" s="206">
        <v>200</v>
      </c>
      <c r="D323" s="206"/>
      <c r="E323" s="18">
        <f t="shared" si="10"/>
        <v>200</v>
      </c>
      <c r="F323" s="206">
        <v>200</v>
      </c>
      <c r="G323" s="125">
        <f t="shared" si="11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 ht="16.5" thickBot="1">
      <c r="A324" s="379"/>
      <c r="B324" s="372"/>
      <c r="C324" s="206"/>
      <c r="D324" s="206"/>
      <c r="E324" s="18">
        <f t="shared" si="10"/>
        <v>0</v>
      </c>
      <c r="F324" s="206"/>
      <c r="G324" s="125">
        <f t="shared" si="11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 ht="16.5" thickBot="1">
      <c r="A325" s="376" t="s">
        <v>522</v>
      </c>
      <c r="B325" s="201" t="s">
        <v>523</v>
      </c>
      <c r="C325" s="206"/>
      <c r="D325" s="206"/>
      <c r="E325" s="18">
        <f t="shared" si="10"/>
        <v>0</v>
      </c>
      <c r="F325" s="206"/>
      <c r="G325" s="125">
        <f t="shared" si="11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>
      <c r="A326" s="374"/>
      <c r="B326" s="200" t="s">
        <v>524</v>
      </c>
      <c r="C326" s="206">
        <v>30000</v>
      </c>
      <c r="D326" s="206"/>
      <c r="E326" s="18">
        <f t="shared" si="10"/>
        <v>30000</v>
      </c>
      <c r="F326" s="206">
        <v>30000</v>
      </c>
      <c r="G326" s="125">
        <f t="shared" si="11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>
      <c r="A327" s="374"/>
      <c r="B327" s="202" t="s">
        <v>952</v>
      </c>
      <c r="C327" s="206">
        <v>4032</v>
      </c>
      <c r="D327" s="206"/>
      <c r="E327" s="18">
        <f t="shared" si="10"/>
        <v>4032</v>
      </c>
      <c r="F327" s="206">
        <v>4032</v>
      </c>
      <c r="G327" s="125">
        <f t="shared" si="11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374"/>
      <c r="B328" s="202" t="s">
        <v>953</v>
      </c>
      <c r="C328" s="206">
        <v>4372</v>
      </c>
      <c r="D328" s="206"/>
      <c r="E328" s="18">
        <f t="shared" si="10"/>
        <v>4372</v>
      </c>
      <c r="F328" s="206">
        <v>4372</v>
      </c>
      <c r="G328" s="125">
        <f t="shared" si="11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374"/>
      <c r="B329" s="200" t="s">
        <v>540</v>
      </c>
      <c r="C329" s="206"/>
      <c r="D329" s="206"/>
      <c r="E329" s="18">
        <f t="shared" si="10"/>
        <v>0</v>
      </c>
      <c r="F329" s="206"/>
      <c r="G329" s="125">
        <f t="shared" si="11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374"/>
      <c r="B330" s="200" t="s">
        <v>541</v>
      </c>
      <c r="C330" s="206"/>
      <c r="D330" s="206"/>
      <c r="E330" s="18">
        <f t="shared" si="10"/>
        <v>0</v>
      </c>
      <c r="F330" s="206"/>
      <c r="G330" s="125">
        <f t="shared" si="11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374"/>
      <c r="B331" s="202" t="s">
        <v>954</v>
      </c>
      <c r="C331" s="206">
        <v>2400</v>
      </c>
      <c r="D331" s="206"/>
      <c r="E331" s="18">
        <f t="shared" si="10"/>
        <v>2400</v>
      </c>
      <c r="F331" s="206">
        <v>2400</v>
      </c>
      <c r="G331" s="125">
        <f t="shared" si="11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>
      <c r="A332" s="374"/>
      <c r="B332" s="202" t="s">
        <v>955</v>
      </c>
      <c r="C332" s="206"/>
      <c r="D332" s="206"/>
      <c r="E332" s="18">
        <f t="shared" si="10"/>
        <v>0</v>
      </c>
      <c r="F332" s="206"/>
      <c r="G332" s="125">
        <f t="shared" si="11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 ht="16.5" thickBot="1">
      <c r="A333" s="378"/>
      <c r="B333" s="372"/>
      <c r="C333" s="206"/>
      <c r="D333" s="206"/>
      <c r="E333" s="18">
        <f t="shared" ref="E333:E396" si="12">IFERROR(C333+D333,0)</f>
        <v>0</v>
      </c>
      <c r="F333" s="206"/>
      <c r="G333" s="125">
        <f t="shared" ref="G333:G396" si="13">IFERROR((E333-F333),0)</f>
        <v>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 ht="16.5" thickBot="1">
      <c r="A334" s="376" t="s">
        <v>596</v>
      </c>
      <c r="B334" s="213" t="s">
        <v>597</v>
      </c>
      <c r="C334" s="206"/>
      <c r="D334" s="206"/>
      <c r="E334" s="18">
        <f t="shared" si="12"/>
        <v>0</v>
      </c>
      <c r="F334" s="206"/>
      <c r="G334" s="125">
        <f t="shared" si="13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>
      <c r="A335" s="428"/>
      <c r="B335" s="200" t="s">
        <v>598</v>
      </c>
      <c r="C335" s="206"/>
      <c r="D335" s="206"/>
      <c r="E335" s="18">
        <f t="shared" si="12"/>
        <v>0</v>
      </c>
      <c r="F335" s="206"/>
      <c r="G335" s="125">
        <f t="shared" si="13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429"/>
      <c r="B336" s="200" t="s">
        <v>599</v>
      </c>
      <c r="C336" s="206"/>
      <c r="D336" s="206"/>
      <c r="E336" s="18">
        <f t="shared" si="12"/>
        <v>0</v>
      </c>
      <c r="F336" s="206"/>
      <c r="G336" s="125">
        <f t="shared" si="13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429"/>
      <c r="B337" s="200" t="s">
        <v>600</v>
      </c>
      <c r="C337" s="206"/>
      <c r="D337" s="206"/>
      <c r="E337" s="18">
        <f t="shared" si="12"/>
        <v>0</v>
      </c>
      <c r="F337" s="206"/>
      <c r="G337" s="125">
        <f t="shared" si="13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429"/>
      <c r="B338" s="200" t="s">
        <v>601</v>
      </c>
      <c r="C338" s="206">
        <v>10340</v>
      </c>
      <c r="D338" s="206"/>
      <c r="E338" s="18">
        <f t="shared" si="12"/>
        <v>10340</v>
      </c>
      <c r="F338" s="206">
        <v>10340</v>
      </c>
      <c r="G338" s="125">
        <f t="shared" si="13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429"/>
      <c r="B339" s="200" t="s">
        <v>602</v>
      </c>
      <c r="C339" s="206"/>
      <c r="D339" s="206"/>
      <c r="E339" s="18">
        <f t="shared" si="12"/>
        <v>0</v>
      </c>
      <c r="F339" s="206"/>
      <c r="G339" s="125">
        <f t="shared" si="13"/>
        <v>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 ht="16.5" thickBot="1">
      <c r="A340" s="430"/>
      <c r="B340" s="202"/>
      <c r="C340" s="206"/>
      <c r="D340" s="206"/>
      <c r="E340" s="18">
        <f t="shared" si="12"/>
        <v>0</v>
      </c>
      <c r="F340" s="206"/>
      <c r="G340" s="125">
        <f t="shared" si="13"/>
        <v>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 ht="16.5" thickBot="1">
      <c r="A341" s="389" t="s">
        <v>1675</v>
      </c>
      <c r="B341" s="213" t="s">
        <v>1676</v>
      </c>
      <c r="C341" s="206">
        <v>4000</v>
      </c>
      <c r="D341" s="206"/>
      <c r="E341" s="18">
        <f t="shared" si="12"/>
        <v>4000</v>
      </c>
      <c r="F341" s="206">
        <v>4000</v>
      </c>
      <c r="G341" s="125">
        <f t="shared" si="13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>
      <c r="A342" s="431"/>
      <c r="B342" s="202"/>
      <c r="C342" s="206"/>
      <c r="D342" s="206"/>
      <c r="E342" s="18">
        <f t="shared" si="12"/>
        <v>0</v>
      </c>
      <c r="F342" s="206"/>
      <c r="G342" s="125">
        <f t="shared" si="13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 ht="16.5" thickBot="1">
      <c r="A343" s="378"/>
      <c r="B343" s="202"/>
      <c r="C343" s="206"/>
      <c r="D343" s="206"/>
      <c r="E343" s="18">
        <f t="shared" si="12"/>
        <v>0</v>
      </c>
      <c r="F343" s="206"/>
      <c r="G343" s="125">
        <f t="shared" si="13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 ht="16.5" thickBot="1">
      <c r="A344" s="389" t="s">
        <v>807</v>
      </c>
      <c r="B344" s="213" t="s">
        <v>1677</v>
      </c>
      <c r="C344" s="206">
        <v>50000</v>
      </c>
      <c r="D344" s="206"/>
      <c r="E344" s="18">
        <f t="shared" si="12"/>
        <v>50000</v>
      </c>
      <c r="F344" s="206">
        <v>50000</v>
      </c>
      <c r="G344" s="125">
        <f t="shared" si="13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378"/>
      <c r="B345" s="202"/>
      <c r="C345" s="206"/>
      <c r="D345" s="206"/>
      <c r="E345" s="18">
        <f t="shared" si="12"/>
        <v>0</v>
      </c>
      <c r="F345" s="206"/>
      <c r="G345" s="125">
        <f t="shared" si="13"/>
        <v>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378"/>
      <c r="B346" s="432"/>
      <c r="C346" s="206"/>
      <c r="D346" s="206"/>
      <c r="E346" s="18">
        <f t="shared" si="12"/>
        <v>0</v>
      </c>
      <c r="F346" s="206"/>
      <c r="G346" s="125">
        <f t="shared" si="13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 ht="16.5" thickBot="1">
      <c r="A347" s="378"/>
      <c r="B347" s="372"/>
      <c r="C347" s="206"/>
      <c r="D347" s="206"/>
      <c r="E347" s="18">
        <f t="shared" si="12"/>
        <v>0</v>
      </c>
      <c r="F347" s="206"/>
      <c r="G347" s="125">
        <f t="shared" si="13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 ht="16.5" thickBot="1">
      <c r="A348" s="376" t="s">
        <v>636</v>
      </c>
      <c r="B348" s="214" t="s">
        <v>637</v>
      </c>
      <c r="C348" s="206">
        <v>100</v>
      </c>
      <c r="D348" s="206"/>
      <c r="E348" s="18">
        <f t="shared" si="12"/>
        <v>100</v>
      </c>
      <c r="F348" s="206">
        <v>100</v>
      </c>
      <c r="G348" s="125">
        <f t="shared" si="13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>
      <c r="A349" s="378"/>
      <c r="B349" s="215" t="s">
        <v>638</v>
      </c>
      <c r="C349" s="206">
        <v>250</v>
      </c>
      <c r="D349" s="206"/>
      <c r="E349" s="18">
        <f t="shared" si="12"/>
        <v>250</v>
      </c>
      <c r="F349" s="206">
        <v>250</v>
      </c>
      <c r="G349" s="125">
        <f t="shared" si="13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>
      <c r="A350" s="378"/>
      <c r="B350" s="215" t="s">
        <v>957</v>
      </c>
      <c r="C350" s="206">
        <v>10</v>
      </c>
      <c r="D350" s="206"/>
      <c r="E350" s="18">
        <f t="shared" si="12"/>
        <v>10</v>
      </c>
      <c r="F350" s="206">
        <v>10</v>
      </c>
      <c r="G350" s="125">
        <f t="shared" si="13"/>
        <v>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>
      <c r="A351" s="378"/>
      <c r="B351" s="215" t="s">
        <v>1036</v>
      </c>
      <c r="C351" s="206">
        <v>10</v>
      </c>
      <c r="D351" s="206"/>
      <c r="E351" s="18">
        <f t="shared" si="12"/>
        <v>10</v>
      </c>
      <c r="F351" s="206">
        <v>10</v>
      </c>
      <c r="G351" s="125">
        <f t="shared" si="13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>
      <c r="A352" s="378"/>
      <c r="B352" s="215" t="s">
        <v>958</v>
      </c>
      <c r="C352" s="206"/>
      <c r="D352" s="206"/>
      <c r="E352" s="18">
        <f t="shared" si="12"/>
        <v>0</v>
      </c>
      <c r="F352" s="206"/>
      <c r="G352" s="125">
        <f t="shared" si="13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378"/>
      <c r="B353" s="215" t="s">
        <v>639</v>
      </c>
      <c r="C353" s="206"/>
      <c r="D353" s="206"/>
      <c r="E353" s="18">
        <f t="shared" si="12"/>
        <v>0</v>
      </c>
      <c r="F353" s="206"/>
      <c r="G353" s="125">
        <f t="shared" si="13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>
      <c r="A354" s="378"/>
      <c r="B354" s="215" t="s">
        <v>640</v>
      </c>
      <c r="C354" s="206">
        <v>4940</v>
      </c>
      <c r="D354" s="206"/>
      <c r="E354" s="18">
        <f t="shared" si="12"/>
        <v>4940</v>
      </c>
      <c r="F354" s="206">
        <v>4940</v>
      </c>
      <c r="G354" s="125">
        <f t="shared" si="13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>
      <c r="A355" s="378"/>
      <c r="B355" s="215" t="s">
        <v>641</v>
      </c>
      <c r="C355" s="206">
        <v>40</v>
      </c>
      <c r="D355" s="206"/>
      <c r="E355" s="18">
        <f t="shared" si="12"/>
        <v>40</v>
      </c>
      <c r="F355" s="206">
        <v>40</v>
      </c>
      <c r="G355" s="125">
        <f t="shared" si="13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>
      <c r="A356" s="378"/>
      <c r="B356" s="215" t="s">
        <v>642</v>
      </c>
      <c r="C356" s="206">
        <v>50</v>
      </c>
      <c r="D356" s="206"/>
      <c r="E356" s="18">
        <f t="shared" si="12"/>
        <v>50</v>
      </c>
      <c r="F356" s="206">
        <v>50</v>
      </c>
      <c r="G356" s="125">
        <f t="shared" si="13"/>
        <v>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378"/>
      <c r="B357" s="215" t="s">
        <v>643</v>
      </c>
      <c r="C357" s="206">
        <v>490</v>
      </c>
      <c r="D357" s="206"/>
      <c r="E357" s="18">
        <f t="shared" si="12"/>
        <v>490</v>
      </c>
      <c r="F357" s="206">
        <v>490</v>
      </c>
      <c r="G357" s="125">
        <f t="shared" si="13"/>
        <v>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>
      <c r="A358" s="378"/>
      <c r="B358" s="215" t="s">
        <v>644</v>
      </c>
      <c r="C358" s="206">
        <v>60</v>
      </c>
      <c r="D358" s="206"/>
      <c r="E358" s="18">
        <f t="shared" si="12"/>
        <v>60</v>
      </c>
      <c r="F358" s="206">
        <v>60</v>
      </c>
      <c r="G358" s="125">
        <f t="shared" si="13"/>
        <v>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>
      <c r="A359" s="378"/>
      <c r="B359" s="215" t="s">
        <v>959</v>
      </c>
      <c r="C359" s="206">
        <v>170</v>
      </c>
      <c r="D359" s="206"/>
      <c r="E359" s="18">
        <f t="shared" si="12"/>
        <v>170</v>
      </c>
      <c r="F359" s="206">
        <v>170</v>
      </c>
      <c r="G359" s="125">
        <f t="shared" si="13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378"/>
      <c r="B360" s="215" t="s">
        <v>645</v>
      </c>
      <c r="C360" s="206">
        <v>290</v>
      </c>
      <c r="D360" s="206"/>
      <c r="E360" s="18">
        <f t="shared" si="12"/>
        <v>290</v>
      </c>
      <c r="F360" s="206">
        <v>290</v>
      </c>
      <c r="G360" s="125">
        <f t="shared" si="13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378"/>
      <c r="B361" s="215" t="s">
        <v>646</v>
      </c>
      <c r="C361" s="206">
        <v>70</v>
      </c>
      <c r="D361" s="206"/>
      <c r="E361" s="18">
        <f t="shared" si="12"/>
        <v>70</v>
      </c>
      <c r="F361" s="206">
        <v>70</v>
      </c>
      <c r="G361" s="125">
        <f t="shared" si="13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 ht="16.5" thickBot="1">
      <c r="A362" s="430"/>
      <c r="B362" s="372"/>
      <c r="C362" s="206"/>
      <c r="D362" s="206"/>
      <c r="E362" s="18">
        <f t="shared" si="12"/>
        <v>0</v>
      </c>
      <c r="F362" s="206"/>
      <c r="G362" s="125">
        <f t="shared" si="13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 ht="16.5" thickBot="1">
      <c r="A363" s="376" t="s">
        <v>840</v>
      </c>
      <c r="B363" s="213" t="s">
        <v>961</v>
      </c>
      <c r="C363" s="206">
        <v>1500</v>
      </c>
      <c r="D363" s="206"/>
      <c r="E363" s="18">
        <f t="shared" si="12"/>
        <v>1500</v>
      </c>
      <c r="F363" s="206">
        <v>1500</v>
      </c>
      <c r="G363" s="125">
        <f t="shared" si="13"/>
        <v>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374"/>
      <c r="B364" s="213" t="s">
        <v>962</v>
      </c>
      <c r="C364" s="206">
        <v>30026</v>
      </c>
      <c r="D364" s="206"/>
      <c r="E364" s="18">
        <f t="shared" si="12"/>
        <v>30026</v>
      </c>
      <c r="F364" s="206">
        <v>30026</v>
      </c>
      <c r="G364" s="125">
        <f t="shared" si="13"/>
        <v>0</v>
      </c>
      <c r="H364" s="150" t="s">
        <v>909</v>
      </c>
      <c r="I364" s="151" t="s">
        <v>909</v>
      </c>
      <c r="J364" s="165" t="s">
        <v>909</v>
      </c>
      <c r="K364" s="164" t="s">
        <v>909</v>
      </c>
    </row>
    <row r="365" spans="1:11">
      <c r="A365" s="374"/>
      <c r="B365" s="202" t="s">
        <v>963</v>
      </c>
      <c r="C365" s="206">
        <v>43950</v>
      </c>
      <c r="D365" s="206"/>
      <c r="E365" s="18">
        <f t="shared" si="12"/>
        <v>43950</v>
      </c>
      <c r="F365" s="206">
        <v>43950</v>
      </c>
      <c r="G365" s="125">
        <f t="shared" si="13"/>
        <v>0</v>
      </c>
      <c r="H365" s="150" t="s">
        <v>909</v>
      </c>
      <c r="I365" s="151" t="s">
        <v>909</v>
      </c>
      <c r="J365" s="163" t="s">
        <v>909</v>
      </c>
      <c r="K365" s="164" t="s">
        <v>909</v>
      </c>
    </row>
    <row r="366" spans="1:11" ht="16.5" thickBot="1">
      <c r="A366" s="374"/>
      <c r="B366" s="200"/>
      <c r="C366" s="206"/>
      <c r="D366" s="206"/>
      <c r="E366" s="18">
        <f t="shared" si="12"/>
        <v>0</v>
      </c>
      <c r="F366" s="206"/>
      <c r="G366" s="125">
        <f t="shared" si="13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 ht="16.5" thickBot="1">
      <c r="A367" s="376" t="s">
        <v>964</v>
      </c>
      <c r="B367" s="213" t="s">
        <v>965</v>
      </c>
      <c r="C367" s="206">
        <v>15000</v>
      </c>
      <c r="D367" s="206"/>
      <c r="E367" s="18">
        <f t="shared" si="12"/>
        <v>15000</v>
      </c>
      <c r="F367" s="206">
        <v>15000</v>
      </c>
      <c r="G367" s="125">
        <f t="shared" si="13"/>
        <v>0</v>
      </c>
      <c r="H367" s="150" t="s">
        <v>909</v>
      </c>
      <c r="I367" s="151" t="s">
        <v>909</v>
      </c>
      <c r="J367" s="165" t="s">
        <v>909</v>
      </c>
      <c r="K367" s="164" t="s">
        <v>909</v>
      </c>
    </row>
    <row r="368" spans="1:11">
      <c r="A368" s="370"/>
      <c r="B368" s="202" t="s">
        <v>894</v>
      </c>
      <c r="C368" s="206"/>
      <c r="D368" s="206"/>
      <c r="E368" s="18">
        <f t="shared" si="12"/>
        <v>0</v>
      </c>
      <c r="F368" s="206"/>
      <c r="G368" s="125">
        <f t="shared" si="13"/>
        <v>0</v>
      </c>
      <c r="H368" s="150" t="s">
        <v>909</v>
      </c>
      <c r="I368" s="151" t="s">
        <v>909</v>
      </c>
      <c r="J368" s="163" t="s">
        <v>909</v>
      </c>
      <c r="K368" s="164" t="s">
        <v>909</v>
      </c>
    </row>
    <row r="369" spans="1:11">
      <c r="A369" s="370"/>
      <c r="B369" s="202" t="s">
        <v>891</v>
      </c>
      <c r="C369" s="206"/>
      <c r="D369" s="206"/>
      <c r="E369" s="18">
        <f t="shared" si="12"/>
        <v>0</v>
      </c>
      <c r="F369" s="206"/>
      <c r="G369" s="125">
        <f t="shared" si="13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>
      <c r="A370" s="370"/>
      <c r="B370" s="202" t="s">
        <v>966</v>
      </c>
      <c r="C370" s="206">
        <v>3000</v>
      </c>
      <c r="D370" s="206"/>
      <c r="E370" s="18">
        <f t="shared" si="12"/>
        <v>3000</v>
      </c>
      <c r="F370" s="206">
        <v>3000</v>
      </c>
      <c r="G370" s="125">
        <f t="shared" si="13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 ht="16.5" thickBot="1">
      <c r="A371" s="381"/>
      <c r="B371" s="372"/>
      <c r="C371" s="206"/>
      <c r="D371" s="206"/>
      <c r="E371" s="18">
        <f t="shared" si="12"/>
        <v>0</v>
      </c>
      <c r="F371" s="206"/>
      <c r="G371" s="125">
        <f t="shared" si="13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 ht="16.5" thickBot="1">
      <c r="A372" s="376" t="s">
        <v>1678</v>
      </c>
      <c r="B372" s="201" t="s">
        <v>1679</v>
      </c>
      <c r="C372" s="206">
        <v>2000</v>
      </c>
      <c r="D372" s="206"/>
      <c r="E372" s="18">
        <f t="shared" si="12"/>
        <v>2000</v>
      </c>
      <c r="F372" s="206">
        <v>2000</v>
      </c>
      <c r="G372" s="125">
        <f t="shared" si="13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>
      <c r="A373" s="382"/>
      <c r="B373" s="200" t="s">
        <v>765</v>
      </c>
      <c r="C373" s="206">
        <v>2600</v>
      </c>
      <c r="D373" s="206"/>
      <c r="E373" s="18">
        <f t="shared" si="12"/>
        <v>2600</v>
      </c>
      <c r="F373" s="206">
        <v>2600</v>
      </c>
      <c r="G373" s="125">
        <f t="shared" si="13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>
      <c r="A374" s="374"/>
      <c r="B374" s="200" t="s">
        <v>766</v>
      </c>
      <c r="C374" s="206">
        <v>2600</v>
      </c>
      <c r="D374" s="206"/>
      <c r="E374" s="18">
        <f t="shared" si="12"/>
        <v>2600</v>
      </c>
      <c r="F374" s="206">
        <v>2600</v>
      </c>
      <c r="G374" s="125">
        <f t="shared" si="13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 ht="16.5" thickBot="1">
      <c r="A375" s="374"/>
      <c r="B375" s="372"/>
      <c r="C375" s="206"/>
      <c r="D375" s="206"/>
      <c r="E375" s="18">
        <f t="shared" si="12"/>
        <v>0</v>
      </c>
      <c r="F375" s="206"/>
      <c r="G375" s="125">
        <f t="shared" si="13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 ht="16.5" thickBot="1">
      <c r="A376" s="383" t="s">
        <v>687</v>
      </c>
      <c r="B376" s="215" t="s">
        <v>688</v>
      </c>
      <c r="C376" s="206">
        <v>10000</v>
      </c>
      <c r="D376" s="206"/>
      <c r="E376" s="18">
        <f t="shared" si="12"/>
        <v>10000</v>
      </c>
      <c r="F376" s="206">
        <v>7283</v>
      </c>
      <c r="G376" s="125">
        <f t="shared" si="13"/>
        <v>2717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>
      <c r="A377" s="377"/>
      <c r="B377" s="215" t="s">
        <v>968</v>
      </c>
      <c r="C377" s="206"/>
      <c r="D377" s="206"/>
      <c r="E377" s="18">
        <f t="shared" si="12"/>
        <v>0</v>
      </c>
      <c r="F377" s="206"/>
      <c r="G377" s="125">
        <f t="shared" si="13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>
      <c r="A378" s="377"/>
      <c r="B378" s="215" t="s">
        <v>969</v>
      </c>
      <c r="C378" s="206"/>
      <c r="D378" s="206"/>
      <c r="E378" s="18">
        <f t="shared" si="12"/>
        <v>0</v>
      </c>
      <c r="F378" s="206"/>
      <c r="G378" s="125">
        <f t="shared" si="13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>
      <c r="A379" s="377"/>
      <c r="B379" s="215" t="s">
        <v>1037</v>
      </c>
      <c r="C379" s="206">
        <v>3000</v>
      </c>
      <c r="D379" s="206"/>
      <c r="E379" s="18">
        <f t="shared" si="12"/>
        <v>3000</v>
      </c>
      <c r="F379" s="206">
        <v>3000</v>
      </c>
      <c r="G379" s="125">
        <f t="shared" si="13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>
      <c r="A380" s="377"/>
      <c r="B380" s="215" t="s">
        <v>970</v>
      </c>
      <c r="C380" s="206">
        <v>3000</v>
      </c>
      <c r="D380" s="206"/>
      <c r="E380" s="18">
        <f t="shared" si="12"/>
        <v>3000</v>
      </c>
      <c r="F380" s="206">
        <v>3000</v>
      </c>
      <c r="G380" s="125">
        <f t="shared" si="13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>
      <c r="A381" s="377"/>
      <c r="B381" s="200" t="s">
        <v>690</v>
      </c>
      <c r="C381" s="206"/>
      <c r="D381" s="206"/>
      <c r="E381" s="18">
        <f t="shared" si="12"/>
        <v>0</v>
      </c>
      <c r="F381" s="206"/>
      <c r="G381" s="125">
        <f t="shared" si="13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>
      <c r="A382" s="377"/>
      <c r="B382" s="200" t="s">
        <v>691</v>
      </c>
      <c r="C382" s="206"/>
      <c r="D382" s="206"/>
      <c r="E382" s="18">
        <f t="shared" si="12"/>
        <v>0</v>
      </c>
      <c r="F382" s="206"/>
      <c r="G382" s="125">
        <f t="shared" si="13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>
      <c r="A383" s="377"/>
      <c r="B383" s="202" t="s">
        <v>971</v>
      </c>
      <c r="C383" s="206">
        <v>1500</v>
      </c>
      <c r="D383" s="206"/>
      <c r="E383" s="18">
        <f t="shared" si="12"/>
        <v>1500</v>
      </c>
      <c r="F383" s="206">
        <v>650</v>
      </c>
      <c r="G383" s="125">
        <f t="shared" si="13"/>
        <v>850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>
      <c r="A384" s="377"/>
      <c r="B384" s="200" t="s">
        <v>692</v>
      </c>
      <c r="C384" s="206">
        <v>2000</v>
      </c>
      <c r="D384" s="206"/>
      <c r="E384" s="18">
        <f t="shared" si="12"/>
        <v>2000</v>
      </c>
      <c r="F384" s="206">
        <v>2000</v>
      </c>
      <c r="G384" s="125">
        <f t="shared" si="13"/>
        <v>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377"/>
      <c r="B385" s="200" t="s">
        <v>693</v>
      </c>
      <c r="C385" s="206"/>
      <c r="D385" s="206"/>
      <c r="E385" s="18">
        <f t="shared" si="12"/>
        <v>0</v>
      </c>
      <c r="F385" s="206"/>
      <c r="G385" s="125">
        <f t="shared" si="13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>
      <c r="A386" s="377"/>
      <c r="B386" s="200" t="s">
        <v>694</v>
      </c>
      <c r="C386" s="206"/>
      <c r="D386" s="206"/>
      <c r="E386" s="18">
        <f t="shared" si="12"/>
        <v>0</v>
      </c>
      <c r="F386" s="206"/>
      <c r="G386" s="125">
        <f t="shared" si="13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>
      <c r="A387" s="377"/>
      <c r="B387" s="200" t="s">
        <v>695</v>
      </c>
      <c r="C387" s="206">
        <v>7000</v>
      </c>
      <c r="D387" s="206"/>
      <c r="E387" s="18">
        <f t="shared" si="12"/>
        <v>7000</v>
      </c>
      <c r="F387" s="206">
        <v>7000</v>
      </c>
      <c r="G387" s="125">
        <f t="shared" si="13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 ht="16.5" thickBot="1">
      <c r="A388" s="377"/>
      <c r="B388" s="200"/>
      <c r="C388" s="206"/>
      <c r="D388" s="206"/>
      <c r="E388" s="18">
        <f t="shared" si="12"/>
        <v>0</v>
      </c>
      <c r="F388" s="206"/>
      <c r="G388" s="125">
        <f t="shared" si="13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>
      <c r="A389" s="384" t="s">
        <v>1558</v>
      </c>
      <c r="B389" s="385" t="s">
        <v>703</v>
      </c>
      <c r="C389" s="206"/>
      <c r="D389" s="206"/>
      <c r="E389" s="18">
        <f t="shared" si="12"/>
        <v>0</v>
      </c>
      <c r="F389" s="206"/>
      <c r="G389" s="125">
        <f t="shared" si="13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 ht="16.5" thickBot="1">
      <c r="A390" s="386" t="s">
        <v>1559</v>
      </c>
      <c r="B390" s="216" t="s">
        <v>704</v>
      </c>
      <c r="C390" s="206"/>
      <c r="D390" s="206"/>
      <c r="E390" s="18">
        <f t="shared" si="12"/>
        <v>0</v>
      </c>
      <c r="F390" s="206"/>
      <c r="G390" s="125">
        <f t="shared" si="13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>
      <c r="A391" s="377"/>
      <c r="B391" s="216" t="s">
        <v>705</v>
      </c>
      <c r="C391" s="206"/>
      <c r="D391" s="206"/>
      <c r="E391" s="18">
        <f t="shared" si="12"/>
        <v>0</v>
      </c>
      <c r="F391" s="206"/>
      <c r="G391" s="125">
        <f t="shared" si="13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370"/>
      <c r="B392" s="216" t="s">
        <v>1680</v>
      </c>
      <c r="C392" s="206">
        <v>1000</v>
      </c>
      <c r="D392" s="206"/>
      <c r="E392" s="18">
        <f t="shared" si="12"/>
        <v>1000</v>
      </c>
      <c r="F392" s="206">
        <v>1000</v>
      </c>
      <c r="G392" s="125">
        <f t="shared" si="13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>
      <c r="A393" s="370"/>
      <c r="B393" s="216" t="s">
        <v>706</v>
      </c>
      <c r="C393" s="206">
        <v>20000</v>
      </c>
      <c r="D393" s="206"/>
      <c r="E393" s="18">
        <f t="shared" si="12"/>
        <v>20000</v>
      </c>
      <c r="F393" s="206">
        <v>20000</v>
      </c>
      <c r="G393" s="125">
        <f t="shared" si="13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>
      <c r="A394" s="370"/>
      <c r="B394" s="216" t="s">
        <v>707</v>
      </c>
      <c r="C394" s="206">
        <v>3000</v>
      </c>
      <c r="D394" s="206"/>
      <c r="E394" s="18">
        <f t="shared" si="12"/>
        <v>3000</v>
      </c>
      <c r="F394" s="206">
        <v>3000</v>
      </c>
      <c r="G394" s="125">
        <f t="shared" si="13"/>
        <v>0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>
      <c r="A395" s="370"/>
      <c r="B395" s="216" t="s">
        <v>708</v>
      </c>
      <c r="C395" s="206"/>
      <c r="D395" s="206"/>
      <c r="E395" s="18">
        <f t="shared" si="12"/>
        <v>0</v>
      </c>
      <c r="F395" s="206"/>
      <c r="G395" s="125">
        <f t="shared" si="13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>
      <c r="A396" s="370"/>
      <c r="B396" s="216" t="s">
        <v>709</v>
      </c>
      <c r="C396" s="206"/>
      <c r="D396" s="206"/>
      <c r="E396" s="18">
        <f t="shared" si="12"/>
        <v>0</v>
      </c>
      <c r="F396" s="206"/>
      <c r="G396" s="125">
        <f t="shared" si="13"/>
        <v>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>
      <c r="A397" s="370"/>
      <c r="B397" s="216" t="s">
        <v>710</v>
      </c>
      <c r="C397" s="206">
        <v>13800</v>
      </c>
      <c r="D397" s="206"/>
      <c r="E397" s="18">
        <f t="shared" ref="E397:E460" si="14">IFERROR(C397+D397,0)</f>
        <v>13800</v>
      </c>
      <c r="F397" s="206">
        <v>7150</v>
      </c>
      <c r="G397" s="125">
        <f t="shared" ref="G397:G460" si="15">IFERROR((E397-F397),0)</f>
        <v>6650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>
      <c r="A398" s="370"/>
      <c r="B398" s="216" t="s">
        <v>711</v>
      </c>
      <c r="C398" s="206"/>
      <c r="D398" s="206"/>
      <c r="E398" s="18">
        <f t="shared" si="14"/>
        <v>0</v>
      </c>
      <c r="F398" s="206"/>
      <c r="G398" s="125">
        <f t="shared" si="15"/>
        <v>0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>
      <c r="A399" s="370"/>
      <c r="B399" s="216" t="s">
        <v>712</v>
      </c>
      <c r="C399" s="206"/>
      <c r="D399" s="206"/>
      <c r="E399" s="18">
        <f t="shared" si="14"/>
        <v>0</v>
      </c>
      <c r="F399" s="206"/>
      <c r="G399" s="125">
        <f t="shared" si="15"/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>
      <c r="A400" s="370"/>
      <c r="B400" s="216" t="s">
        <v>713</v>
      </c>
      <c r="C400" s="206"/>
      <c r="D400" s="206"/>
      <c r="E400" s="18">
        <f t="shared" si="14"/>
        <v>0</v>
      </c>
      <c r="F400" s="206"/>
      <c r="G400" s="125">
        <f t="shared" si="15"/>
        <v>0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>
      <c r="A401" s="370"/>
      <c r="B401" s="216" t="s">
        <v>714</v>
      </c>
      <c r="C401" s="206"/>
      <c r="D401" s="206"/>
      <c r="E401" s="18">
        <f t="shared" si="14"/>
        <v>0</v>
      </c>
      <c r="F401" s="206"/>
      <c r="G401" s="125">
        <f t="shared" si="15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>
      <c r="A402" s="370"/>
      <c r="B402" s="216" t="s">
        <v>715</v>
      </c>
      <c r="C402" s="206"/>
      <c r="D402" s="206"/>
      <c r="E402" s="18">
        <f t="shared" si="14"/>
        <v>0</v>
      </c>
      <c r="F402" s="206"/>
      <c r="G402" s="125">
        <f t="shared" si="15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370"/>
      <c r="B403" s="216" t="s">
        <v>716</v>
      </c>
      <c r="C403" s="206">
        <v>1750</v>
      </c>
      <c r="D403" s="206"/>
      <c r="E403" s="18">
        <f t="shared" si="14"/>
        <v>1750</v>
      </c>
      <c r="F403" s="206">
        <v>1750</v>
      </c>
      <c r="G403" s="125">
        <f t="shared" si="15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370"/>
      <c r="B404" s="216" t="s">
        <v>1681</v>
      </c>
      <c r="C404" s="206">
        <v>50</v>
      </c>
      <c r="D404" s="206"/>
      <c r="E404" s="18">
        <f t="shared" si="14"/>
        <v>50</v>
      </c>
      <c r="F404" s="206">
        <v>50</v>
      </c>
      <c r="G404" s="125">
        <f t="shared" si="15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>
      <c r="A405" s="370"/>
      <c r="B405" s="216" t="s">
        <v>718</v>
      </c>
      <c r="C405" s="206"/>
      <c r="D405" s="206"/>
      <c r="E405" s="18">
        <f t="shared" si="14"/>
        <v>0</v>
      </c>
      <c r="F405" s="206"/>
      <c r="G405" s="125">
        <f t="shared" si="15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370"/>
      <c r="B406" s="217" t="s">
        <v>973</v>
      </c>
      <c r="C406" s="206">
        <v>3000</v>
      </c>
      <c r="D406" s="206"/>
      <c r="E406" s="18">
        <f t="shared" si="14"/>
        <v>3000</v>
      </c>
      <c r="F406" s="206">
        <v>3000</v>
      </c>
      <c r="G406" s="125">
        <f t="shared" si="15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>
      <c r="A407" s="370"/>
      <c r="B407" s="215" t="s">
        <v>720</v>
      </c>
      <c r="C407" s="206">
        <v>10000</v>
      </c>
      <c r="D407" s="206"/>
      <c r="E407" s="18">
        <f t="shared" si="14"/>
        <v>10000</v>
      </c>
      <c r="F407" s="206">
        <v>10000</v>
      </c>
      <c r="G407" s="125">
        <f t="shared" si="15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373"/>
      <c r="B408" s="215" t="s">
        <v>721</v>
      </c>
      <c r="C408" s="206"/>
      <c r="D408" s="206"/>
      <c r="E408" s="18">
        <f t="shared" si="14"/>
        <v>0</v>
      </c>
      <c r="F408" s="206"/>
      <c r="G408" s="125">
        <f t="shared" si="15"/>
        <v>0</v>
      </c>
      <c r="H408" s="150" t="s">
        <v>909</v>
      </c>
      <c r="I408" s="151" t="s">
        <v>909</v>
      </c>
      <c r="J408" s="163" t="s">
        <v>909</v>
      </c>
      <c r="K408" s="167" t="s">
        <v>909</v>
      </c>
    </row>
    <row r="409" spans="1:11">
      <c r="A409" s="373"/>
      <c r="B409" s="215" t="s">
        <v>722</v>
      </c>
      <c r="C409" s="206">
        <v>6000</v>
      </c>
      <c r="D409" s="206"/>
      <c r="E409" s="18">
        <f t="shared" si="14"/>
        <v>6000</v>
      </c>
      <c r="F409" s="206">
        <v>6000</v>
      </c>
      <c r="G409" s="125">
        <f t="shared" si="15"/>
        <v>0</v>
      </c>
      <c r="H409" s="150" t="s">
        <v>909</v>
      </c>
      <c r="I409" s="151" t="s">
        <v>909</v>
      </c>
      <c r="J409" s="163" t="s">
        <v>909</v>
      </c>
      <c r="K409" s="164" t="s">
        <v>909</v>
      </c>
    </row>
    <row r="410" spans="1:11">
      <c r="A410" s="373"/>
      <c r="B410" s="215" t="s">
        <v>1682</v>
      </c>
      <c r="C410" s="206">
        <v>1300</v>
      </c>
      <c r="D410" s="206"/>
      <c r="E410" s="18">
        <f t="shared" si="14"/>
        <v>1300</v>
      </c>
      <c r="F410" s="206">
        <v>1000</v>
      </c>
      <c r="G410" s="125">
        <f t="shared" si="15"/>
        <v>300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373"/>
      <c r="B411" s="215" t="s">
        <v>976</v>
      </c>
      <c r="C411" s="206">
        <v>1400</v>
      </c>
      <c r="D411" s="206"/>
      <c r="E411" s="18">
        <f t="shared" si="14"/>
        <v>1400</v>
      </c>
      <c r="F411" s="206">
        <v>200</v>
      </c>
      <c r="G411" s="125">
        <f t="shared" si="15"/>
        <v>1200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>
      <c r="A412" s="373"/>
      <c r="B412" s="215" t="s">
        <v>977</v>
      </c>
      <c r="C412" s="206">
        <v>3000</v>
      </c>
      <c r="D412" s="206"/>
      <c r="E412" s="18">
        <f t="shared" si="14"/>
        <v>3000</v>
      </c>
      <c r="F412" s="206">
        <v>1400</v>
      </c>
      <c r="G412" s="125">
        <f t="shared" si="15"/>
        <v>1600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373"/>
      <c r="B413" s="215" t="s">
        <v>1683</v>
      </c>
      <c r="C413" s="206">
        <v>1700</v>
      </c>
      <c r="D413" s="206"/>
      <c r="E413" s="18">
        <f t="shared" si="14"/>
        <v>1700</v>
      </c>
      <c r="F413" s="206">
        <v>1700</v>
      </c>
      <c r="G413" s="125">
        <f t="shared" si="15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373"/>
      <c r="B414" s="215" t="s">
        <v>978</v>
      </c>
      <c r="C414" s="206">
        <v>500</v>
      </c>
      <c r="D414" s="206"/>
      <c r="E414" s="18">
        <f t="shared" si="14"/>
        <v>500</v>
      </c>
      <c r="F414" s="206">
        <v>500</v>
      </c>
      <c r="G414" s="125">
        <f t="shared" si="15"/>
        <v>0</v>
      </c>
      <c r="H414" s="150" t="s">
        <v>909</v>
      </c>
      <c r="I414" s="151" t="s">
        <v>909</v>
      </c>
      <c r="J414" s="163" t="s">
        <v>909</v>
      </c>
      <c r="K414" s="164" t="s">
        <v>909</v>
      </c>
    </row>
    <row r="415" spans="1:11">
      <c r="A415" s="373"/>
      <c r="B415" s="215" t="s">
        <v>725</v>
      </c>
      <c r="C415" s="206">
        <v>2000</v>
      </c>
      <c r="D415" s="206"/>
      <c r="E415" s="18">
        <f t="shared" si="14"/>
        <v>2000</v>
      </c>
      <c r="F415" s="206"/>
      <c r="G415" s="125">
        <f t="shared" si="15"/>
        <v>2000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373"/>
      <c r="B416" s="215" t="s">
        <v>726</v>
      </c>
      <c r="C416" s="206"/>
      <c r="D416" s="206"/>
      <c r="E416" s="18">
        <f t="shared" si="14"/>
        <v>0</v>
      </c>
      <c r="F416" s="206"/>
      <c r="G416" s="125">
        <f t="shared" si="15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373"/>
      <c r="B417" s="215" t="s">
        <v>727</v>
      </c>
      <c r="C417" s="206"/>
      <c r="D417" s="206"/>
      <c r="E417" s="18">
        <f t="shared" si="14"/>
        <v>0</v>
      </c>
      <c r="F417" s="206"/>
      <c r="G417" s="125">
        <f t="shared" si="15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 ht="16.5" thickBot="1">
      <c r="A418" s="373"/>
      <c r="B418" s="215"/>
      <c r="C418" s="206"/>
      <c r="D418" s="206"/>
      <c r="E418" s="18">
        <f t="shared" si="14"/>
        <v>0</v>
      </c>
      <c r="F418" s="206"/>
      <c r="G418" s="125">
        <f t="shared" si="15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 ht="16.5" thickBot="1">
      <c r="A419" s="383" t="s">
        <v>628</v>
      </c>
      <c r="B419" s="214" t="s">
        <v>1684</v>
      </c>
      <c r="C419" s="206">
        <v>30000</v>
      </c>
      <c r="D419" s="206"/>
      <c r="E419" s="18">
        <f t="shared" si="14"/>
        <v>30000</v>
      </c>
      <c r="F419" s="206">
        <v>30000</v>
      </c>
      <c r="G419" s="125">
        <f t="shared" si="15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>
      <c r="A420" s="373"/>
      <c r="B420" s="215"/>
      <c r="C420" s="206"/>
      <c r="D420" s="206"/>
      <c r="E420" s="18">
        <f t="shared" si="14"/>
        <v>0</v>
      </c>
      <c r="F420" s="206"/>
      <c r="G420" s="125">
        <f t="shared" si="15"/>
        <v>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 ht="16.5" thickBot="1">
      <c r="A421" s="373"/>
      <c r="B421" s="215"/>
      <c r="C421" s="206"/>
      <c r="D421" s="206"/>
      <c r="E421" s="18">
        <f t="shared" si="14"/>
        <v>0</v>
      </c>
      <c r="F421" s="206"/>
      <c r="G421" s="125">
        <f t="shared" si="15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 ht="16.5" thickBot="1">
      <c r="A422" s="383" t="s">
        <v>745</v>
      </c>
      <c r="B422" s="214" t="s">
        <v>1685</v>
      </c>
      <c r="C422" s="206">
        <v>2600</v>
      </c>
      <c r="D422" s="206"/>
      <c r="E422" s="18">
        <f t="shared" si="14"/>
        <v>2600</v>
      </c>
      <c r="F422" s="206">
        <v>2600</v>
      </c>
      <c r="G422" s="125">
        <f t="shared" si="15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>
      <c r="A423" s="373"/>
      <c r="B423" s="215"/>
      <c r="C423" s="206"/>
      <c r="D423" s="206"/>
      <c r="E423" s="18">
        <f t="shared" si="14"/>
        <v>0</v>
      </c>
      <c r="F423" s="206"/>
      <c r="G423" s="125">
        <f t="shared" si="15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 ht="16.5" thickBot="1">
      <c r="A424" s="373"/>
      <c r="B424" s="215"/>
      <c r="C424" s="206"/>
      <c r="D424" s="206"/>
      <c r="E424" s="18">
        <f t="shared" si="14"/>
        <v>0</v>
      </c>
      <c r="F424" s="206"/>
      <c r="G424" s="125">
        <f t="shared" si="15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 ht="16.5" thickBot="1">
      <c r="A425" s="383" t="s">
        <v>1686</v>
      </c>
      <c r="B425" s="214" t="s">
        <v>1687</v>
      </c>
      <c r="C425" s="206"/>
      <c r="D425" s="206"/>
      <c r="E425" s="18">
        <f t="shared" si="14"/>
        <v>0</v>
      </c>
      <c r="F425" s="206"/>
      <c r="G425" s="125">
        <f t="shared" si="15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>
      <c r="A426" s="373"/>
      <c r="B426" s="215" t="s">
        <v>981</v>
      </c>
      <c r="C426" s="206"/>
      <c r="D426" s="206"/>
      <c r="E426" s="18">
        <f t="shared" si="14"/>
        <v>0</v>
      </c>
      <c r="F426" s="206"/>
      <c r="G426" s="125">
        <f t="shared" si="15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>
      <c r="A427" s="373"/>
      <c r="B427" s="215" t="s">
        <v>1038</v>
      </c>
      <c r="C427" s="206">
        <v>25200</v>
      </c>
      <c r="D427" s="206"/>
      <c r="E427" s="18">
        <f t="shared" si="14"/>
        <v>25200</v>
      </c>
      <c r="F427" s="206">
        <v>25200</v>
      </c>
      <c r="G427" s="125">
        <f t="shared" si="15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373"/>
      <c r="B428" s="215" t="s">
        <v>1039</v>
      </c>
      <c r="C428" s="206">
        <v>16800</v>
      </c>
      <c r="D428" s="206"/>
      <c r="E428" s="18">
        <f t="shared" si="14"/>
        <v>16800</v>
      </c>
      <c r="F428" s="206">
        <v>16800</v>
      </c>
      <c r="G428" s="125">
        <f t="shared" si="15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>
      <c r="A429" s="373"/>
      <c r="B429" s="215" t="s">
        <v>1040</v>
      </c>
      <c r="C429" s="206">
        <v>39900</v>
      </c>
      <c r="D429" s="206"/>
      <c r="E429" s="18">
        <f t="shared" si="14"/>
        <v>39900</v>
      </c>
      <c r="F429" s="206">
        <v>39900</v>
      </c>
      <c r="G429" s="125">
        <f t="shared" si="15"/>
        <v>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>
      <c r="A430" s="373"/>
      <c r="B430" s="432"/>
      <c r="C430" s="206"/>
      <c r="D430" s="206"/>
      <c r="E430" s="18">
        <f t="shared" si="14"/>
        <v>0</v>
      </c>
      <c r="F430" s="206"/>
      <c r="G430" s="125">
        <f t="shared" si="15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 ht="16.5" thickBot="1">
      <c r="A431" s="388"/>
      <c r="B431" s="201"/>
      <c r="C431" s="206"/>
      <c r="D431" s="206"/>
      <c r="E431" s="18">
        <f t="shared" si="14"/>
        <v>0</v>
      </c>
      <c r="F431" s="206"/>
      <c r="G431" s="125">
        <f t="shared" si="15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 ht="16.5" thickBot="1">
      <c r="A432" s="376" t="s">
        <v>755</v>
      </c>
      <c r="B432" s="201" t="s">
        <v>756</v>
      </c>
      <c r="C432" s="206">
        <v>18000</v>
      </c>
      <c r="D432" s="206"/>
      <c r="E432" s="18">
        <f t="shared" si="14"/>
        <v>18000</v>
      </c>
      <c r="F432" s="206">
        <v>18000</v>
      </c>
      <c r="G432" s="125">
        <f t="shared" si="15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>
      <c r="A433" s="388"/>
      <c r="B433" s="201" t="s">
        <v>1688</v>
      </c>
      <c r="C433" s="206">
        <v>1000</v>
      </c>
      <c r="D433" s="206"/>
      <c r="E433" s="18">
        <f t="shared" si="14"/>
        <v>1000</v>
      </c>
      <c r="F433" s="206">
        <v>1000</v>
      </c>
      <c r="G433" s="125">
        <f t="shared" si="15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388"/>
      <c r="B434" s="213" t="s">
        <v>762</v>
      </c>
      <c r="C434" s="206"/>
      <c r="D434" s="206"/>
      <c r="E434" s="18">
        <f t="shared" si="14"/>
        <v>0</v>
      </c>
      <c r="F434" s="206"/>
      <c r="G434" s="125">
        <f t="shared" si="15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>
      <c r="A435" s="388"/>
      <c r="B435" s="201"/>
      <c r="C435" s="206"/>
      <c r="D435" s="206"/>
      <c r="E435" s="18">
        <f t="shared" si="14"/>
        <v>0</v>
      </c>
      <c r="F435" s="206"/>
      <c r="G435" s="125">
        <f t="shared" si="15"/>
        <v>0</v>
      </c>
      <c r="H435" s="150" t="s">
        <v>909</v>
      </c>
      <c r="I435" s="153" t="s">
        <v>909</v>
      </c>
      <c r="J435" s="168" t="s">
        <v>909</v>
      </c>
      <c r="K435" s="164" t="s">
        <v>909</v>
      </c>
    </row>
    <row r="436" spans="1:11" ht="16.5" thickBot="1">
      <c r="A436" s="388"/>
      <c r="B436" s="201"/>
      <c r="C436" s="206"/>
      <c r="D436" s="206"/>
      <c r="E436" s="18">
        <f t="shared" si="14"/>
        <v>0</v>
      </c>
      <c r="F436" s="206"/>
      <c r="G436" s="125">
        <f t="shared" si="15"/>
        <v>0</v>
      </c>
      <c r="H436" s="150" t="s">
        <v>909</v>
      </c>
      <c r="I436" s="153" t="s">
        <v>909</v>
      </c>
      <c r="J436" s="168" t="s">
        <v>909</v>
      </c>
      <c r="K436" s="164" t="s">
        <v>909</v>
      </c>
    </row>
    <row r="437" spans="1:11" ht="16.5" thickBot="1">
      <c r="A437" s="383" t="s">
        <v>767</v>
      </c>
      <c r="B437" s="201" t="s">
        <v>1689</v>
      </c>
      <c r="C437" s="206"/>
      <c r="D437" s="206"/>
      <c r="E437" s="18">
        <f t="shared" si="14"/>
        <v>0</v>
      </c>
      <c r="F437" s="206"/>
      <c r="G437" s="125">
        <f t="shared" si="15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>
      <c r="A438" s="377"/>
      <c r="B438" s="200" t="s">
        <v>1497</v>
      </c>
      <c r="C438" s="206">
        <v>3000</v>
      </c>
      <c r="D438" s="206"/>
      <c r="E438" s="18">
        <f t="shared" si="14"/>
        <v>3000</v>
      </c>
      <c r="F438" s="206">
        <v>3000</v>
      </c>
      <c r="G438" s="125">
        <f t="shared" si="15"/>
        <v>0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>
      <c r="A439" s="377"/>
      <c r="B439" s="200" t="s">
        <v>770</v>
      </c>
      <c r="C439" s="206">
        <v>8000</v>
      </c>
      <c r="D439" s="206"/>
      <c r="E439" s="18">
        <f t="shared" si="14"/>
        <v>8000</v>
      </c>
      <c r="F439" s="206">
        <v>8000</v>
      </c>
      <c r="G439" s="125">
        <f t="shared" si="15"/>
        <v>0</v>
      </c>
      <c r="H439" s="150" t="s">
        <v>909</v>
      </c>
      <c r="I439" s="151" t="s">
        <v>909</v>
      </c>
      <c r="J439" s="163" t="s">
        <v>909</v>
      </c>
      <c r="K439" s="164" t="s">
        <v>909</v>
      </c>
    </row>
    <row r="440" spans="1:11">
      <c r="A440" s="377"/>
      <c r="B440" s="200" t="s">
        <v>771</v>
      </c>
      <c r="C440" s="206"/>
      <c r="D440" s="206"/>
      <c r="E440" s="18">
        <f t="shared" si="14"/>
        <v>0</v>
      </c>
      <c r="F440" s="206"/>
      <c r="G440" s="125">
        <f t="shared" si="15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>
      <c r="A441" s="377"/>
      <c r="B441" s="200" t="s">
        <v>772</v>
      </c>
      <c r="C441" s="206"/>
      <c r="D441" s="206"/>
      <c r="E441" s="18">
        <f t="shared" si="14"/>
        <v>0</v>
      </c>
      <c r="F441" s="206"/>
      <c r="G441" s="125">
        <f t="shared" si="15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>
      <c r="A442" s="377"/>
      <c r="B442" s="202" t="s">
        <v>1041</v>
      </c>
      <c r="C442" s="206"/>
      <c r="D442" s="206"/>
      <c r="E442" s="18">
        <f t="shared" si="14"/>
        <v>0</v>
      </c>
      <c r="F442" s="206"/>
      <c r="G442" s="125">
        <f t="shared" si="15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>
      <c r="A443" s="388"/>
      <c r="B443" s="201"/>
      <c r="C443" s="206"/>
      <c r="D443" s="206"/>
      <c r="E443" s="18">
        <f t="shared" si="14"/>
        <v>0</v>
      </c>
      <c r="F443" s="206"/>
      <c r="G443" s="125">
        <f t="shared" si="15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>
      <c r="A444" s="433" t="s">
        <v>778</v>
      </c>
      <c r="B444" s="228" t="s">
        <v>1690</v>
      </c>
      <c r="C444" s="206">
        <v>120</v>
      </c>
      <c r="D444" s="206"/>
      <c r="E444" s="18">
        <f t="shared" si="14"/>
        <v>120</v>
      </c>
      <c r="F444" s="206">
        <v>120</v>
      </c>
      <c r="G444" s="125">
        <f t="shared" si="15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>
      <c r="A445" s="388"/>
      <c r="B445" s="228" t="s">
        <v>1691</v>
      </c>
      <c r="C445" s="206">
        <v>502</v>
      </c>
      <c r="D445" s="206"/>
      <c r="E445" s="18">
        <f t="shared" si="14"/>
        <v>502</v>
      </c>
      <c r="F445" s="206">
        <v>502</v>
      </c>
      <c r="G445" s="125">
        <f t="shared" si="15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>
      <c r="A446" s="388"/>
      <c r="B446" s="228" t="s">
        <v>1692</v>
      </c>
      <c r="C446" s="206">
        <v>178</v>
      </c>
      <c r="D446" s="206"/>
      <c r="E446" s="18">
        <f t="shared" si="14"/>
        <v>178</v>
      </c>
      <c r="F446" s="206">
        <v>178</v>
      </c>
      <c r="G446" s="125">
        <f t="shared" si="15"/>
        <v>0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>
      <c r="A447" s="388"/>
      <c r="B447" s="228" t="s">
        <v>1693</v>
      </c>
      <c r="C447" s="206">
        <v>118</v>
      </c>
      <c r="D447" s="206"/>
      <c r="E447" s="18">
        <f t="shared" si="14"/>
        <v>118</v>
      </c>
      <c r="F447" s="206">
        <v>118</v>
      </c>
      <c r="G447" s="125">
        <f t="shared" si="15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>
      <c r="A448" s="388"/>
      <c r="B448" s="228" t="s">
        <v>1501</v>
      </c>
      <c r="C448" s="206">
        <v>31</v>
      </c>
      <c r="D448" s="206"/>
      <c r="E448" s="18">
        <f t="shared" si="14"/>
        <v>31</v>
      </c>
      <c r="F448" s="206">
        <v>31</v>
      </c>
      <c r="G448" s="125">
        <f t="shared" si="15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>
      <c r="A449" s="388"/>
      <c r="B449" s="228" t="s">
        <v>1694</v>
      </c>
      <c r="C449" s="206">
        <v>100</v>
      </c>
      <c r="D449" s="206"/>
      <c r="E449" s="18">
        <f t="shared" si="14"/>
        <v>100</v>
      </c>
      <c r="F449" s="206">
        <v>100</v>
      </c>
      <c r="G449" s="125">
        <f t="shared" si="15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388"/>
      <c r="B450" s="218" t="s">
        <v>986</v>
      </c>
      <c r="C450" s="206"/>
      <c r="D450" s="206"/>
      <c r="E450" s="18">
        <f t="shared" si="14"/>
        <v>0</v>
      </c>
      <c r="F450" s="206"/>
      <c r="G450" s="125">
        <f t="shared" si="15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>
      <c r="A451" s="388"/>
      <c r="B451" s="218" t="s">
        <v>1695</v>
      </c>
      <c r="C451" s="206">
        <v>80</v>
      </c>
      <c r="D451" s="206"/>
      <c r="E451" s="18">
        <f t="shared" si="14"/>
        <v>80</v>
      </c>
      <c r="F451" s="206">
        <v>80</v>
      </c>
      <c r="G451" s="125">
        <f t="shared" si="15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>
      <c r="A452" s="388"/>
      <c r="B452" s="229" t="s">
        <v>1048</v>
      </c>
      <c r="C452" s="206"/>
      <c r="D452" s="206"/>
      <c r="E452" s="18">
        <f t="shared" si="14"/>
        <v>0</v>
      </c>
      <c r="F452" s="206"/>
      <c r="G452" s="125">
        <f t="shared" si="15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388"/>
      <c r="B453" s="229" t="s">
        <v>1696</v>
      </c>
      <c r="C453" s="206">
        <v>302</v>
      </c>
      <c r="D453" s="206"/>
      <c r="E453" s="18">
        <f t="shared" si="14"/>
        <v>302</v>
      </c>
      <c r="F453" s="206">
        <v>302</v>
      </c>
      <c r="G453" s="125">
        <f t="shared" si="15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>
      <c r="A454" s="388"/>
      <c r="B454" s="229" t="s">
        <v>1050</v>
      </c>
      <c r="C454" s="206"/>
      <c r="D454" s="206"/>
      <c r="E454" s="18">
        <f t="shared" si="14"/>
        <v>0</v>
      </c>
      <c r="F454" s="206"/>
      <c r="G454" s="125">
        <f t="shared" si="15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>
      <c r="A455" s="388"/>
      <c r="B455" s="229" t="s">
        <v>1051</v>
      </c>
      <c r="C455" s="206">
        <v>309</v>
      </c>
      <c r="D455" s="206"/>
      <c r="E455" s="18">
        <f t="shared" si="14"/>
        <v>309</v>
      </c>
      <c r="F455" s="206">
        <v>309</v>
      </c>
      <c r="G455" s="125">
        <f t="shared" si="15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>
      <c r="A456" s="388"/>
      <c r="B456" s="229" t="s">
        <v>987</v>
      </c>
      <c r="C456" s="206"/>
      <c r="D456" s="206"/>
      <c r="E456" s="18">
        <f t="shared" si="14"/>
        <v>0</v>
      </c>
      <c r="F456" s="206"/>
      <c r="G456" s="125">
        <f t="shared" si="15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388"/>
      <c r="B457" s="229" t="s">
        <v>1052</v>
      </c>
      <c r="C457" s="206"/>
      <c r="D457" s="206"/>
      <c r="E457" s="18">
        <f t="shared" si="14"/>
        <v>0</v>
      </c>
      <c r="F457" s="206"/>
      <c r="G457" s="125">
        <f t="shared" si="15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>
      <c r="A458" s="388"/>
      <c r="B458" s="229" t="s">
        <v>988</v>
      </c>
      <c r="C458" s="206"/>
      <c r="D458" s="206"/>
      <c r="E458" s="18">
        <f t="shared" si="14"/>
        <v>0</v>
      </c>
      <c r="F458" s="206"/>
      <c r="G458" s="125">
        <f t="shared" si="15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>
      <c r="A459" s="388"/>
      <c r="B459" s="229" t="s">
        <v>1049</v>
      </c>
      <c r="C459" s="206"/>
      <c r="D459" s="206"/>
      <c r="E459" s="18">
        <f t="shared" si="14"/>
        <v>0</v>
      </c>
      <c r="F459" s="206"/>
      <c r="G459" s="125">
        <f t="shared" si="15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388"/>
      <c r="B460" s="229" t="s">
        <v>1697</v>
      </c>
      <c r="C460" s="206">
        <v>100</v>
      </c>
      <c r="D460" s="206"/>
      <c r="E460" s="18">
        <f t="shared" si="14"/>
        <v>100</v>
      </c>
      <c r="F460" s="206">
        <v>100</v>
      </c>
      <c r="G460" s="125">
        <f t="shared" si="15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388"/>
      <c r="B461" s="218" t="s">
        <v>1698</v>
      </c>
      <c r="C461" s="206">
        <v>28</v>
      </c>
      <c r="D461" s="206"/>
      <c r="E461" s="18">
        <f t="shared" ref="E461:E524" si="16">IFERROR(C461+D461,0)</f>
        <v>28</v>
      </c>
      <c r="F461" s="206">
        <v>28</v>
      </c>
      <c r="G461" s="125">
        <f t="shared" ref="G461:G524" si="17">IFERROR((E461-F461),0)</f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388"/>
      <c r="B462" s="228" t="s">
        <v>991</v>
      </c>
      <c r="C462" s="206">
        <v>36</v>
      </c>
      <c r="D462" s="206"/>
      <c r="E462" s="18">
        <f t="shared" si="16"/>
        <v>36</v>
      </c>
      <c r="F462" s="206">
        <v>36</v>
      </c>
      <c r="G462" s="125">
        <f t="shared" si="17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388"/>
      <c r="B463" s="228" t="s">
        <v>1699</v>
      </c>
      <c r="C463" s="206">
        <v>100</v>
      </c>
      <c r="D463" s="206"/>
      <c r="E463" s="18">
        <f t="shared" si="16"/>
        <v>100</v>
      </c>
      <c r="F463" s="206">
        <v>100</v>
      </c>
      <c r="G463" s="125">
        <f t="shared" si="17"/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388"/>
      <c r="B464" s="228" t="s">
        <v>993</v>
      </c>
      <c r="C464" s="206">
        <v>278</v>
      </c>
      <c r="D464" s="206"/>
      <c r="E464" s="18">
        <f t="shared" si="16"/>
        <v>278</v>
      </c>
      <c r="F464" s="206">
        <v>278</v>
      </c>
      <c r="G464" s="125">
        <f t="shared" si="17"/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388"/>
      <c r="B465" s="228" t="s">
        <v>994</v>
      </c>
      <c r="C465" s="206"/>
      <c r="D465" s="206"/>
      <c r="E465" s="18">
        <f t="shared" si="16"/>
        <v>0</v>
      </c>
      <c r="F465" s="206"/>
      <c r="G465" s="125">
        <f t="shared" si="17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388"/>
      <c r="B466" s="228" t="s">
        <v>995</v>
      </c>
      <c r="C466" s="206"/>
      <c r="D466" s="206"/>
      <c r="E466" s="18">
        <f t="shared" si="16"/>
        <v>0</v>
      </c>
      <c r="F466" s="206"/>
      <c r="G466" s="125">
        <f t="shared" si="17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388"/>
      <c r="B467" s="228" t="s">
        <v>996</v>
      </c>
      <c r="C467" s="206"/>
      <c r="D467" s="206"/>
      <c r="E467" s="18">
        <f t="shared" si="16"/>
        <v>0</v>
      </c>
      <c r="F467" s="206"/>
      <c r="G467" s="125">
        <f t="shared" si="17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 ht="16.5" thickBot="1">
      <c r="A468" s="434"/>
      <c r="B468" s="228"/>
      <c r="C468" s="206"/>
      <c r="D468" s="206"/>
      <c r="E468" s="18">
        <f t="shared" si="16"/>
        <v>0</v>
      </c>
      <c r="F468" s="206"/>
      <c r="G468" s="125">
        <f t="shared" si="17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 ht="16.5" thickBot="1">
      <c r="A469" s="383" t="s">
        <v>880</v>
      </c>
      <c r="B469" s="213" t="s">
        <v>1016</v>
      </c>
      <c r="C469" s="206"/>
      <c r="D469" s="206"/>
      <c r="E469" s="18">
        <f t="shared" si="16"/>
        <v>0</v>
      </c>
      <c r="F469" s="206"/>
      <c r="G469" s="125">
        <f t="shared" si="17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394"/>
      <c r="B470" s="213" t="s">
        <v>1017</v>
      </c>
      <c r="C470" s="206"/>
      <c r="D470" s="206"/>
      <c r="E470" s="18">
        <f t="shared" si="16"/>
        <v>0</v>
      </c>
      <c r="F470" s="206"/>
      <c r="G470" s="125">
        <f t="shared" si="17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394"/>
      <c r="B471" s="213" t="s">
        <v>1700</v>
      </c>
      <c r="C471" s="206">
        <v>250</v>
      </c>
      <c r="D471" s="206"/>
      <c r="E471" s="18">
        <f t="shared" si="16"/>
        <v>250</v>
      </c>
      <c r="F471" s="206"/>
      <c r="G471" s="125">
        <f t="shared" si="17"/>
        <v>250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>
      <c r="A472" s="394"/>
      <c r="B472" s="213" t="s">
        <v>1057</v>
      </c>
      <c r="C472" s="206"/>
      <c r="D472" s="206"/>
      <c r="E472" s="18">
        <f t="shared" si="16"/>
        <v>0</v>
      </c>
      <c r="F472" s="206"/>
      <c r="G472" s="125">
        <f t="shared" si="17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>
      <c r="A473" s="394"/>
      <c r="B473" s="213" t="s">
        <v>1058</v>
      </c>
      <c r="C473" s="206"/>
      <c r="D473" s="206"/>
      <c r="E473" s="18">
        <f t="shared" si="16"/>
        <v>0</v>
      </c>
      <c r="F473" s="206"/>
      <c r="G473" s="125">
        <f t="shared" si="17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>
      <c r="A474" s="394"/>
      <c r="B474" s="213" t="s">
        <v>885</v>
      </c>
      <c r="C474" s="206"/>
      <c r="D474" s="206"/>
      <c r="E474" s="18">
        <f t="shared" si="16"/>
        <v>0</v>
      </c>
      <c r="F474" s="206"/>
      <c r="G474" s="125">
        <f t="shared" si="17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 ht="16.5" thickBot="1">
      <c r="A475" s="394"/>
      <c r="B475" s="213"/>
      <c r="C475" s="206"/>
      <c r="D475" s="206"/>
      <c r="E475" s="18">
        <f t="shared" si="16"/>
        <v>0</v>
      </c>
      <c r="F475" s="206"/>
      <c r="G475" s="125">
        <f t="shared" si="17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 ht="16.5" thickBot="1">
      <c r="A476" s="383" t="s">
        <v>1085</v>
      </c>
      <c r="B476" s="213" t="s">
        <v>1701</v>
      </c>
      <c r="C476" s="206">
        <v>2818</v>
      </c>
      <c r="D476" s="206"/>
      <c r="E476" s="18">
        <f t="shared" si="16"/>
        <v>2818</v>
      </c>
      <c r="F476" s="206">
        <v>2818</v>
      </c>
      <c r="G476" s="125">
        <f t="shared" si="17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 ht="16.5" thickBot="1">
      <c r="A477" s="394"/>
      <c r="B477" s="213"/>
      <c r="C477" s="206"/>
      <c r="D477" s="206"/>
      <c r="E477" s="18">
        <f t="shared" si="16"/>
        <v>0</v>
      </c>
      <c r="F477" s="206"/>
      <c r="G477" s="125">
        <f t="shared" si="17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 ht="16.5" thickBot="1">
      <c r="A478" s="383" t="s">
        <v>980</v>
      </c>
      <c r="B478" s="213" t="s">
        <v>983</v>
      </c>
      <c r="C478" s="206">
        <v>59900</v>
      </c>
      <c r="D478" s="206"/>
      <c r="E478" s="18">
        <f t="shared" si="16"/>
        <v>59900</v>
      </c>
      <c r="F478" s="206">
        <v>59900</v>
      </c>
      <c r="G478" s="125">
        <f t="shared" si="17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>
      <c r="A479" s="394"/>
      <c r="B479" s="213" t="s">
        <v>1702</v>
      </c>
      <c r="C479" s="206">
        <v>25200</v>
      </c>
      <c r="D479" s="206"/>
      <c r="E479" s="18">
        <f t="shared" si="16"/>
        <v>25200</v>
      </c>
      <c r="F479" s="206">
        <v>25200</v>
      </c>
      <c r="G479" s="125">
        <f t="shared" si="17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>
      <c r="A480" s="394"/>
      <c r="B480" s="435" t="s">
        <v>1039</v>
      </c>
      <c r="C480" s="206">
        <v>26800</v>
      </c>
      <c r="D480" s="206"/>
      <c r="E480" s="18">
        <f t="shared" si="16"/>
        <v>26800</v>
      </c>
      <c r="F480" s="206">
        <v>26800</v>
      </c>
      <c r="G480" s="125">
        <f t="shared" si="17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 ht="16.5" thickBot="1">
      <c r="A481" s="388"/>
      <c r="B481" s="222"/>
      <c r="C481" s="206"/>
      <c r="D481" s="206"/>
      <c r="E481" s="18">
        <f t="shared" si="16"/>
        <v>0</v>
      </c>
      <c r="F481" s="206"/>
      <c r="G481" s="125">
        <f t="shared" si="17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 ht="16.5" thickBot="1">
      <c r="A482" s="383" t="s">
        <v>798</v>
      </c>
      <c r="B482" s="222" t="s">
        <v>799</v>
      </c>
      <c r="C482" s="206"/>
      <c r="D482" s="206"/>
      <c r="E482" s="18">
        <f t="shared" si="16"/>
        <v>0</v>
      </c>
      <c r="F482" s="206"/>
      <c r="G482" s="125">
        <f t="shared" si="17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>
      <c r="A483" s="388"/>
      <c r="B483" s="222" t="s">
        <v>800</v>
      </c>
      <c r="C483" s="206"/>
      <c r="D483" s="206"/>
      <c r="E483" s="18">
        <f t="shared" si="16"/>
        <v>0</v>
      </c>
      <c r="F483" s="206"/>
      <c r="G483" s="125">
        <f t="shared" si="17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>
      <c r="A484" s="388"/>
      <c r="B484" s="222" t="s">
        <v>1703</v>
      </c>
      <c r="C484" s="206"/>
      <c r="D484" s="206"/>
      <c r="E484" s="18">
        <f t="shared" si="16"/>
        <v>0</v>
      </c>
      <c r="F484" s="206"/>
      <c r="G484" s="125">
        <f t="shared" si="17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>
      <c r="A485" s="388"/>
      <c r="B485" s="218" t="s">
        <v>802</v>
      </c>
      <c r="C485" s="206">
        <v>650</v>
      </c>
      <c r="D485" s="206"/>
      <c r="E485" s="18">
        <f t="shared" si="16"/>
        <v>650</v>
      </c>
      <c r="F485" s="206">
        <v>650</v>
      </c>
      <c r="G485" s="125">
        <f t="shared" si="17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>
      <c r="A486" s="388"/>
      <c r="B486" s="218" t="s">
        <v>803</v>
      </c>
      <c r="C486" s="206">
        <v>250</v>
      </c>
      <c r="D486" s="206"/>
      <c r="E486" s="18">
        <f t="shared" si="16"/>
        <v>250</v>
      </c>
      <c r="F486" s="206">
        <v>250</v>
      </c>
      <c r="G486" s="125">
        <f t="shared" si="17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>
      <c r="A487" s="388"/>
      <c r="B487" s="222" t="s">
        <v>1704</v>
      </c>
      <c r="C487" s="206">
        <v>2700</v>
      </c>
      <c r="D487" s="206"/>
      <c r="E487" s="18">
        <f t="shared" si="16"/>
        <v>2700</v>
      </c>
      <c r="F487" s="206">
        <v>2700</v>
      </c>
      <c r="G487" s="125">
        <f t="shared" si="17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388"/>
      <c r="B488" s="222"/>
      <c r="C488" s="206"/>
      <c r="D488" s="206"/>
      <c r="E488" s="18">
        <f t="shared" si="16"/>
        <v>0</v>
      </c>
      <c r="F488" s="206"/>
      <c r="G488" s="125">
        <f t="shared" si="17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 ht="16.5" thickBot="1">
      <c r="A489" s="373"/>
      <c r="B489" s="222"/>
      <c r="C489" s="206"/>
      <c r="D489" s="206"/>
      <c r="E489" s="18">
        <f t="shared" si="16"/>
        <v>0</v>
      </c>
      <c r="F489" s="206"/>
      <c r="G489" s="125">
        <f t="shared" si="17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 ht="16.5" thickBot="1">
      <c r="A490" s="383" t="s">
        <v>998</v>
      </c>
      <c r="B490" s="222" t="s">
        <v>999</v>
      </c>
      <c r="C490" s="206">
        <v>5500</v>
      </c>
      <c r="D490" s="206"/>
      <c r="E490" s="18">
        <f t="shared" si="16"/>
        <v>5500</v>
      </c>
      <c r="F490" s="206">
        <v>5500</v>
      </c>
      <c r="G490" s="125">
        <f t="shared" si="17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373"/>
      <c r="B491" s="222"/>
      <c r="C491" s="206"/>
      <c r="D491" s="206"/>
      <c r="E491" s="18">
        <f t="shared" si="16"/>
        <v>0</v>
      </c>
      <c r="F491" s="206"/>
      <c r="G491" s="125">
        <f t="shared" si="17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373"/>
      <c r="B492" s="222"/>
      <c r="C492" s="206"/>
      <c r="D492" s="206"/>
      <c r="E492" s="18">
        <f t="shared" si="16"/>
        <v>0</v>
      </c>
      <c r="F492" s="206"/>
      <c r="G492" s="125">
        <f t="shared" si="17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>
      <c r="A493" s="388"/>
      <c r="B493" s="436"/>
      <c r="C493" s="206"/>
      <c r="D493" s="206"/>
      <c r="E493" s="18">
        <f t="shared" si="16"/>
        <v>0</v>
      </c>
      <c r="F493" s="206"/>
      <c r="G493" s="125">
        <f t="shared" si="17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 ht="16.5" thickBot="1">
      <c r="A494" s="437"/>
      <c r="B494" s="438"/>
      <c r="C494" s="206"/>
      <c r="D494" s="206"/>
      <c r="E494" s="18">
        <f t="shared" si="16"/>
        <v>0</v>
      </c>
      <c r="F494" s="206"/>
      <c r="G494" s="125">
        <f t="shared" si="17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 ht="16.5" thickBot="1">
      <c r="A495" s="383" t="s">
        <v>1000</v>
      </c>
      <c r="B495" s="223" t="s">
        <v>1001</v>
      </c>
      <c r="C495" s="206">
        <v>1760</v>
      </c>
      <c r="D495" s="206"/>
      <c r="E495" s="18">
        <f t="shared" si="16"/>
        <v>1760</v>
      </c>
      <c r="F495" s="206">
        <v>1760</v>
      </c>
      <c r="G495" s="125">
        <f t="shared" si="17"/>
        <v>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 ht="16.5" thickBot="1">
      <c r="A496" s="388"/>
      <c r="B496" s="201"/>
      <c r="C496" s="206"/>
      <c r="D496" s="206"/>
      <c r="E496" s="18">
        <f t="shared" si="16"/>
        <v>0</v>
      </c>
      <c r="F496" s="206"/>
      <c r="G496" s="125">
        <f t="shared" si="17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 ht="16.5" thickBot="1">
      <c r="A497" s="383" t="s">
        <v>1072</v>
      </c>
      <c r="B497" s="224" t="s">
        <v>1705</v>
      </c>
      <c r="C497" s="206">
        <v>2250</v>
      </c>
      <c r="D497" s="206"/>
      <c r="E497" s="18">
        <f t="shared" si="16"/>
        <v>2250</v>
      </c>
      <c r="F497" s="206">
        <v>2250</v>
      </c>
      <c r="G497" s="125">
        <f t="shared" si="17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 ht="16.5" thickBot="1">
      <c r="A498" s="439"/>
      <c r="B498" s="225"/>
      <c r="C498" s="206"/>
      <c r="D498" s="206"/>
      <c r="E498" s="18">
        <f t="shared" si="16"/>
        <v>0</v>
      </c>
      <c r="F498" s="206"/>
      <c r="G498" s="125">
        <f t="shared" si="17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 ht="16.5" thickBot="1">
      <c r="A499" s="383" t="s">
        <v>1706</v>
      </c>
      <c r="B499" s="224" t="s">
        <v>824</v>
      </c>
      <c r="C499" s="206"/>
      <c r="D499" s="206"/>
      <c r="E499" s="18">
        <f t="shared" si="16"/>
        <v>0</v>
      </c>
      <c r="F499" s="206"/>
      <c r="G499" s="125">
        <f t="shared" si="17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398" t="s">
        <v>1707</v>
      </c>
      <c r="B500" s="225" t="s">
        <v>825</v>
      </c>
      <c r="C500" s="206"/>
      <c r="D500" s="206"/>
      <c r="E500" s="18">
        <f t="shared" si="16"/>
        <v>0</v>
      </c>
      <c r="F500" s="206"/>
      <c r="G500" s="125">
        <f t="shared" si="17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>
      <c r="A501" s="258"/>
      <c r="B501" s="225" t="s">
        <v>826</v>
      </c>
      <c r="C501" s="206">
        <v>50</v>
      </c>
      <c r="D501" s="206"/>
      <c r="E501" s="18">
        <f t="shared" si="16"/>
        <v>50</v>
      </c>
      <c r="F501" s="206">
        <v>50</v>
      </c>
      <c r="G501" s="125">
        <f t="shared" si="17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>
      <c r="A502" s="258"/>
      <c r="B502" s="226" t="s">
        <v>827</v>
      </c>
      <c r="C502" s="206"/>
      <c r="D502" s="206"/>
      <c r="E502" s="18">
        <f t="shared" si="16"/>
        <v>0</v>
      </c>
      <c r="F502" s="206"/>
      <c r="G502" s="125">
        <f t="shared" si="17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>
      <c r="A503" s="258"/>
      <c r="B503" s="225" t="s">
        <v>828</v>
      </c>
      <c r="C503" s="206"/>
      <c r="D503" s="206"/>
      <c r="E503" s="18">
        <f t="shared" si="16"/>
        <v>0</v>
      </c>
      <c r="F503" s="206"/>
      <c r="G503" s="125">
        <f t="shared" si="17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>
      <c r="A504" s="440"/>
      <c r="B504" s="225" t="s">
        <v>1003</v>
      </c>
      <c r="C504" s="206"/>
      <c r="D504" s="206"/>
      <c r="E504" s="18">
        <f t="shared" si="16"/>
        <v>0</v>
      </c>
      <c r="F504" s="206"/>
      <c r="G504" s="125">
        <f t="shared" si="17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>
      <c r="A505" s="440"/>
      <c r="B505" s="225" t="s">
        <v>829</v>
      </c>
      <c r="C505" s="206"/>
      <c r="D505" s="206"/>
      <c r="E505" s="18">
        <f t="shared" si="16"/>
        <v>0</v>
      </c>
      <c r="F505" s="206"/>
      <c r="G505" s="125">
        <f t="shared" si="17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>
      <c r="A506" s="440"/>
      <c r="B506" s="225" t="s">
        <v>830</v>
      </c>
      <c r="C506" s="206">
        <v>200</v>
      </c>
      <c r="D506" s="206"/>
      <c r="E506" s="18">
        <f t="shared" si="16"/>
        <v>200</v>
      </c>
      <c r="F506" s="206">
        <v>200</v>
      </c>
      <c r="G506" s="125">
        <f t="shared" si="17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>
      <c r="A507" s="440"/>
      <c r="B507" s="225" t="s">
        <v>831</v>
      </c>
      <c r="C507" s="206">
        <v>200</v>
      </c>
      <c r="D507" s="206"/>
      <c r="E507" s="18">
        <f t="shared" si="16"/>
        <v>200</v>
      </c>
      <c r="F507" s="206">
        <v>200</v>
      </c>
      <c r="G507" s="125">
        <f t="shared" si="17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>
      <c r="A508" s="440"/>
      <c r="B508" s="226" t="s">
        <v>827</v>
      </c>
      <c r="C508" s="206"/>
      <c r="D508" s="206"/>
      <c r="E508" s="18">
        <f t="shared" si="16"/>
        <v>0</v>
      </c>
      <c r="F508" s="206"/>
      <c r="G508" s="125">
        <f t="shared" si="17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>
      <c r="A509" s="440"/>
      <c r="B509" s="227" t="s">
        <v>832</v>
      </c>
      <c r="C509" s="206"/>
      <c r="D509" s="206"/>
      <c r="E509" s="18">
        <f t="shared" si="16"/>
        <v>0</v>
      </c>
      <c r="F509" s="206"/>
      <c r="G509" s="125">
        <f t="shared" si="17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440"/>
      <c r="B510" s="227" t="s">
        <v>833</v>
      </c>
      <c r="C510" s="206"/>
      <c r="D510" s="206"/>
      <c r="E510" s="18">
        <f t="shared" si="16"/>
        <v>0</v>
      </c>
      <c r="F510" s="206"/>
      <c r="G510" s="125">
        <f t="shared" si="17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440"/>
      <c r="B511" s="227" t="s">
        <v>834</v>
      </c>
      <c r="C511" s="206"/>
      <c r="D511" s="206"/>
      <c r="E511" s="18">
        <f t="shared" si="16"/>
        <v>0</v>
      </c>
      <c r="F511" s="206"/>
      <c r="G511" s="125">
        <f t="shared" si="17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440"/>
      <c r="B512" s="225" t="s">
        <v>1004</v>
      </c>
      <c r="C512" s="206"/>
      <c r="D512" s="206"/>
      <c r="E512" s="18">
        <f t="shared" si="16"/>
        <v>0</v>
      </c>
      <c r="F512" s="206"/>
      <c r="G512" s="125">
        <f t="shared" si="17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 ht="16.5" thickBot="1">
      <c r="A513" s="441"/>
      <c r="B513" s="225"/>
      <c r="C513" s="206"/>
      <c r="D513" s="206"/>
      <c r="E513" s="18">
        <f t="shared" si="16"/>
        <v>0</v>
      </c>
      <c r="F513" s="206"/>
      <c r="G513" s="125">
        <f t="shared" si="17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 ht="16.5" thickBot="1">
      <c r="A514" s="394"/>
      <c r="B514" s="225"/>
      <c r="C514" s="206"/>
      <c r="D514" s="206"/>
      <c r="E514" s="18">
        <f t="shared" si="16"/>
        <v>0</v>
      </c>
      <c r="F514" s="206"/>
      <c r="G514" s="125">
        <f t="shared" si="17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 ht="16.5" thickBot="1">
      <c r="A515" s="383" t="s">
        <v>1622</v>
      </c>
      <c r="B515" s="225" t="s">
        <v>1625</v>
      </c>
      <c r="C515" s="206">
        <v>1400</v>
      </c>
      <c r="D515" s="206"/>
      <c r="E515" s="18">
        <f t="shared" si="16"/>
        <v>1400</v>
      </c>
      <c r="F515" s="206">
        <v>1400</v>
      </c>
      <c r="G515" s="125">
        <f t="shared" si="17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>
      <c r="A516" s="394"/>
      <c r="B516" s="225" t="s">
        <v>1708</v>
      </c>
      <c r="C516" s="206">
        <v>1542</v>
      </c>
      <c r="D516" s="206"/>
      <c r="E516" s="18">
        <f t="shared" si="16"/>
        <v>1542</v>
      </c>
      <c r="F516" s="206">
        <v>1542</v>
      </c>
      <c r="G516" s="125">
        <f t="shared" si="17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>
      <c r="A517" s="394"/>
      <c r="B517" s="225"/>
      <c r="C517" s="206"/>
      <c r="D517" s="206"/>
      <c r="E517" s="18">
        <f t="shared" si="16"/>
        <v>0</v>
      </c>
      <c r="F517" s="206"/>
      <c r="G517" s="125">
        <f t="shared" si="17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394"/>
      <c r="B518" s="225"/>
      <c r="C518" s="206"/>
      <c r="D518" s="206"/>
      <c r="E518" s="18">
        <f t="shared" si="16"/>
        <v>0</v>
      </c>
      <c r="F518" s="206"/>
      <c r="G518" s="125">
        <f t="shared" si="17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 ht="16.5" thickBot="1">
      <c r="A519" s="394"/>
      <c r="B519" s="225"/>
      <c r="C519" s="206"/>
      <c r="D519" s="206"/>
      <c r="E519" s="18">
        <f t="shared" si="16"/>
        <v>0</v>
      </c>
      <c r="F519" s="206"/>
      <c r="G519" s="125">
        <f t="shared" si="17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 ht="16.5" thickBot="1">
      <c r="A520" s="383" t="s">
        <v>857</v>
      </c>
      <c r="B520" s="225" t="s">
        <v>858</v>
      </c>
      <c r="C520" s="206">
        <v>1043</v>
      </c>
      <c r="D520" s="206"/>
      <c r="E520" s="18">
        <f t="shared" si="16"/>
        <v>1043</v>
      </c>
      <c r="F520" s="206">
        <v>1043</v>
      </c>
      <c r="G520" s="125">
        <f t="shared" si="17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394"/>
      <c r="B521" s="225" t="s">
        <v>859</v>
      </c>
      <c r="C521" s="206">
        <v>50851</v>
      </c>
      <c r="D521" s="206"/>
      <c r="E521" s="18">
        <f t="shared" si="16"/>
        <v>50851</v>
      </c>
      <c r="F521" s="206">
        <v>50851</v>
      </c>
      <c r="G521" s="125">
        <f t="shared" si="17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373"/>
      <c r="B522" s="226" t="s">
        <v>860</v>
      </c>
      <c r="C522" s="206"/>
      <c r="D522" s="206"/>
      <c r="E522" s="18">
        <f t="shared" si="16"/>
        <v>0</v>
      </c>
      <c r="F522" s="206"/>
      <c r="G522" s="125">
        <f t="shared" si="17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373"/>
      <c r="B523" s="226" t="s">
        <v>861</v>
      </c>
      <c r="C523" s="206"/>
      <c r="D523" s="206"/>
      <c r="E523" s="18">
        <f t="shared" si="16"/>
        <v>0</v>
      </c>
      <c r="F523" s="206"/>
      <c r="G523" s="125">
        <f t="shared" si="17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373"/>
      <c r="B524" s="226" t="s">
        <v>862</v>
      </c>
      <c r="C524" s="206"/>
      <c r="D524" s="206"/>
      <c r="E524" s="18">
        <f t="shared" si="16"/>
        <v>0</v>
      </c>
      <c r="F524" s="206"/>
      <c r="G524" s="125">
        <f t="shared" si="17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>
      <c r="A525" s="373"/>
      <c r="B525" s="226" t="s">
        <v>863</v>
      </c>
      <c r="C525" s="206"/>
      <c r="D525" s="206"/>
      <c r="E525" s="18">
        <f t="shared" ref="E525:E588" si="18">IFERROR(C525+D525,0)</f>
        <v>0</v>
      </c>
      <c r="F525" s="206"/>
      <c r="G525" s="125">
        <f t="shared" ref="G525:G588" si="19">IFERROR((E525-F525),0)</f>
        <v>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>
      <c r="A526" s="373"/>
      <c r="B526" s="226" t="s">
        <v>864</v>
      </c>
      <c r="C526" s="206"/>
      <c r="D526" s="206"/>
      <c r="E526" s="18">
        <f t="shared" si="18"/>
        <v>0</v>
      </c>
      <c r="F526" s="206"/>
      <c r="G526" s="125">
        <f t="shared" si="19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>
      <c r="A527" s="373"/>
      <c r="B527" s="226" t="s">
        <v>865</v>
      </c>
      <c r="C527" s="206"/>
      <c r="D527" s="206"/>
      <c r="E527" s="18">
        <f t="shared" si="18"/>
        <v>0</v>
      </c>
      <c r="F527" s="206"/>
      <c r="G527" s="125">
        <f t="shared" si="19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>
      <c r="A528" s="394"/>
      <c r="B528" s="225" t="s">
        <v>866</v>
      </c>
      <c r="C528" s="206">
        <v>1000</v>
      </c>
      <c r="D528" s="206"/>
      <c r="E528" s="18">
        <f t="shared" si="18"/>
        <v>1000</v>
      </c>
      <c r="F528" s="206">
        <v>1000</v>
      </c>
      <c r="G528" s="125">
        <f t="shared" si="19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>
      <c r="A529" s="394"/>
      <c r="B529" s="226" t="s">
        <v>867</v>
      </c>
      <c r="C529" s="206"/>
      <c r="D529" s="206"/>
      <c r="E529" s="18">
        <f t="shared" si="18"/>
        <v>0</v>
      </c>
      <c r="F529" s="206"/>
      <c r="G529" s="125">
        <f t="shared" si="19"/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394"/>
      <c r="B530" s="226" t="s">
        <v>868</v>
      </c>
      <c r="C530" s="206">
        <v>6200</v>
      </c>
      <c r="D530" s="206"/>
      <c r="E530" s="18">
        <f t="shared" si="18"/>
        <v>6200</v>
      </c>
      <c r="F530" s="206">
        <v>6200</v>
      </c>
      <c r="G530" s="125">
        <f t="shared" si="19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373"/>
      <c r="B531" s="226" t="s">
        <v>869</v>
      </c>
      <c r="C531" s="206"/>
      <c r="D531" s="206"/>
      <c r="E531" s="18">
        <f t="shared" si="18"/>
        <v>0</v>
      </c>
      <c r="F531" s="206"/>
      <c r="G531" s="125">
        <f t="shared" si="19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 ht="16.5" thickBot="1">
      <c r="A532" s="373"/>
      <c r="B532" s="226"/>
      <c r="C532" s="206"/>
      <c r="D532" s="206"/>
      <c r="E532" s="18">
        <f t="shared" si="18"/>
        <v>0</v>
      </c>
      <c r="F532" s="206"/>
      <c r="G532" s="125">
        <f t="shared" si="19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 ht="16.5" thickBot="1">
      <c r="A533" s="383" t="s">
        <v>1709</v>
      </c>
      <c r="B533" s="225" t="s">
        <v>1011</v>
      </c>
      <c r="C533" s="206"/>
      <c r="D533" s="206"/>
      <c r="E533" s="18">
        <f t="shared" si="18"/>
        <v>0</v>
      </c>
      <c r="F533" s="206"/>
      <c r="G533" s="125">
        <f t="shared" si="19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398"/>
      <c r="B534" s="225"/>
      <c r="C534" s="206"/>
      <c r="D534" s="206"/>
      <c r="E534" s="18">
        <f t="shared" si="18"/>
        <v>0</v>
      </c>
      <c r="F534" s="206"/>
      <c r="G534" s="125">
        <f t="shared" si="19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 ht="16.5" thickBot="1">
      <c r="A535" s="442"/>
      <c r="B535" s="225"/>
      <c r="C535" s="206"/>
      <c r="D535" s="206"/>
      <c r="E535" s="18">
        <f t="shared" si="18"/>
        <v>0</v>
      </c>
      <c r="F535" s="206"/>
      <c r="G535" s="125">
        <f t="shared" si="19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 ht="16.5" thickBot="1">
      <c r="A536" s="397"/>
      <c r="B536" s="225"/>
      <c r="C536" s="206"/>
      <c r="D536" s="206"/>
      <c r="E536" s="18">
        <f t="shared" si="18"/>
        <v>0</v>
      </c>
      <c r="F536" s="206"/>
      <c r="G536" s="125">
        <f t="shared" si="19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 ht="16.5" thickBot="1">
      <c r="A537" s="383" t="s">
        <v>872</v>
      </c>
      <c r="B537" s="225" t="s">
        <v>873</v>
      </c>
      <c r="C537" s="206">
        <v>10000</v>
      </c>
      <c r="D537" s="206"/>
      <c r="E537" s="18">
        <f t="shared" si="18"/>
        <v>10000</v>
      </c>
      <c r="F537" s="206">
        <v>10000</v>
      </c>
      <c r="G537" s="125">
        <f t="shared" si="19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398"/>
      <c r="B538" s="213" t="s">
        <v>425</v>
      </c>
      <c r="C538" s="206">
        <v>10000</v>
      </c>
      <c r="D538" s="206"/>
      <c r="E538" s="18">
        <f t="shared" si="18"/>
        <v>10000</v>
      </c>
      <c r="F538" s="206">
        <v>10000</v>
      </c>
      <c r="G538" s="125">
        <f t="shared" si="19"/>
        <v>0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 ht="16.5" thickBot="1">
      <c r="A539" s="398"/>
      <c r="B539" s="213"/>
      <c r="C539" s="206"/>
      <c r="D539" s="206"/>
      <c r="E539" s="18">
        <f t="shared" si="18"/>
        <v>0</v>
      </c>
      <c r="F539" s="206"/>
      <c r="G539" s="125">
        <f t="shared" si="19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>
      <c r="A540" s="443" t="s">
        <v>876</v>
      </c>
      <c r="B540" s="213" t="s">
        <v>877</v>
      </c>
      <c r="C540" s="206">
        <v>29000</v>
      </c>
      <c r="D540" s="206"/>
      <c r="E540" s="18">
        <f t="shared" si="18"/>
        <v>29000</v>
      </c>
      <c r="F540" s="206">
        <v>29000</v>
      </c>
      <c r="G540" s="125">
        <f t="shared" si="19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>
      <c r="A541" s="258"/>
      <c r="B541" s="213" t="s">
        <v>1013</v>
      </c>
      <c r="C541" s="206"/>
      <c r="D541" s="206"/>
      <c r="E541" s="18">
        <f t="shared" si="18"/>
        <v>0</v>
      </c>
      <c r="F541" s="206"/>
      <c r="G541" s="125">
        <f t="shared" si="19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258"/>
      <c r="B542" s="213" t="s">
        <v>1064</v>
      </c>
      <c r="C542" s="206">
        <v>8821</v>
      </c>
      <c r="D542" s="206"/>
      <c r="E542" s="18">
        <f t="shared" si="18"/>
        <v>8821</v>
      </c>
      <c r="F542" s="206">
        <v>5815</v>
      </c>
      <c r="G542" s="125">
        <f t="shared" si="19"/>
        <v>3006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>
      <c r="A543" s="258"/>
      <c r="B543" s="213" t="s">
        <v>1065</v>
      </c>
      <c r="C543" s="206"/>
      <c r="D543" s="206"/>
      <c r="E543" s="18">
        <f t="shared" si="18"/>
        <v>0</v>
      </c>
      <c r="F543" s="206"/>
      <c r="G543" s="125">
        <f t="shared" si="19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>
      <c r="A544" s="258"/>
      <c r="B544" s="213" t="s">
        <v>1710</v>
      </c>
      <c r="C544" s="206">
        <v>17500</v>
      </c>
      <c r="D544" s="206"/>
      <c r="E544" s="18">
        <f t="shared" si="18"/>
        <v>17500</v>
      </c>
      <c r="F544" s="206">
        <v>9500</v>
      </c>
      <c r="G544" s="125">
        <f t="shared" si="19"/>
        <v>8000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>
      <c r="A545" s="394"/>
      <c r="B545" s="213"/>
      <c r="C545" s="206"/>
      <c r="D545" s="206"/>
      <c r="E545" s="18">
        <f t="shared" si="18"/>
        <v>0</v>
      </c>
      <c r="F545" s="18" t="s">
        <v>909</v>
      </c>
      <c r="G545" s="125">
        <f t="shared" si="19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398"/>
      <c r="B546" s="213"/>
      <c r="C546" s="206"/>
      <c r="D546" s="206"/>
      <c r="E546" s="18">
        <f t="shared" si="18"/>
        <v>0</v>
      </c>
      <c r="F546" s="18" t="s">
        <v>909</v>
      </c>
      <c r="G546" s="125">
        <f t="shared" si="19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>
      <c r="A547" s="16" t="s">
        <v>909</v>
      </c>
      <c r="B547" s="4" t="s">
        <v>909</v>
      </c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25">
        <f t="shared" si="19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16" t="s">
        <v>909</v>
      </c>
      <c r="B548" s="4" t="s">
        <v>909</v>
      </c>
      <c r="C548" s="18" t="s">
        <v>909</v>
      </c>
      <c r="D548" s="18" t="s">
        <v>909</v>
      </c>
      <c r="E548" s="18">
        <f t="shared" si="18"/>
        <v>0</v>
      </c>
      <c r="F548" s="18" t="s">
        <v>909</v>
      </c>
      <c r="G548" s="125">
        <f t="shared" si="19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>
      <c r="A549" s="16" t="s">
        <v>909</v>
      </c>
      <c r="B549" s="4" t="s">
        <v>909</v>
      </c>
      <c r="C549" s="18" t="s">
        <v>909</v>
      </c>
      <c r="D549" s="18" t="s">
        <v>909</v>
      </c>
      <c r="E549" s="18">
        <f t="shared" si="18"/>
        <v>0</v>
      </c>
      <c r="F549" s="18" t="s">
        <v>909</v>
      </c>
      <c r="G549" s="125">
        <f t="shared" si="19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>
      <c r="A550" s="16" t="s">
        <v>909</v>
      </c>
      <c r="B550" s="4" t="s">
        <v>909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25">
        <f t="shared" si="19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16" t="s">
        <v>909</v>
      </c>
      <c r="B551" s="25" t="s">
        <v>909</v>
      </c>
      <c r="C551" s="18" t="s">
        <v>909</v>
      </c>
      <c r="D551" s="18" t="s">
        <v>909</v>
      </c>
      <c r="E551" s="18">
        <f t="shared" si="18"/>
        <v>0</v>
      </c>
      <c r="F551" s="18" t="s">
        <v>909</v>
      </c>
      <c r="G551" s="125">
        <f t="shared" si="19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>
      <c r="A552" s="16" t="s">
        <v>909</v>
      </c>
      <c r="B552" s="4" t="s">
        <v>909</v>
      </c>
      <c r="C552" s="18" t="s">
        <v>909</v>
      </c>
      <c r="D552" s="18" t="s">
        <v>909</v>
      </c>
      <c r="E552" s="18">
        <f t="shared" si="18"/>
        <v>0</v>
      </c>
      <c r="F552" s="18" t="s">
        <v>909</v>
      </c>
      <c r="G552" s="125">
        <f t="shared" si="19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>
      <c r="A553" s="16" t="s">
        <v>909</v>
      </c>
      <c r="B553" s="25" t="s">
        <v>909</v>
      </c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25">
        <f t="shared" si="19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>
      <c r="A554" s="16" t="s">
        <v>909</v>
      </c>
      <c r="B554" s="17" t="s">
        <v>909</v>
      </c>
      <c r="C554" s="18" t="s">
        <v>909</v>
      </c>
      <c r="D554" s="18" t="s">
        <v>909</v>
      </c>
      <c r="E554" s="18">
        <f t="shared" si="18"/>
        <v>0</v>
      </c>
      <c r="F554" s="18" t="s">
        <v>909</v>
      </c>
      <c r="G554" s="125">
        <f t="shared" si="19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16" t="s">
        <v>909</v>
      </c>
      <c r="B555" s="17" t="s">
        <v>909</v>
      </c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25">
        <f t="shared" si="19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16" t="s">
        <v>909</v>
      </c>
      <c r="B556" s="17" t="s">
        <v>909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25">
        <f t="shared" si="19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16" t="s">
        <v>909</v>
      </c>
      <c r="B557" s="17" t="s">
        <v>909</v>
      </c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25">
        <f t="shared" si="19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>
      <c r="A558" s="16" t="s">
        <v>909</v>
      </c>
      <c r="B558" s="17" t="s">
        <v>909</v>
      </c>
      <c r="C558" s="18" t="s">
        <v>909</v>
      </c>
      <c r="D558" s="18" t="s">
        <v>909</v>
      </c>
      <c r="E558" s="18">
        <f t="shared" si="18"/>
        <v>0</v>
      </c>
      <c r="F558" s="18" t="s">
        <v>909</v>
      </c>
      <c r="G558" s="125">
        <f t="shared" si="19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16" t="s">
        <v>909</v>
      </c>
      <c r="B559" s="17" t="s">
        <v>909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25">
        <f t="shared" si="19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16" t="s">
        <v>909</v>
      </c>
      <c r="B560" s="17" t="s">
        <v>909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25">
        <f t="shared" si="19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16" t="s">
        <v>909</v>
      </c>
      <c r="B561" s="4" t="s">
        <v>909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25">
        <f t="shared" si="19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16" t="s">
        <v>909</v>
      </c>
      <c r="B562" s="17" t="s">
        <v>909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25">
        <f t="shared" si="19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16" t="s">
        <v>909</v>
      </c>
      <c r="B563" s="17" t="s">
        <v>909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25">
        <f t="shared" si="19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16" t="s">
        <v>909</v>
      </c>
      <c r="B564" s="17" t="s">
        <v>909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25">
        <f t="shared" si="19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16" t="s">
        <v>909</v>
      </c>
      <c r="B565" s="17" t="s">
        <v>909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25">
        <f t="shared" si="19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16" t="s">
        <v>909</v>
      </c>
      <c r="B566" s="17" t="s">
        <v>909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25">
        <f t="shared" si="19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25">
        <f t="shared" si="19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25">
        <f t="shared" si="19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25">
        <f t="shared" si="19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25">
        <f t="shared" si="19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25">
        <f t="shared" si="19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25">
        <f t="shared" si="19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25">
        <f t="shared" si="19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25">
        <f t="shared" si="19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25">
        <f t="shared" si="19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25">
        <f t="shared" si="19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16" t="s">
        <v>909</v>
      </c>
      <c r="B577" s="17" t="s">
        <v>909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25">
        <f t="shared" si="19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16" t="s">
        <v>909</v>
      </c>
      <c r="B578" s="17" t="s">
        <v>909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25">
        <f t="shared" si="19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16" t="s">
        <v>909</v>
      </c>
      <c r="B579" s="17" t="s">
        <v>909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25">
        <f t="shared" si="19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16" t="s">
        <v>909</v>
      </c>
      <c r="B580" s="4" t="s">
        <v>909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25">
        <f t="shared" si="19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16" t="s">
        <v>909</v>
      </c>
      <c r="B581" s="4" t="s">
        <v>909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25">
        <f t="shared" si="19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16" t="s">
        <v>909</v>
      </c>
      <c r="B582" s="17" t="s">
        <v>909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25">
        <f t="shared" si="19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16" t="s">
        <v>909</v>
      </c>
      <c r="B583" s="17" t="s">
        <v>909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25">
        <f t="shared" si="19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16" t="s">
        <v>909</v>
      </c>
      <c r="B584" s="17" t="s">
        <v>909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25">
        <f t="shared" si="19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16" t="s">
        <v>909</v>
      </c>
      <c r="B585" s="17" t="s">
        <v>909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25">
        <f t="shared" si="19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16" t="s">
        <v>909</v>
      </c>
      <c r="B586" s="17" t="s">
        <v>909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25">
        <f t="shared" si="19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>
      <c r="A587" s="16" t="s">
        <v>909</v>
      </c>
      <c r="B587" s="17" t="s">
        <v>909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25">
        <f t="shared" si="19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16" t="s">
        <v>909</v>
      </c>
      <c r="B588" s="17" t="s">
        <v>909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25">
        <f t="shared" si="19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16" t="s">
        <v>909</v>
      </c>
      <c r="B589" s="17" t="s">
        <v>909</v>
      </c>
      <c r="C589" s="18" t="s">
        <v>909</v>
      </c>
      <c r="D589" s="18" t="s">
        <v>909</v>
      </c>
      <c r="E589" s="18">
        <f t="shared" ref="E589:E652" si="20">IFERROR(C589+D589,0)</f>
        <v>0</v>
      </c>
      <c r="F589" s="18" t="s">
        <v>909</v>
      </c>
      <c r="G589" s="125">
        <f t="shared" ref="G589:G652" si="21">IFERROR((E589-F589),0)</f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16" t="s">
        <v>909</v>
      </c>
      <c r="B590" s="17" t="s">
        <v>909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25">
        <f t="shared" si="21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16" t="s">
        <v>909</v>
      </c>
      <c r="B591" s="17" t="s">
        <v>909</v>
      </c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25">
        <f t="shared" si="21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16" t="s">
        <v>909</v>
      </c>
      <c r="B592" s="17" t="s">
        <v>909</v>
      </c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25">
        <f t="shared" si="21"/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16" t="s">
        <v>909</v>
      </c>
      <c r="B593" s="17" t="s">
        <v>909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25">
        <f t="shared" si="21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16" t="s">
        <v>909</v>
      </c>
      <c r="B594" s="17" t="s">
        <v>909</v>
      </c>
      <c r="C594" s="18" t="s">
        <v>909</v>
      </c>
      <c r="D594" s="18" t="s">
        <v>909</v>
      </c>
      <c r="E594" s="18">
        <f t="shared" si="20"/>
        <v>0</v>
      </c>
      <c r="F594" s="18" t="s">
        <v>909</v>
      </c>
      <c r="G594" s="125">
        <f t="shared" si="21"/>
        <v>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>
      <c r="A595" s="16" t="s">
        <v>909</v>
      </c>
      <c r="B595" s="26" t="s">
        <v>909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25">
        <f t="shared" si="21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16" t="s">
        <v>909</v>
      </c>
      <c r="B596" s="4" t="s">
        <v>909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25">
        <f t="shared" si="21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16" t="s">
        <v>909</v>
      </c>
      <c r="B597" s="4" t="s">
        <v>909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25">
        <f t="shared" si="21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16" t="s">
        <v>909</v>
      </c>
      <c r="B598" s="4" t="s">
        <v>909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25">
        <f t="shared" si="21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16" t="s">
        <v>909</v>
      </c>
      <c r="B599" s="4" t="s">
        <v>909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25">
        <f t="shared" si="21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16" t="s">
        <v>909</v>
      </c>
      <c r="B600" s="4" t="s">
        <v>909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25">
        <f t="shared" si="21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25">
        <f t="shared" si="21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16" t="s">
        <v>909</v>
      </c>
      <c r="B602" s="4" t="s">
        <v>909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25">
        <f t="shared" si="21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16" t="s">
        <v>909</v>
      </c>
      <c r="B603" s="4" t="s">
        <v>909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25">
        <f t="shared" si="21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16" t="s">
        <v>909</v>
      </c>
      <c r="B604" s="4" t="s">
        <v>909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25">
        <f t="shared" si="21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16" t="s">
        <v>909</v>
      </c>
      <c r="B605" s="4" t="s">
        <v>909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25">
        <f t="shared" si="21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>
      <c r="A606" s="16" t="s">
        <v>909</v>
      </c>
      <c r="B606" s="4" t="s">
        <v>909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25">
        <f t="shared" si="21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16" t="s">
        <v>909</v>
      </c>
      <c r="B607" s="4" t="s">
        <v>909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25">
        <f t="shared" si="21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16" t="s">
        <v>909</v>
      </c>
      <c r="B608" s="4" t="s">
        <v>909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25">
        <f t="shared" si="21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16" t="s">
        <v>909</v>
      </c>
      <c r="B609" s="4" t="s">
        <v>909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25">
        <f t="shared" si="21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16" t="s">
        <v>909</v>
      </c>
      <c r="B610" s="4" t="s">
        <v>909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25">
        <f t="shared" si="21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16" t="s">
        <v>909</v>
      </c>
      <c r="B611" s="4" t="s">
        <v>909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25">
        <f t="shared" si="21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16" t="s">
        <v>909</v>
      </c>
      <c r="B612" s="27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25">
        <f t="shared" si="21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25">
        <f t="shared" si="21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25">
        <f t="shared" si="21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25">
        <f t="shared" si="21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25">
        <f t="shared" si="21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25">
        <f t="shared" si="21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25">
        <f t="shared" si="21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25">
        <f t="shared" si="21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25">
        <f t="shared" si="21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25">
        <f t="shared" si="21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25">
        <f t="shared" si="21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25">
        <f t="shared" si="21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25">
        <f t="shared" si="21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25">
        <f t="shared" si="21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25">
        <f t="shared" si="21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25">
        <f t="shared" si="21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25">
        <f t="shared" si="21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25">
        <f t="shared" si="21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25">
        <f t="shared" si="21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25">
        <f t="shared" si="21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25">
        <f t="shared" si="21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25">
        <f t="shared" si="21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25">
        <f t="shared" si="21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25">
        <f t="shared" si="21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25">
        <f t="shared" si="21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25">
        <f t="shared" si="21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25">
        <f t="shared" si="21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25">
        <f t="shared" si="21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25">
        <f t="shared" si="21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25">
        <f t="shared" si="21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25">
        <f t="shared" si="21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25">
        <f t="shared" si="21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25">
        <f t="shared" si="21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25">
        <f t="shared" si="21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25">
        <f t="shared" si="21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25">
        <f t="shared" si="21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25">
        <f t="shared" si="21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25">
        <f t="shared" si="21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25">
        <f t="shared" si="21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25">
        <f t="shared" si="21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25">
        <f t="shared" si="21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ref="E653:E716" si="22">IFERROR(C653+D653,0)</f>
        <v>0</v>
      </c>
      <c r="F653" s="18" t="s">
        <v>909</v>
      </c>
      <c r="G653" s="125">
        <f t="shared" ref="G653:G716" si="23">IFERROR((E653-F653),0)</f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25">
        <f t="shared" si="23"/>
        <v>0</v>
      </c>
      <c r="H654" s="154" t="s">
        <v>909</v>
      </c>
      <c r="I654" s="448" t="s">
        <v>909</v>
      </c>
      <c r="J654" s="169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25">
        <f t="shared" si="23"/>
        <v>0</v>
      </c>
      <c r="H655" s="148" t="s">
        <v>909</v>
      </c>
      <c r="I655" s="449" t="s">
        <v>909</v>
      </c>
      <c r="J655" s="170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25">
        <f t="shared" si="23"/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25">
        <f t="shared" si="23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25">
        <f t="shared" si="23"/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25">
        <f t="shared" si="23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25">
        <f t="shared" si="23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25">
        <f t="shared" si="23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25">
        <f t="shared" si="23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25">
        <f t="shared" si="23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25">
        <f t="shared" si="23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25">
        <f t="shared" si="23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25">
        <f t="shared" si="23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25">
        <f t="shared" si="23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25">
        <f t="shared" si="23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25">
        <f t="shared" si="23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25">
        <f t="shared" si="23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25">
        <f t="shared" si="23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25">
        <f t="shared" si="23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25">
        <f t="shared" si="23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25">
        <f t="shared" si="23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25">
        <f t="shared" si="23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25">
        <f t="shared" si="23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25">
        <f t="shared" si="23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25">
        <f t="shared" si="23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25">
        <f t="shared" si="23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25">
        <f t="shared" si="23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25">
        <f t="shared" si="23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25">
        <f t="shared" si="23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28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25">
        <f t="shared" si="23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25">
        <f t="shared" si="23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25">
        <f t="shared" si="23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25">
        <f t="shared" si="23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25">
        <f t="shared" si="23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25">
        <f t="shared" si="23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25">
        <f t="shared" si="23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25">
        <f t="shared" si="23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25">
        <f t="shared" si="23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25">
        <f t="shared" si="23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25">
        <f t="shared" si="23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25">
        <f t="shared" si="23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25">
        <f t="shared" si="23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25">
        <f t="shared" si="23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25">
        <f t="shared" si="23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4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25">
        <f t="shared" si="23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25">
        <f t="shared" si="23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25">
        <f t="shared" si="23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25">
        <f t="shared" si="23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25">
        <f t="shared" si="23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25">
        <f t="shared" si="23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29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25">
        <f t="shared" si="23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30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25">
        <f t="shared" si="23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25">
        <f t="shared" si="23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25">
        <f t="shared" si="23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25">
        <f t="shared" si="23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25">
        <f t="shared" si="23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25">
        <f t="shared" si="23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25">
        <f t="shared" si="23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25">
        <f t="shared" si="23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25">
        <f t="shared" si="23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31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25">
        <f t="shared" si="23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25">
        <f t="shared" si="23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25">
        <f t="shared" si="23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ref="E717:E780" si="24">IFERROR(C717+D717,0)</f>
        <v>0</v>
      </c>
      <c r="F717" s="18" t="s">
        <v>909</v>
      </c>
      <c r="G717" s="125">
        <f t="shared" ref="G717:G780" si="25">IFERROR((E717-F717),0)</f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25">
        <f t="shared" si="25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25">
        <f t="shared" si="25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32" t="s">
        <v>909</v>
      </c>
      <c r="B720" s="33" t="s">
        <v>909</v>
      </c>
      <c r="C720" s="34" t="s">
        <v>909</v>
      </c>
      <c r="D720" s="34" t="s">
        <v>909</v>
      </c>
      <c r="E720" s="34">
        <f t="shared" si="24"/>
        <v>0</v>
      </c>
      <c r="F720" s="34" t="s">
        <v>909</v>
      </c>
      <c r="G720" s="125">
        <f t="shared" si="25"/>
        <v>0</v>
      </c>
      <c r="H720" s="150" t="s">
        <v>909</v>
      </c>
      <c r="I720" s="155" t="s">
        <v>909</v>
      </c>
      <c r="J720" s="171" t="s">
        <v>909</v>
      </c>
      <c r="K720" s="172" t="s">
        <v>909</v>
      </c>
    </row>
    <row r="721" spans="1:11">
      <c r="A721" s="32" t="s">
        <v>909</v>
      </c>
      <c r="B721" s="33" t="s">
        <v>909</v>
      </c>
      <c r="C721" s="34" t="s">
        <v>909</v>
      </c>
      <c r="D721" s="34" t="s">
        <v>909</v>
      </c>
      <c r="E721" s="34">
        <f t="shared" si="24"/>
        <v>0</v>
      </c>
      <c r="F721" s="34" t="s">
        <v>909</v>
      </c>
      <c r="G721" s="126">
        <f t="shared" si="25"/>
        <v>0</v>
      </c>
      <c r="H721" s="156" t="s">
        <v>909</v>
      </c>
      <c r="I721" s="155" t="s">
        <v>909</v>
      </c>
      <c r="J721" s="171" t="s">
        <v>909</v>
      </c>
      <c r="K721" s="172" t="s">
        <v>909</v>
      </c>
    </row>
    <row r="722" spans="1:11">
      <c r="A722" s="32" t="s">
        <v>909</v>
      </c>
      <c r="B722" s="33" t="s">
        <v>909</v>
      </c>
      <c r="C722" s="34" t="s">
        <v>909</v>
      </c>
      <c r="D722" s="34" t="s">
        <v>909</v>
      </c>
      <c r="E722" s="34">
        <f t="shared" si="24"/>
        <v>0</v>
      </c>
      <c r="F722" s="34" t="s">
        <v>909</v>
      </c>
      <c r="G722" s="126">
        <f t="shared" si="25"/>
        <v>0</v>
      </c>
      <c r="H722" s="156" t="s">
        <v>909</v>
      </c>
      <c r="I722" s="155" t="s">
        <v>909</v>
      </c>
      <c r="J722" s="171" t="s">
        <v>909</v>
      </c>
      <c r="K722" s="172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4"/>
        <v>0</v>
      </c>
      <c r="F723" s="34" t="s">
        <v>909</v>
      </c>
      <c r="G723" s="126">
        <f t="shared" si="25"/>
        <v>0</v>
      </c>
      <c r="H723" s="156" t="s">
        <v>909</v>
      </c>
      <c r="I723" s="155" t="s">
        <v>909</v>
      </c>
      <c r="J723" s="171" t="s">
        <v>909</v>
      </c>
      <c r="K723" s="172" t="s">
        <v>909</v>
      </c>
    </row>
    <row r="724" spans="1:11">
      <c r="A724" s="32" t="s">
        <v>909</v>
      </c>
      <c r="B724" s="35" t="s">
        <v>909</v>
      </c>
      <c r="C724" s="34" t="s">
        <v>909</v>
      </c>
      <c r="D724" s="34" t="s">
        <v>909</v>
      </c>
      <c r="E724" s="34">
        <f t="shared" si="24"/>
        <v>0</v>
      </c>
      <c r="F724" s="34" t="s">
        <v>909</v>
      </c>
      <c r="G724" s="126">
        <f t="shared" si="25"/>
        <v>0</v>
      </c>
      <c r="H724" s="156" t="s">
        <v>909</v>
      </c>
      <c r="I724" s="155" t="s">
        <v>909</v>
      </c>
      <c r="J724" s="171" t="s">
        <v>909</v>
      </c>
      <c r="K724" s="172" t="s">
        <v>909</v>
      </c>
    </row>
    <row r="725" spans="1:11">
      <c r="A725" s="32" t="s">
        <v>909</v>
      </c>
      <c r="B725" s="35" t="s">
        <v>909</v>
      </c>
      <c r="C725" s="34" t="s">
        <v>909</v>
      </c>
      <c r="D725" s="34" t="s">
        <v>909</v>
      </c>
      <c r="E725" s="34">
        <f t="shared" si="24"/>
        <v>0</v>
      </c>
      <c r="F725" s="34" t="s">
        <v>909</v>
      </c>
      <c r="G725" s="126">
        <f t="shared" si="25"/>
        <v>0</v>
      </c>
      <c r="H725" s="156" t="s">
        <v>909</v>
      </c>
      <c r="I725" s="155" t="s">
        <v>909</v>
      </c>
      <c r="J725" s="171" t="s">
        <v>909</v>
      </c>
      <c r="K725" s="172" t="s">
        <v>909</v>
      </c>
    </row>
    <row r="726" spans="1:1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4"/>
        <v>0</v>
      </c>
      <c r="F726" s="34" t="s">
        <v>909</v>
      </c>
      <c r="G726" s="126">
        <f t="shared" si="25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4"/>
        <v>0</v>
      </c>
      <c r="F727" s="34" t="s">
        <v>909</v>
      </c>
      <c r="G727" s="126">
        <f t="shared" si="25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26">
        <f t="shared" si="25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26">
        <f t="shared" si="25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26">
        <f t="shared" si="25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26">
        <f t="shared" si="25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26">
        <f t="shared" si="25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26">
        <f t="shared" si="25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26">
        <f t="shared" si="25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26">
        <f t="shared" si="25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26">
        <f t="shared" si="25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26">
        <f t="shared" si="25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26">
        <f t="shared" si="25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26">
        <f t="shared" si="25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26">
        <f t="shared" si="25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26">
        <f t="shared" si="25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26">
        <f t="shared" si="25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26">
        <f t="shared" si="25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26">
        <f t="shared" si="25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26">
        <f t="shared" si="25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26">
        <f t="shared" si="25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6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26">
        <f t="shared" si="25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26">
        <f t="shared" si="25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6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26">
        <f t="shared" si="25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26">
        <f t="shared" si="25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26">
        <f t="shared" si="25"/>
        <v>0</v>
      </c>
      <c r="H751" s="157" t="s">
        <v>909</v>
      </c>
      <c r="I751" s="158" t="s">
        <v>909</v>
      </c>
      <c r="J751" s="173" t="s">
        <v>909</v>
      </c>
      <c r="K751" s="174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26">
        <f t="shared" si="25"/>
        <v>0</v>
      </c>
      <c r="H752" s="157" t="s">
        <v>909</v>
      </c>
      <c r="I752" s="158" t="s">
        <v>909</v>
      </c>
      <c r="J752" s="173" t="s">
        <v>909</v>
      </c>
      <c r="K752" s="174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26">
        <f t="shared" si="25"/>
        <v>0</v>
      </c>
      <c r="H753" s="156" t="s">
        <v>909</v>
      </c>
      <c r="I753" s="159" t="s">
        <v>909</v>
      </c>
      <c r="J753" s="175" t="s">
        <v>909</v>
      </c>
      <c r="K753" s="176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26">
        <f t="shared" si="25"/>
        <v>0</v>
      </c>
      <c r="H754" s="156" t="s">
        <v>909</v>
      </c>
      <c r="I754" s="159" t="s">
        <v>909</v>
      </c>
      <c r="J754" s="175" t="s">
        <v>909</v>
      </c>
      <c r="K754" s="176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26">
        <f t="shared" si="25"/>
        <v>0</v>
      </c>
      <c r="H755" s="156" t="s">
        <v>909</v>
      </c>
      <c r="I755" s="159" t="s">
        <v>909</v>
      </c>
      <c r="J755" s="175" t="s">
        <v>909</v>
      </c>
      <c r="K755" s="176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26">
        <f t="shared" si="25"/>
        <v>0</v>
      </c>
      <c r="H756" s="156" t="s">
        <v>909</v>
      </c>
      <c r="I756" s="159" t="s">
        <v>909</v>
      </c>
      <c r="J756" s="175" t="s">
        <v>909</v>
      </c>
      <c r="K756" s="176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26">
        <f t="shared" si="25"/>
        <v>0</v>
      </c>
      <c r="H757" s="156" t="s">
        <v>909</v>
      </c>
      <c r="I757" s="159" t="s">
        <v>909</v>
      </c>
      <c r="J757" s="175" t="s">
        <v>909</v>
      </c>
      <c r="K757" s="176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26">
        <f t="shared" si="25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26">
        <f t="shared" si="25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26">
        <f t="shared" si="25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26">
        <f t="shared" si="25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26">
        <f t="shared" si="25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26">
        <f t="shared" si="25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26">
        <f t="shared" si="25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26">
        <f t="shared" si="25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26">
        <f t="shared" si="25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26">
        <f t="shared" si="25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26">
        <f t="shared" si="25"/>
        <v>0</v>
      </c>
      <c r="H768" s="160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26">
        <f t="shared" si="25"/>
        <v>0</v>
      </c>
      <c r="H769" s="160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26">
        <f t="shared" si="25"/>
        <v>0</v>
      </c>
      <c r="H770" s="160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26">
        <f t="shared" si="25"/>
        <v>0</v>
      </c>
      <c r="H771" s="160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26">
        <f t="shared" si="25"/>
        <v>0</v>
      </c>
      <c r="H772" s="160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26">
        <f t="shared" si="25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26">
        <f t="shared" si="25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26">
        <f t="shared" si="25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26">
        <f t="shared" si="25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26">
        <f t="shared" si="25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26">
        <f t="shared" si="25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26">
        <f t="shared" si="25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26">
        <f t="shared" si="25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ref="E781:E844" si="26">IFERROR(C781+D781,0)</f>
        <v>0</v>
      </c>
      <c r="F781" s="34" t="s">
        <v>909</v>
      </c>
      <c r="G781" s="126">
        <f t="shared" ref="G781:G844" si="27">IFERROR((E781-F781),0)</f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26">
        <f t="shared" si="27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26">
        <f t="shared" si="27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26">
        <f t="shared" si="27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6"/>
        <v>0</v>
      </c>
      <c r="F785" s="34" t="s">
        <v>909</v>
      </c>
      <c r="G785" s="126">
        <f t="shared" si="27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6"/>
        <v>0</v>
      </c>
      <c r="F786" s="34" t="s">
        <v>909</v>
      </c>
      <c r="G786" s="126">
        <f t="shared" si="27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26">
        <f t="shared" si="27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26">
        <f t="shared" si="27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26">
        <f t="shared" si="27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26">
        <f t="shared" si="27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26">
        <f t="shared" si="27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26">
        <f t="shared" si="27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26">
        <f t="shared" si="27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26">
        <f t="shared" si="27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26">
        <f t="shared" si="27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26">
        <f t="shared" si="27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26">
        <f t="shared" si="27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26">
        <f t="shared" si="27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26">
        <f t="shared" si="27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26">
        <f t="shared" si="27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26">
        <f t="shared" si="27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26">
        <f t="shared" si="27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26">
        <f t="shared" si="27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26">
        <f t="shared" si="27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26">
        <f t="shared" si="27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26">
        <f t="shared" si="27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26">
        <f t="shared" si="27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26">
        <f t="shared" si="27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26">
        <f t="shared" si="27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26">
        <f t="shared" si="27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26">
        <f t="shared" si="27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26">
        <f t="shared" si="27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26">
        <f t="shared" si="27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26">
        <f t="shared" si="27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26">
        <f t="shared" si="27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26">
        <f t="shared" si="27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26">
        <f t="shared" si="27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26">
        <f t="shared" si="27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26">
        <f t="shared" si="27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26">
        <f t="shared" si="27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26">
        <f t="shared" si="27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26">
        <f t="shared" si="27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26">
        <f t="shared" si="27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26">
        <f t="shared" si="27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26">
        <f t="shared" si="27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26">
        <f t="shared" si="27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26">
        <f t="shared" si="27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26">
        <f t="shared" si="27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26">
        <f t="shared" si="27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26">
        <f t="shared" si="27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26">
        <f t="shared" si="27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26">
        <f t="shared" si="27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26">
        <f t="shared" si="27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26">
        <f t="shared" si="27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26">
        <f t="shared" si="27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26">
        <f t="shared" si="27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26">
        <f t="shared" si="27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26">
        <f t="shared" si="27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26">
        <f t="shared" si="27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26">
        <f t="shared" si="27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26">
        <f t="shared" si="27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26">
        <f t="shared" si="27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26">
        <f t="shared" si="27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26">
        <f t="shared" si="27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ref="E845:E908" si="28">IFERROR(C845+D845,0)</f>
        <v>0</v>
      </c>
      <c r="F845" s="34" t="s">
        <v>909</v>
      </c>
      <c r="G845" s="126">
        <f t="shared" ref="G845:G908" si="29">IFERROR((E845-F845),0)</f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26">
        <f t="shared" si="29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26">
        <f t="shared" si="29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26">
        <f t="shared" si="29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8"/>
        <v>0</v>
      </c>
      <c r="F849" s="34" t="s">
        <v>909</v>
      </c>
      <c r="G849" s="126">
        <f t="shared" si="29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8"/>
        <v>0</v>
      </c>
      <c r="F850" s="34" t="s">
        <v>909</v>
      </c>
      <c r="G850" s="126">
        <f t="shared" si="29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26">
        <f t="shared" si="29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26">
        <f t="shared" si="29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26">
        <f t="shared" si="29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26">
        <f t="shared" si="29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26">
        <f t="shared" si="29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26">
        <f t="shared" si="29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26">
        <f t="shared" si="29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26">
        <f t="shared" si="29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26">
        <f t="shared" si="29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26">
        <f t="shared" si="29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26">
        <f t="shared" si="29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26">
        <f t="shared" si="29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26">
        <f t="shared" si="29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26">
        <f t="shared" si="29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26">
        <f t="shared" si="29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26">
        <f t="shared" si="29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26">
        <f t="shared" si="29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26">
        <f t="shared" si="29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26">
        <f t="shared" si="29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26">
        <f t="shared" si="29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26">
        <f t="shared" si="29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26">
        <f t="shared" si="29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26">
        <f t="shared" si="29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26">
        <f t="shared" si="29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26">
        <f t="shared" si="29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26">
        <f t="shared" si="29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26">
        <f t="shared" si="29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26">
        <f t="shared" si="29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26">
        <f t="shared" si="29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26">
        <f t="shared" si="29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26">
        <f t="shared" si="29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26">
        <f t="shared" si="29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26">
        <f t="shared" si="29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26">
        <f t="shared" si="29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26">
        <f t="shared" si="29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26">
        <f t="shared" si="29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26">
        <f t="shared" si="29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26">
        <f t="shared" si="29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26">
        <f t="shared" si="29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26">
        <f t="shared" si="29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26">
        <f t="shared" si="29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26">
        <f t="shared" si="29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26">
        <f t="shared" si="29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26">
        <f t="shared" si="29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26">
        <f t="shared" si="29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26">
        <f t="shared" si="29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26">
        <f t="shared" si="29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26">
        <f t="shared" si="29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26">
        <f t="shared" si="29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26">
        <f t="shared" si="29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26">
        <f t="shared" si="29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26">
        <f t="shared" si="29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26">
        <f t="shared" si="29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26">
        <f t="shared" si="29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26">
        <f t="shared" si="29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26">
        <f t="shared" si="29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26">
        <f t="shared" si="29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26">
        <f t="shared" si="29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ref="E909:E972" si="30">IFERROR(C909+D909,0)</f>
        <v>0</v>
      </c>
      <c r="F909" s="34" t="s">
        <v>909</v>
      </c>
      <c r="G909" s="126">
        <f t="shared" ref="G909:G972" si="31">IFERROR((E909-F909),0)</f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26">
        <f t="shared" si="31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26">
        <f t="shared" si="31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26">
        <f t="shared" si="31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0"/>
        <v>0</v>
      </c>
      <c r="F913" s="34" t="s">
        <v>909</v>
      </c>
      <c r="G913" s="126">
        <f t="shared" si="31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0"/>
        <v>0</v>
      </c>
      <c r="F914" s="34" t="s">
        <v>909</v>
      </c>
      <c r="G914" s="126">
        <f t="shared" si="31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26">
        <f t="shared" si="31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26">
        <f t="shared" si="31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26">
        <f t="shared" si="31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26">
        <f t="shared" si="31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26">
        <f t="shared" si="31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26">
        <f t="shared" si="31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26">
        <f t="shared" si="31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26">
        <f t="shared" si="31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26">
        <f t="shared" si="31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26">
        <f t="shared" si="31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26">
        <f t="shared" si="31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26">
        <f t="shared" si="31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26">
        <f t="shared" si="31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26">
        <f t="shared" si="31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26">
        <f t="shared" si="31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26">
        <f t="shared" si="31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26">
        <f t="shared" si="31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26">
        <f t="shared" si="31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26">
        <f t="shared" si="31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26">
        <f t="shared" si="31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26">
        <f t="shared" si="31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26">
        <f t="shared" si="31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26">
        <f t="shared" si="31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26">
        <f t="shared" si="31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26">
        <f t="shared" si="31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26">
        <f t="shared" si="31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26">
        <f t="shared" si="31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26">
        <f t="shared" si="31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26">
        <f t="shared" si="31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26">
        <f t="shared" si="31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26">
        <f t="shared" si="31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26">
        <f t="shared" si="31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26">
        <f t="shared" si="31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26">
        <f t="shared" si="31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26">
        <f t="shared" si="31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26">
        <f t="shared" si="31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26">
        <f t="shared" si="31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26">
        <f t="shared" si="31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26">
        <f t="shared" si="31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26">
        <f t="shared" si="31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26">
        <f t="shared" si="31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26">
        <f t="shared" si="31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26">
        <f t="shared" si="31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26">
        <f t="shared" si="31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26">
        <f t="shared" si="31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26">
        <f t="shared" si="31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26">
        <f t="shared" si="31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26">
        <f t="shared" si="31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26">
        <f t="shared" si="31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26">
        <f t="shared" si="31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26">
        <f t="shared" si="31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26">
        <f t="shared" si="31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26">
        <f t="shared" si="31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26">
        <f t="shared" si="31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26">
        <f t="shared" si="31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26">
        <f t="shared" si="31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26">
        <f t="shared" si="31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26">
        <f t="shared" si="31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ref="E973:E1010" si="32">IFERROR(C973+D973,0)</f>
        <v>0</v>
      </c>
      <c r="F973" s="34" t="s">
        <v>909</v>
      </c>
      <c r="G973" s="126">
        <f t="shared" ref="G973:G1010" si="33">IFERROR((E973-F973),0)</f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26">
        <f t="shared" si="33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26">
        <f t="shared" si="33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26">
        <f t="shared" si="33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2"/>
        <v>0</v>
      </c>
      <c r="F977" s="34" t="s">
        <v>909</v>
      </c>
      <c r="G977" s="126">
        <f t="shared" si="33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2"/>
        <v>0</v>
      </c>
      <c r="F978" s="34" t="s">
        <v>909</v>
      </c>
      <c r="G978" s="126">
        <f t="shared" si="33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26">
        <f t="shared" si="33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26">
        <f t="shared" si="33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26">
        <f t="shared" si="33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26">
        <f t="shared" si="33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26">
        <f t="shared" si="33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26">
        <f t="shared" si="33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26">
        <f t="shared" si="33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26">
        <f t="shared" si="33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26">
        <f t="shared" si="33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26">
        <f t="shared" si="33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26">
        <f t="shared" si="33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26">
        <f t="shared" si="33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26">
        <f t="shared" si="33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26">
        <f t="shared" si="33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26">
        <f t="shared" si="33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26">
        <f t="shared" si="33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26">
        <f t="shared" si="33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26">
        <f t="shared" si="33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26">
        <f t="shared" si="33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26">
        <f t="shared" si="33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26">
        <f t="shared" si="33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26">
        <f t="shared" si="33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26">
        <f t="shared" si="33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26">
        <f t="shared" si="33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26">
        <f t="shared" si="33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26">
        <f t="shared" si="33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26">
        <f t="shared" si="33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26">
        <f t="shared" si="33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26">
        <f t="shared" si="33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26">
        <f t="shared" si="33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26">
        <f t="shared" si="33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26">
        <f t="shared" si="33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</sheetData>
  <autoFilter ref="A10:K769"/>
  <mergeCells count="13">
    <mergeCell ref="I654:I655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010"/>
  <sheetViews>
    <sheetView showGridLines="0" zoomScale="87" zoomScaleNormal="87" workbookViewId="0">
      <pane xSplit="2" ySplit="10" topLeftCell="C98" activePane="bottomRight" state="frozen"/>
      <selection activeCell="A11" sqref="A11"/>
      <selection pane="topRight" activeCell="A11" sqref="A11"/>
      <selection pane="bottomLeft" activeCell="A11" sqref="A11"/>
      <selection pane="bottomRight" activeCell="H103" sqref="H103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71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>SUM(C11:C1010)</f>
        <v>2442300</v>
      </c>
      <c r="D7" s="144">
        <f t="shared" ref="D7:F7" si="0">SUM(D11:D1010)</f>
        <v>48400</v>
      </c>
      <c r="E7" s="144">
        <f t="shared" si="0"/>
        <v>2490700</v>
      </c>
      <c r="F7" s="144">
        <f t="shared" si="0"/>
        <v>2028136</v>
      </c>
      <c r="G7" s="145">
        <f>SUM(G11:G1010)</f>
        <v>462564</v>
      </c>
      <c r="H7" s="142">
        <f>SUM(H11:H1010)</f>
        <v>0</v>
      </c>
      <c r="I7" s="44"/>
      <c r="J7" s="127">
        <f>SUM(J11:J1010)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SUBTOTAL(9,C11:C1010)</f>
        <v>2442300</v>
      </c>
      <c r="D8" s="146">
        <f t="shared" si="1"/>
        <v>48400</v>
      </c>
      <c r="E8" s="146">
        <f t="shared" si="1"/>
        <v>2490700</v>
      </c>
      <c r="F8" s="146">
        <f t="shared" si="1"/>
        <v>2028136</v>
      </c>
      <c r="G8" s="147">
        <f t="shared" si="1"/>
        <v>462564</v>
      </c>
      <c r="H8" s="143">
        <f t="shared" si="1"/>
        <v>0</v>
      </c>
      <c r="I8" s="44"/>
      <c r="J8" s="127">
        <f>SUBTOTAL(9,J11:J1010)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>
      <c r="A11" s="243" t="s">
        <v>87</v>
      </c>
      <c r="B11" s="203" t="s">
        <v>88</v>
      </c>
      <c r="C11" s="206">
        <v>17800</v>
      </c>
      <c r="D11" s="206"/>
      <c r="E11" s="15">
        <f>IFERROR(C11+D11,0)</f>
        <v>17800</v>
      </c>
      <c r="F11" s="206">
        <v>15800</v>
      </c>
      <c r="G11" s="124">
        <f>IFERROR((E11-F11),0)</f>
        <v>2000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>
      <c r="A12" s="370"/>
      <c r="B12" s="200" t="s">
        <v>89</v>
      </c>
      <c r="C12" s="206">
        <v>10000</v>
      </c>
      <c r="D12" s="206"/>
      <c r="E12" s="19">
        <f>IFERROR(C12+D12,0)</f>
        <v>10000</v>
      </c>
      <c r="F12" s="206">
        <v>4680</v>
      </c>
      <c r="G12" s="125">
        <f>IFERROR((E12-F12),0)</f>
        <v>5320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>
      <c r="A13" s="370"/>
      <c r="B13" s="200" t="s">
        <v>1664</v>
      </c>
      <c r="C13" s="206">
        <v>10000</v>
      </c>
      <c r="D13" s="206"/>
      <c r="E13" s="19">
        <f t="shared" ref="E13:E76" si="2">IFERROR(C13+D13,0)</f>
        <v>10000</v>
      </c>
      <c r="F13" s="206">
        <v>10000</v>
      </c>
      <c r="G13" s="125">
        <f t="shared" ref="G13:G76" si="3"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>
      <c r="A14" s="370"/>
      <c r="B14" s="202" t="s">
        <v>90</v>
      </c>
      <c r="C14" s="206">
        <v>150</v>
      </c>
      <c r="D14" s="206"/>
      <c r="E14" s="19">
        <f t="shared" si="2"/>
        <v>150</v>
      </c>
      <c r="F14" s="206">
        <v>150</v>
      </c>
      <c r="G14" s="125">
        <f t="shared" si="3"/>
        <v>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>
      <c r="A15" s="370"/>
      <c r="B15" s="200" t="s">
        <v>91</v>
      </c>
      <c r="C15" s="206"/>
      <c r="D15" s="206"/>
      <c r="E15" s="19">
        <f t="shared" si="2"/>
        <v>0</v>
      </c>
      <c r="F15" s="206"/>
      <c r="G15" s="125">
        <f t="shared" si="3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>
      <c r="A16" s="370"/>
      <c r="B16" s="200" t="s">
        <v>92</v>
      </c>
      <c r="C16" s="206"/>
      <c r="D16" s="206"/>
      <c r="E16" s="19">
        <f t="shared" si="2"/>
        <v>0</v>
      </c>
      <c r="F16" s="206"/>
      <c r="G16" s="125">
        <f t="shared" si="3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>
      <c r="A17" s="370"/>
      <c r="B17" s="204" t="s">
        <v>93</v>
      </c>
      <c r="C17" s="206">
        <v>2000</v>
      </c>
      <c r="D17" s="206"/>
      <c r="E17" s="19">
        <f t="shared" si="2"/>
        <v>2000</v>
      </c>
      <c r="F17" s="206">
        <v>2000</v>
      </c>
      <c r="G17" s="125">
        <f t="shared" si="3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>
      <c r="A18" s="370"/>
      <c r="B18" s="200" t="s">
        <v>94</v>
      </c>
      <c r="C18" s="206"/>
      <c r="D18" s="206"/>
      <c r="E18" s="19">
        <f t="shared" si="2"/>
        <v>0</v>
      </c>
      <c r="F18" s="206"/>
      <c r="G18" s="125">
        <f t="shared" si="3"/>
        <v>0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>
      <c r="A19" s="370"/>
      <c r="B19" s="200" t="s">
        <v>95</v>
      </c>
      <c r="C19" s="206">
        <v>5000</v>
      </c>
      <c r="D19" s="206"/>
      <c r="E19" s="19">
        <f t="shared" si="2"/>
        <v>5000</v>
      </c>
      <c r="F19" s="206">
        <v>5000</v>
      </c>
      <c r="G19" s="125">
        <f t="shared" si="3"/>
        <v>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>
      <c r="A20" s="370"/>
      <c r="B20" s="200" t="s">
        <v>101</v>
      </c>
      <c r="C20" s="206">
        <v>16000</v>
      </c>
      <c r="D20" s="206"/>
      <c r="E20" s="19">
        <f t="shared" si="2"/>
        <v>16000</v>
      </c>
      <c r="F20" s="206">
        <v>8000</v>
      </c>
      <c r="G20" s="125">
        <f t="shared" si="3"/>
        <v>8000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>
      <c r="A21" s="370"/>
      <c r="B21" s="200" t="s">
        <v>102</v>
      </c>
      <c r="C21" s="206">
        <v>19000</v>
      </c>
      <c r="D21" s="206"/>
      <c r="E21" s="19">
        <f t="shared" si="2"/>
        <v>19000</v>
      </c>
      <c r="F21" s="206">
        <v>15000</v>
      </c>
      <c r="G21" s="125">
        <f t="shared" si="3"/>
        <v>4000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>
      <c r="A22" s="370"/>
      <c r="B22" s="200" t="s">
        <v>103</v>
      </c>
      <c r="C22" s="206">
        <v>1800</v>
      </c>
      <c r="D22" s="206"/>
      <c r="E22" s="19">
        <f t="shared" si="2"/>
        <v>1800</v>
      </c>
      <c r="F22" s="206">
        <v>1800</v>
      </c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>
      <c r="A23" s="370"/>
      <c r="B23" s="200" t="s">
        <v>104</v>
      </c>
      <c r="C23" s="206">
        <v>1800</v>
      </c>
      <c r="D23" s="206"/>
      <c r="E23" s="19">
        <f t="shared" si="2"/>
        <v>1800</v>
      </c>
      <c r="F23" s="206">
        <v>1800</v>
      </c>
      <c r="G23" s="125">
        <f t="shared" si="3"/>
        <v>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>
      <c r="A24" s="370"/>
      <c r="B24" s="205" t="s">
        <v>105</v>
      </c>
      <c r="C24" s="206">
        <v>3700</v>
      </c>
      <c r="D24" s="206"/>
      <c r="E24" s="19">
        <f t="shared" si="2"/>
        <v>3700</v>
      </c>
      <c r="F24" s="206">
        <v>3700</v>
      </c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>
      <c r="A25" s="370"/>
      <c r="B25" s="200" t="s">
        <v>108</v>
      </c>
      <c r="C25" s="206"/>
      <c r="D25" s="206"/>
      <c r="E25" s="19">
        <f t="shared" si="2"/>
        <v>0</v>
      </c>
      <c r="F25" s="206"/>
      <c r="G25" s="125">
        <f t="shared" si="3"/>
        <v>0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>
      <c r="A26" s="370"/>
      <c r="B26" s="200" t="s">
        <v>109</v>
      </c>
      <c r="C26" s="206">
        <v>2000</v>
      </c>
      <c r="D26" s="206"/>
      <c r="E26" s="19">
        <f t="shared" si="2"/>
        <v>2000</v>
      </c>
      <c r="F26" s="206">
        <v>2000</v>
      </c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>
      <c r="A27" s="370"/>
      <c r="B27" s="200" t="s">
        <v>110</v>
      </c>
      <c r="C27" s="206">
        <v>1600</v>
      </c>
      <c r="D27" s="206"/>
      <c r="E27" s="19">
        <f t="shared" si="2"/>
        <v>1600</v>
      </c>
      <c r="F27" s="206">
        <v>1600</v>
      </c>
      <c r="G27" s="125">
        <f t="shared" si="3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>
      <c r="A28" s="370"/>
      <c r="B28" s="200" t="s">
        <v>111</v>
      </c>
      <c r="C28" s="206">
        <v>1500</v>
      </c>
      <c r="D28" s="206"/>
      <c r="E28" s="19">
        <f t="shared" si="2"/>
        <v>1500</v>
      </c>
      <c r="F28" s="206">
        <v>1500</v>
      </c>
      <c r="G28" s="125">
        <f t="shared" si="3"/>
        <v>0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>
      <c r="A29" s="370"/>
      <c r="B29" s="200" t="s">
        <v>910</v>
      </c>
      <c r="C29" s="206">
        <v>4600</v>
      </c>
      <c r="D29" s="206"/>
      <c r="E29" s="19">
        <f t="shared" si="2"/>
        <v>4600</v>
      </c>
      <c r="F29" s="206">
        <v>4600</v>
      </c>
      <c r="G29" s="125">
        <f t="shared" si="3"/>
        <v>0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>
      <c r="A30" s="370"/>
      <c r="B30" s="200" t="s">
        <v>911</v>
      </c>
      <c r="C30" s="206"/>
      <c r="D30" s="206"/>
      <c r="E30" s="19">
        <f t="shared" si="2"/>
        <v>0</v>
      </c>
      <c r="F30" s="206"/>
      <c r="G30" s="125">
        <f t="shared" si="3"/>
        <v>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>
      <c r="A31" s="370"/>
      <c r="B31" s="200" t="s">
        <v>912</v>
      </c>
      <c r="C31" s="206">
        <v>19000</v>
      </c>
      <c r="D31" s="206"/>
      <c r="E31" s="19">
        <f t="shared" si="2"/>
        <v>19000</v>
      </c>
      <c r="F31" s="206">
        <v>17720</v>
      </c>
      <c r="G31" s="125">
        <f t="shared" si="3"/>
        <v>1280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>
      <c r="A32" s="370"/>
      <c r="B32" s="200" t="s">
        <v>115</v>
      </c>
      <c r="C32" s="206"/>
      <c r="D32" s="206"/>
      <c r="E32" s="19">
        <f t="shared" si="2"/>
        <v>0</v>
      </c>
      <c r="F32" s="206"/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>
      <c r="A33" s="370"/>
      <c r="B33" s="200" t="s">
        <v>116</v>
      </c>
      <c r="C33" s="206"/>
      <c r="D33" s="206"/>
      <c r="E33" s="19">
        <f t="shared" si="2"/>
        <v>0</v>
      </c>
      <c r="F33" s="206"/>
      <c r="G33" s="125">
        <f t="shared" si="3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>
      <c r="A34" s="370"/>
      <c r="B34" s="200" t="s">
        <v>117</v>
      </c>
      <c r="C34" s="206"/>
      <c r="D34" s="206"/>
      <c r="E34" s="19">
        <f t="shared" si="2"/>
        <v>0</v>
      </c>
      <c r="F34" s="206"/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>
      <c r="A35" s="370"/>
      <c r="B35" s="202" t="s">
        <v>913</v>
      </c>
      <c r="C35" s="206">
        <v>100</v>
      </c>
      <c r="D35" s="206"/>
      <c r="E35" s="19">
        <f t="shared" si="2"/>
        <v>100</v>
      </c>
      <c r="F35" s="206">
        <v>100</v>
      </c>
      <c r="G35" s="125">
        <f t="shared" si="3"/>
        <v>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>
      <c r="A36" s="370"/>
      <c r="B36" s="202" t="s">
        <v>914</v>
      </c>
      <c r="C36" s="206"/>
      <c r="D36" s="206"/>
      <c r="E36" s="19">
        <f t="shared" si="2"/>
        <v>0</v>
      </c>
      <c r="F36" s="206"/>
      <c r="G36" s="125">
        <f t="shared" si="3"/>
        <v>0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>
      <c r="A37" s="370"/>
      <c r="B37" s="200" t="s">
        <v>120</v>
      </c>
      <c r="C37" s="206">
        <v>800</v>
      </c>
      <c r="D37" s="206"/>
      <c r="E37" s="19">
        <f t="shared" si="2"/>
        <v>800</v>
      </c>
      <c r="F37" s="206">
        <v>800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>
      <c r="A38" s="370"/>
      <c r="B38" s="200" t="s">
        <v>121</v>
      </c>
      <c r="C38" s="206"/>
      <c r="D38" s="206"/>
      <c r="E38" s="19">
        <f t="shared" si="2"/>
        <v>0</v>
      </c>
      <c r="F38" s="206"/>
      <c r="G38" s="125">
        <f t="shared" si="3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>
      <c r="A39" s="370"/>
      <c r="B39" s="200" t="s">
        <v>122</v>
      </c>
      <c r="C39" s="206"/>
      <c r="D39" s="206"/>
      <c r="E39" s="19">
        <f t="shared" si="2"/>
        <v>0</v>
      </c>
      <c r="F39" s="206"/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>
      <c r="A40" s="370"/>
      <c r="B40" s="200" t="s">
        <v>123</v>
      </c>
      <c r="C40" s="206"/>
      <c r="D40" s="206"/>
      <c r="E40" s="19">
        <f t="shared" si="2"/>
        <v>0</v>
      </c>
      <c r="F40" s="206"/>
      <c r="G40" s="125">
        <f t="shared" si="3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>
      <c r="A41" s="370"/>
      <c r="B41" s="200" t="s">
        <v>124</v>
      </c>
      <c r="C41" s="206">
        <v>8100</v>
      </c>
      <c r="D41" s="206"/>
      <c r="E41" s="19">
        <f t="shared" si="2"/>
        <v>8100</v>
      </c>
      <c r="F41" s="206">
        <v>8100</v>
      </c>
      <c r="G41" s="125">
        <f t="shared" si="3"/>
        <v>0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>
      <c r="A42" s="370"/>
      <c r="B42" s="200" t="s">
        <v>125</v>
      </c>
      <c r="C42" s="206">
        <v>100</v>
      </c>
      <c r="D42" s="206"/>
      <c r="E42" s="19">
        <f t="shared" si="2"/>
        <v>100</v>
      </c>
      <c r="F42" s="206">
        <v>100</v>
      </c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>
      <c r="A43" s="370"/>
      <c r="B43" s="200" t="s">
        <v>126</v>
      </c>
      <c r="C43" s="206">
        <v>200</v>
      </c>
      <c r="D43" s="206"/>
      <c r="E43" s="19">
        <f t="shared" si="2"/>
        <v>200</v>
      </c>
      <c r="F43" s="206">
        <v>200</v>
      </c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>
      <c r="A44" s="370"/>
      <c r="B44" s="200" t="s">
        <v>127</v>
      </c>
      <c r="C44" s="206">
        <v>200</v>
      </c>
      <c r="D44" s="206"/>
      <c r="E44" s="19">
        <f t="shared" si="2"/>
        <v>200</v>
      </c>
      <c r="F44" s="206">
        <v>100</v>
      </c>
      <c r="G44" s="125">
        <f t="shared" si="3"/>
        <v>100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>
      <c r="A45" s="370"/>
      <c r="B45" s="202" t="s">
        <v>128</v>
      </c>
      <c r="C45" s="206">
        <v>500</v>
      </c>
      <c r="D45" s="206"/>
      <c r="E45" s="19">
        <f t="shared" si="2"/>
        <v>500</v>
      </c>
      <c r="F45" s="206">
        <v>500</v>
      </c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>
      <c r="A46" s="370"/>
      <c r="B46" s="200" t="s">
        <v>129</v>
      </c>
      <c r="C46" s="206"/>
      <c r="D46" s="206"/>
      <c r="E46" s="19">
        <f t="shared" si="2"/>
        <v>0</v>
      </c>
      <c r="F46" s="206"/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>
      <c r="A47" s="370"/>
      <c r="B47" s="200" t="s">
        <v>130</v>
      </c>
      <c r="C47" s="206"/>
      <c r="D47" s="206"/>
      <c r="E47" s="19">
        <f t="shared" si="2"/>
        <v>0</v>
      </c>
      <c r="F47" s="206"/>
      <c r="G47" s="125">
        <f t="shared" si="3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>
      <c r="A48" s="370"/>
      <c r="B48" s="200" t="s">
        <v>136</v>
      </c>
      <c r="C48" s="206"/>
      <c r="D48" s="206"/>
      <c r="E48" s="19">
        <f t="shared" si="2"/>
        <v>0</v>
      </c>
      <c r="F48" s="206"/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>
      <c r="A49" s="370"/>
      <c r="B49" s="200" t="s">
        <v>137</v>
      </c>
      <c r="C49" s="206">
        <v>1000</v>
      </c>
      <c r="D49" s="206"/>
      <c r="E49" s="19">
        <f t="shared" si="2"/>
        <v>1000</v>
      </c>
      <c r="F49" s="206">
        <v>500</v>
      </c>
      <c r="G49" s="125">
        <f t="shared" si="3"/>
        <v>500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>
      <c r="A50" s="370"/>
      <c r="B50" s="200" t="s">
        <v>138</v>
      </c>
      <c r="C50" s="206"/>
      <c r="D50" s="206"/>
      <c r="E50" s="19">
        <f t="shared" si="2"/>
        <v>0</v>
      </c>
      <c r="F50" s="206"/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>
      <c r="A51" s="370"/>
      <c r="B51" s="200" t="s">
        <v>139</v>
      </c>
      <c r="C51" s="206"/>
      <c r="D51" s="206"/>
      <c r="E51" s="19">
        <f t="shared" si="2"/>
        <v>0</v>
      </c>
      <c r="F51" s="206"/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>
      <c r="A52" s="371"/>
      <c r="B52" s="202" t="s">
        <v>915</v>
      </c>
      <c r="C52" s="206">
        <v>100</v>
      </c>
      <c r="D52" s="206"/>
      <c r="E52" s="19">
        <f t="shared" si="2"/>
        <v>100</v>
      </c>
      <c r="F52" s="206">
        <v>100</v>
      </c>
      <c r="G52" s="125">
        <f t="shared" si="3"/>
        <v>0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>
      <c r="A53" s="370"/>
      <c r="B53" s="200" t="s">
        <v>141</v>
      </c>
      <c r="C53" s="206">
        <v>300</v>
      </c>
      <c r="D53" s="206"/>
      <c r="E53" s="19">
        <f t="shared" si="2"/>
        <v>300</v>
      </c>
      <c r="F53" s="206">
        <v>300</v>
      </c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>
      <c r="A54" s="370"/>
      <c r="B54" s="200" t="s">
        <v>142</v>
      </c>
      <c r="C54" s="206"/>
      <c r="D54" s="206"/>
      <c r="E54" s="19">
        <f t="shared" si="2"/>
        <v>0</v>
      </c>
      <c r="F54" s="206"/>
      <c r="G54" s="125">
        <f t="shared" si="3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>
      <c r="A55" s="370"/>
      <c r="B55" s="200" t="s">
        <v>143</v>
      </c>
      <c r="C55" s="206"/>
      <c r="D55" s="206"/>
      <c r="E55" s="19">
        <f t="shared" si="2"/>
        <v>0</v>
      </c>
      <c r="F55" s="206"/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>
      <c r="A56" s="370"/>
      <c r="B56" s="200" t="s">
        <v>144</v>
      </c>
      <c r="C56" s="206"/>
      <c r="D56" s="206"/>
      <c r="E56" s="19">
        <f t="shared" si="2"/>
        <v>0</v>
      </c>
      <c r="F56" s="206"/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>
      <c r="A57" s="371"/>
      <c r="B57" s="200" t="s">
        <v>146</v>
      </c>
      <c r="C57" s="206">
        <v>2400</v>
      </c>
      <c r="D57" s="206"/>
      <c r="E57" s="19">
        <f t="shared" si="2"/>
        <v>2400</v>
      </c>
      <c r="F57" s="206">
        <v>2400</v>
      </c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>
      <c r="A58" s="370"/>
      <c r="B58" s="200" t="s">
        <v>147</v>
      </c>
      <c r="C58" s="206">
        <v>1900</v>
      </c>
      <c r="D58" s="206"/>
      <c r="E58" s="19">
        <f t="shared" si="2"/>
        <v>1900</v>
      </c>
      <c r="F58" s="206">
        <v>1900</v>
      </c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>
      <c r="A59" s="370"/>
      <c r="B59" s="200" t="s">
        <v>148</v>
      </c>
      <c r="C59" s="206">
        <v>1500</v>
      </c>
      <c r="D59" s="206"/>
      <c r="E59" s="19">
        <f t="shared" si="2"/>
        <v>1500</v>
      </c>
      <c r="F59" s="206">
        <v>1008</v>
      </c>
      <c r="G59" s="125">
        <f t="shared" si="3"/>
        <v>492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>
      <c r="A60" s="370"/>
      <c r="B60" s="200" t="s">
        <v>150</v>
      </c>
      <c r="C60" s="206"/>
      <c r="D60" s="206"/>
      <c r="E60" s="19">
        <f t="shared" si="2"/>
        <v>0</v>
      </c>
      <c r="F60" s="206"/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>
      <c r="A61" s="370"/>
      <c r="B61" s="200" t="s">
        <v>149</v>
      </c>
      <c r="C61" s="206">
        <v>1400</v>
      </c>
      <c r="D61" s="206"/>
      <c r="E61" s="19">
        <f t="shared" si="2"/>
        <v>1400</v>
      </c>
      <c r="F61" s="206">
        <v>1400</v>
      </c>
      <c r="G61" s="125">
        <f t="shared" si="3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>
      <c r="A62" s="370"/>
      <c r="B62" s="200" t="s">
        <v>151</v>
      </c>
      <c r="C62" s="206"/>
      <c r="D62" s="206"/>
      <c r="E62" s="19">
        <f t="shared" si="2"/>
        <v>0</v>
      </c>
      <c r="F62" s="206"/>
      <c r="G62" s="125">
        <f t="shared" si="3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>
      <c r="A63" s="370"/>
      <c r="B63" s="200" t="s">
        <v>152</v>
      </c>
      <c r="C63" s="206"/>
      <c r="D63" s="206"/>
      <c r="E63" s="19">
        <f t="shared" si="2"/>
        <v>0</v>
      </c>
      <c r="F63" s="206"/>
      <c r="G63" s="125">
        <f t="shared" si="3"/>
        <v>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>
      <c r="A64" s="370"/>
      <c r="B64" s="202" t="s">
        <v>916</v>
      </c>
      <c r="C64" s="206"/>
      <c r="D64" s="206"/>
      <c r="E64" s="19">
        <f t="shared" si="2"/>
        <v>0</v>
      </c>
      <c r="F64" s="206"/>
      <c r="G64" s="125">
        <f t="shared" si="3"/>
        <v>0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>
      <c r="A65" s="370"/>
      <c r="B65" s="200" t="s">
        <v>154</v>
      </c>
      <c r="C65" s="206"/>
      <c r="D65" s="206"/>
      <c r="E65" s="19">
        <f t="shared" si="2"/>
        <v>0</v>
      </c>
      <c r="F65" s="212"/>
      <c r="G65" s="125">
        <f t="shared" si="3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>
      <c r="A66" s="370"/>
      <c r="B66" s="200" t="s">
        <v>158</v>
      </c>
      <c r="C66" s="206">
        <v>100</v>
      </c>
      <c r="D66" s="206"/>
      <c r="E66" s="19">
        <f t="shared" si="2"/>
        <v>100</v>
      </c>
      <c r="F66" s="206">
        <v>100</v>
      </c>
      <c r="G66" s="125">
        <f t="shared" si="3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>
      <c r="A67" s="370"/>
      <c r="B67" s="202" t="s">
        <v>143</v>
      </c>
      <c r="C67" s="206">
        <v>8</v>
      </c>
      <c r="D67" s="206"/>
      <c r="E67" s="19">
        <f t="shared" si="2"/>
        <v>8</v>
      </c>
      <c r="F67" s="206">
        <v>8</v>
      </c>
      <c r="G67" s="125">
        <f t="shared" si="3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>
      <c r="A68" s="370"/>
      <c r="B68" s="202" t="s">
        <v>160</v>
      </c>
      <c r="C68" s="206"/>
      <c r="D68" s="206"/>
      <c r="E68" s="19">
        <f t="shared" si="2"/>
        <v>0</v>
      </c>
      <c r="F68" s="206"/>
      <c r="G68" s="125">
        <f t="shared" si="3"/>
        <v>0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>
      <c r="A69" s="370"/>
      <c r="B69" s="202" t="s">
        <v>161</v>
      </c>
      <c r="C69" s="206"/>
      <c r="D69" s="206"/>
      <c r="E69" s="19">
        <f t="shared" si="2"/>
        <v>0</v>
      </c>
      <c r="F69" s="206"/>
      <c r="G69" s="125">
        <f t="shared" si="3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>
      <c r="A70" s="370"/>
      <c r="B70" s="202" t="s">
        <v>162</v>
      </c>
      <c r="C70" s="206"/>
      <c r="D70" s="206"/>
      <c r="E70" s="19">
        <f t="shared" si="2"/>
        <v>0</v>
      </c>
      <c r="F70" s="206"/>
      <c r="G70" s="125">
        <f t="shared" si="3"/>
        <v>0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>
      <c r="A71" s="370"/>
      <c r="B71" s="202" t="s">
        <v>163</v>
      </c>
      <c r="C71" s="206"/>
      <c r="D71" s="206"/>
      <c r="E71" s="19">
        <f t="shared" si="2"/>
        <v>0</v>
      </c>
      <c r="F71" s="206"/>
      <c r="G71" s="125">
        <f t="shared" si="3"/>
        <v>0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>
      <c r="A72" s="370"/>
      <c r="B72" s="372"/>
      <c r="C72" s="206"/>
      <c r="D72" s="206"/>
      <c r="E72" s="19">
        <f t="shared" si="2"/>
        <v>0</v>
      </c>
      <c r="F72" s="206"/>
      <c r="G72" s="125">
        <f t="shared" si="3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>
      <c r="A73" s="243" t="s">
        <v>164</v>
      </c>
      <c r="B73" s="200" t="s">
        <v>165</v>
      </c>
      <c r="C73" s="206">
        <v>5000</v>
      </c>
      <c r="D73" s="206"/>
      <c r="E73" s="19">
        <f t="shared" si="2"/>
        <v>5000</v>
      </c>
      <c r="F73" s="206">
        <v>5000</v>
      </c>
      <c r="G73" s="125">
        <f t="shared" si="3"/>
        <v>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>
      <c r="A74" s="370"/>
      <c r="B74" s="200" t="s">
        <v>166</v>
      </c>
      <c r="C74" s="206">
        <v>5000</v>
      </c>
      <c r="D74" s="206"/>
      <c r="E74" s="19">
        <f t="shared" si="2"/>
        <v>5000</v>
      </c>
      <c r="F74" s="206">
        <v>4500</v>
      </c>
      <c r="G74" s="125">
        <f t="shared" si="3"/>
        <v>500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>
      <c r="A75" s="370"/>
      <c r="B75" s="200" t="s">
        <v>167</v>
      </c>
      <c r="C75" s="206"/>
      <c r="D75" s="206"/>
      <c r="E75" s="19">
        <f t="shared" si="2"/>
        <v>0</v>
      </c>
      <c r="F75" s="206"/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>
      <c r="A76" s="370"/>
      <c r="B76" s="200" t="s">
        <v>170</v>
      </c>
      <c r="C76" s="206">
        <v>65920</v>
      </c>
      <c r="D76" s="206"/>
      <c r="E76" s="19">
        <f t="shared" si="2"/>
        <v>65920</v>
      </c>
      <c r="F76" s="206">
        <v>55920</v>
      </c>
      <c r="G76" s="125">
        <f t="shared" si="3"/>
        <v>10000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>
      <c r="A77" s="370"/>
      <c r="B77" s="200" t="s">
        <v>171</v>
      </c>
      <c r="C77" s="206"/>
      <c r="D77" s="206"/>
      <c r="E77" s="19">
        <f t="shared" ref="E77:E140" si="4">IFERROR(C77+D77,0)</f>
        <v>0</v>
      </c>
      <c r="F77" s="206"/>
      <c r="G77" s="125">
        <f t="shared" ref="G77:G140" si="5">IFERROR((E77-F77),0)</f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>
      <c r="A78" s="370"/>
      <c r="B78" s="202" t="s">
        <v>917</v>
      </c>
      <c r="C78" s="206">
        <v>4000</v>
      </c>
      <c r="D78" s="206"/>
      <c r="E78" s="19">
        <f t="shared" si="4"/>
        <v>4000</v>
      </c>
      <c r="F78" s="206">
        <v>2000</v>
      </c>
      <c r="G78" s="125">
        <f t="shared" si="5"/>
        <v>2000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>
      <c r="A79" s="370"/>
      <c r="B79" s="200" t="s">
        <v>172</v>
      </c>
      <c r="C79" s="206">
        <v>32000</v>
      </c>
      <c r="D79" s="206"/>
      <c r="E79" s="19">
        <f t="shared" si="4"/>
        <v>32000</v>
      </c>
      <c r="F79" s="206">
        <v>5537</v>
      </c>
      <c r="G79" s="125">
        <f t="shared" si="5"/>
        <v>26463</v>
      </c>
      <c r="H79" s="150" t="s">
        <v>909</v>
      </c>
      <c r="I79" s="151" t="s">
        <v>909</v>
      </c>
      <c r="J79" s="163" t="s">
        <v>909</v>
      </c>
      <c r="K79" s="164" t="s">
        <v>909</v>
      </c>
    </row>
    <row r="80" spans="1:11">
      <c r="A80" s="370"/>
      <c r="B80" s="202" t="s">
        <v>228</v>
      </c>
      <c r="C80" s="206">
        <v>200</v>
      </c>
      <c r="D80" s="206"/>
      <c r="E80" s="19">
        <f t="shared" si="4"/>
        <v>200</v>
      </c>
      <c r="F80" s="206">
        <v>200</v>
      </c>
      <c r="G80" s="125">
        <f t="shared" si="5"/>
        <v>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>
      <c r="A81" s="370"/>
      <c r="B81" s="202" t="s">
        <v>918</v>
      </c>
      <c r="C81" s="206"/>
      <c r="D81" s="206"/>
      <c r="E81" s="19">
        <f t="shared" si="4"/>
        <v>0</v>
      </c>
      <c r="F81" s="206"/>
      <c r="G81" s="125">
        <f t="shared" si="5"/>
        <v>0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>
      <c r="A82" s="370"/>
      <c r="B82" s="200" t="s">
        <v>174</v>
      </c>
      <c r="C82" s="206">
        <v>3300</v>
      </c>
      <c r="D82" s="206"/>
      <c r="E82" s="19">
        <f t="shared" si="4"/>
        <v>3300</v>
      </c>
      <c r="F82" s="206">
        <v>2300</v>
      </c>
      <c r="G82" s="125">
        <f t="shared" si="5"/>
        <v>1000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>
      <c r="A83" s="370"/>
      <c r="B83" s="200" t="s">
        <v>186</v>
      </c>
      <c r="C83" s="206">
        <v>9100</v>
      </c>
      <c r="D83" s="206"/>
      <c r="E83" s="19">
        <f t="shared" si="4"/>
        <v>9100</v>
      </c>
      <c r="F83" s="206">
        <v>6106</v>
      </c>
      <c r="G83" s="125">
        <f t="shared" si="5"/>
        <v>2994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>
      <c r="A84" s="370"/>
      <c r="B84" s="200" t="s">
        <v>187</v>
      </c>
      <c r="C84" s="206">
        <v>1500</v>
      </c>
      <c r="D84" s="206"/>
      <c r="E84" s="19">
        <f t="shared" si="4"/>
        <v>1500</v>
      </c>
      <c r="F84" s="206">
        <v>1500</v>
      </c>
      <c r="G84" s="125">
        <f t="shared" si="5"/>
        <v>0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>
      <c r="A85" s="370"/>
      <c r="B85" s="200" t="s">
        <v>188</v>
      </c>
      <c r="C85" s="206">
        <v>4000</v>
      </c>
      <c r="D85" s="206"/>
      <c r="E85" s="19">
        <f t="shared" si="4"/>
        <v>4000</v>
      </c>
      <c r="F85" s="206">
        <v>4000</v>
      </c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>
      <c r="A86" s="370"/>
      <c r="B86" s="200" t="s">
        <v>189</v>
      </c>
      <c r="C86" s="206">
        <v>4000</v>
      </c>
      <c r="D86" s="206"/>
      <c r="E86" s="19">
        <f t="shared" si="4"/>
        <v>4000</v>
      </c>
      <c r="F86" s="206">
        <v>4000</v>
      </c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>
      <c r="A87" s="370"/>
      <c r="B87" s="200" t="s">
        <v>190</v>
      </c>
      <c r="C87" s="206">
        <v>8000</v>
      </c>
      <c r="D87" s="206"/>
      <c r="E87" s="19">
        <f t="shared" si="4"/>
        <v>8000</v>
      </c>
      <c r="F87" s="206">
        <v>8000</v>
      </c>
      <c r="G87" s="125">
        <f t="shared" si="5"/>
        <v>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1">
      <c r="A88" s="370"/>
      <c r="B88" s="200" t="s">
        <v>193</v>
      </c>
      <c r="C88" s="206">
        <v>82000</v>
      </c>
      <c r="D88" s="206"/>
      <c r="E88" s="19">
        <f t="shared" si="4"/>
        <v>82000</v>
      </c>
      <c r="F88" s="206">
        <v>56000</v>
      </c>
      <c r="G88" s="125">
        <f t="shared" si="5"/>
        <v>26000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>
      <c r="A89" s="370"/>
      <c r="B89" s="202" t="s">
        <v>919</v>
      </c>
      <c r="C89" s="206"/>
      <c r="D89" s="206"/>
      <c r="E89" s="19">
        <f t="shared" si="4"/>
        <v>0</v>
      </c>
      <c r="F89" s="206"/>
      <c r="G89" s="125">
        <f t="shared" si="5"/>
        <v>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1">
      <c r="A90" s="370"/>
      <c r="B90" s="200" t="s">
        <v>194</v>
      </c>
      <c r="C90" s="206">
        <v>8000</v>
      </c>
      <c r="D90" s="206"/>
      <c r="E90" s="19">
        <f t="shared" si="4"/>
        <v>8000</v>
      </c>
      <c r="F90" s="206">
        <v>3000</v>
      </c>
      <c r="G90" s="125">
        <f t="shared" si="5"/>
        <v>5000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>
      <c r="A91" s="370"/>
      <c r="B91" s="200" t="s">
        <v>195</v>
      </c>
      <c r="C91" s="206">
        <v>8000</v>
      </c>
      <c r="D91" s="206"/>
      <c r="E91" s="19">
        <f t="shared" si="4"/>
        <v>8000</v>
      </c>
      <c r="F91" s="206">
        <v>3000</v>
      </c>
      <c r="G91" s="125">
        <f t="shared" si="5"/>
        <v>5000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>
      <c r="A92" s="370"/>
      <c r="B92" s="202" t="s">
        <v>196</v>
      </c>
      <c r="C92" s="206">
        <v>6000</v>
      </c>
      <c r="D92" s="206">
        <v>1000</v>
      </c>
      <c r="E92" s="19">
        <f t="shared" si="4"/>
        <v>7000</v>
      </c>
      <c r="F92" s="206">
        <v>3000</v>
      </c>
      <c r="G92" s="125">
        <f t="shared" si="5"/>
        <v>4000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1">
      <c r="A93" s="370"/>
      <c r="B93" s="200" t="s">
        <v>197</v>
      </c>
      <c r="C93" s="206">
        <v>6000</v>
      </c>
      <c r="D93" s="206">
        <v>1000</v>
      </c>
      <c r="E93" s="19">
        <f t="shared" si="4"/>
        <v>7000</v>
      </c>
      <c r="F93" s="206">
        <v>2000</v>
      </c>
      <c r="G93" s="125">
        <f t="shared" si="5"/>
        <v>5000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>
      <c r="A94" s="370"/>
      <c r="B94" s="200" t="s">
        <v>198</v>
      </c>
      <c r="C94" s="206">
        <v>9000</v>
      </c>
      <c r="D94" s="206"/>
      <c r="E94" s="19">
        <f t="shared" si="4"/>
        <v>9000</v>
      </c>
      <c r="F94" s="206">
        <v>7500</v>
      </c>
      <c r="G94" s="125">
        <f t="shared" si="5"/>
        <v>1500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1">
      <c r="A95" s="370"/>
      <c r="B95" s="200" t="s">
        <v>199</v>
      </c>
      <c r="C95" s="206">
        <v>4500</v>
      </c>
      <c r="D95" s="206"/>
      <c r="E95" s="19">
        <f t="shared" si="4"/>
        <v>4500</v>
      </c>
      <c r="F95" s="206">
        <v>4410</v>
      </c>
      <c r="G95" s="125">
        <f t="shared" si="5"/>
        <v>90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>
      <c r="A96" s="370"/>
      <c r="B96" s="202" t="s">
        <v>200</v>
      </c>
      <c r="C96" s="206">
        <v>10000</v>
      </c>
      <c r="D96" s="206"/>
      <c r="E96" s="19">
        <f t="shared" si="4"/>
        <v>10000</v>
      </c>
      <c r="F96" s="206">
        <v>9400</v>
      </c>
      <c r="G96" s="125">
        <f t="shared" si="5"/>
        <v>600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370"/>
      <c r="B97" s="200" t="s">
        <v>204</v>
      </c>
      <c r="C97" s="206">
        <v>695</v>
      </c>
      <c r="D97" s="206"/>
      <c r="E97" s="19">
        <f t="shared" si="4"/>
        <v>695</v>
      </c>
      <c r="F97" s="206">
        <v>695</v>
      </c>
      <c r="G97" s="125">
        <f t="shared" si="5"/>
        <v>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370"/>
      <c r="B98" s="200" t="s">
        <v>205</v>
      </c>
      <c r="C98" s="206"/>
      <c r="D98" s="206"/>
      <c r="E98" s="19">
        <f t="shared" si="4"/>
        <v>0</v>
      </c>
      <c r="F98" s="206"/>
      <c r="G98" s="125">
        <f t="shared" si="5"/>
        <v>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370"/>
      <c r="B99" s="200" t="s">
        <v>206</v>
      </c>
      <c r="C99" s="206">
        <v>2000</v>
      </c>
      <c r="D99" s="206"/>
      <c r="E99" s="19">
        <f t="shared" si="4"/>
        <v>2000</v>
      </c>
      <c r="F99" s="206">
        <v>2000</v>
      </c>
      <c r="G99" s="125">
        <f t="shared" si="5"/>
        <v>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370"/>
      <c r="B100" s="202" t="s">
        <v>920</v>
      </c>
      <c r="C100" s="206">
        <v>15000</v>
      </c>
      <c r="D100" s="206"/>
      <c r="E100" s="19">
        <f t="shared" si="4"/>
        <v>15000</v>
      </c>
      <c r="F100" s="206">
        <v>15000</v>
      </c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370"/>
      <c r="B101" s="202" t="s">
        <v>921</v>
      </c>
      <c r="C101" s="206">
        <v>1500</v>
      </c>
      <c r="D101" s="206">
        <v>3000</v>
      </c>
      <c r="E101" s="19">
        <f t="shared" si="4"/>
        <v>4500</v>
      </c>
      <c r="F101" s="206">
        <v>4500</v>
      </c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370"/>
      <c r="B102" s="202" t="s">
        <v>184</v>
      </c>
      <c r="C102" s="206"/>
      <c r="D102" s="206"/>
      <c r="E102" s="19">
        <f t="shared" si="4"/>
        <v>0</v>
      </c>
      <c r="F102" s="206"/>
      <c r="G102" s="125">
        <f t="shared" si="5"/>
        <v>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>
      <c r="A103" s="370"/>
      <c r="B103" s="202" t="s">
        <v>922</v>
      </c>
      <c r="C103" s="206">
        <v>6000</v>
      </c>
      <c r="D103" s="206"/>
      <c r="E103" s="19">
        <f t="shared" si="4"/>
        <v>6000</v>
      </c>
      <c r="F103" s="206">
        <v>4874</v>
      </c>
      <c r="G103" s="125">
        <f t="shared" si="5"/>
        <v>1126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>
      <c r="A104" s="370"/>
      <c r="B104" s="202" t="s">
        <v>179</v>
      </c>
      <c r="C104" s="206">
        <v>3000</v>
      </c>
      <c r="D104" s="206"/>
      <c r="E104" s="19">
        <f t="shared" si="4"/>
        <v>3000</v>
      </c>
      <c r="F104" s="206">
        <v>2500</v>
      </c>
      <c r="G104" s="125">
        <f t="shared" si="5"/>
        <v>500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370"/>
      <c r="B105" s="202" t="s">
        <v>923</v>
      </c>
      <c r="C105" s="206">
        <v>55500</v>
      </c>
      <c r="D105" s="206"/>
      <c r="E105" s="19">
        <f t="shared" si="4"/>
        <v>55500</v>
      </c>
      <c r="F105" s="206">
        <v>41160</v>
      </c>
      <c r="G105" s="125">
        <f t="shared" si="5"/>
        <v>14340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370"/>
      <c r="B106" s="202" t="s">
        <v>924</v>
      </c>
      <c r="C106" s="206">
        <v>1500</v>
      </c>
      <c r="D106" s="206"/>
      <c r="E106" s="19">
        <f t="shared" si="4"/>
        <v>1500</v>
      </c>
      <c r="F106" s="206">
        <v>1500</v>
      </c>
      <c r="G106" s="125">
        <f t="shared" si="5"/>
        <v>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370"/>
      <c r="B107" s="202" t="s">
        <v>176</v>
      </c>
      <c r="C107" s="206">
        <v>150</v>
      </c>
      <c r="D107" s="206"/>
      <c r="E107" s="19">
        <f t="shared" si="4"/>
        <v>150</v>
      </c>
      <c r="F107" s="206">
        <v>150</v>
      </c>
      <c r="G107" s="125">
        <f t="shared" si="5"/>
        <v>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370"/>
      <c r="B108" s="202" t="s">
        <v>925</v>
      </c>
      <c r="C108" s="206">
        <v>4800</v>
      </c>
      <c r="D108" s="206"/>
      <c r="E108" s="19">
        <f t="shared" si="4"/>
        <v>4800</v>
      </c>
      <c r="F108" s="206">
        <v>4800</v>
      </c>
      <c r="G108" s="125">
        <f t="shared" si="5"/>
        <v>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>
      <c r="A109" s="370"/>
      <c r="B109" s="200" t="s">
        <v>207</v>
      </c>
      <c r="C109" s="206"/>
      <c r="D109" s="206"/>
      <c r="E109" s="19">
        <f t="shared" si="4"/>
        <v>0</v>
      </c>
      <c r="F109" s="206"/>
      <c r="G109" s="125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370"/>
      <c r="B110" s="200" t="s">
        <v>208</v>
      </c>
      <c r="C110" s="206">
        <v>5000</v>
      </c>
      <c r="D110" s="206"/>
      <c r="E110" s="19">
        <f t="shared" si="4"/>
        <v>5000</v>
      </c>
      <c r="F110" s="206">
        <v>4280</v>
      </c>
      <c r="G110" s="125">
        <f t="shared" si="5"/>
        <v>720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370"/>
      <c r="B111" s="202" t="s">
        <v>167</v>
      </c>
      <c r="C111" s="206"/>
      <c r="D111" s="206"/>
      <c r="E111" s="19">
        <f t="shared" si="4"/>
        <v>0</v>
      </c>
      <c r="F111" s="206"/>
      <c r="G111" s="125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370"/>
      <c r="B112" s="202" t="s">
        <v>1025</v>
      </c>
      <c r="C112" s="206">
        <v>8490</v>
      </c>
      <c r="D112" s="206"/>
      <c r="E112" s="19">
        <f t="shared" si="4"/>
        <v>8490</v>
      </c>
      <c r="F112" s="206">
        <v>2910</v>
      </c>
      <c r="G112" s="125">
        <f t="shared" si="5"/>
        <v>5580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>
      <c r="A113" s="370"/>
      <c r="B113" s="202" t="s">
        <v>1026</v>
      </c>
      <c r="C113" s="206">
        <v>8490</v>
      </c>
      <c r="D113" s="206"/>
      <c r="E113" s="19">
        <f t="shared" si="4"/>
        <v>8490</v>
      </c>
      <c r="F113" s="206">
        <v>2910</v>
      </c>
      <c r="G113" s="125">
        <f t="shared" si="5"/>
        <v>5580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370"/>
      <c r="B114" s="202" t="s">
        <v>1027</v>
      </c>
      <c r="C114" s="206"/>
      <c r="D114" s="206"/>
      <c r="E114" s="19">
        <f t="shared" si="4"/>
        <v>0</v>
      </c>
      <c r="F114" s="206"/>
      <c r="G114" s="125">
        <f t="shared" si="5"/>
        <v>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>
      <c r="A115" s="370"/>
      <c r="B115" s="202" t="s">
        <v>1028</v>
      </c>
      <c r="C115" s="206"/>
      <c r="D115" s="206"/>
      <c r="E115" s="19">
        <f t="shared" si="4"/>
        <v>0</v>
      </c>
      <c r="F115" s="206"/>
      <c r="G115" s="125">
        <f t="shared" si="5"/>
        <v>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370"/>
      <c r="B116" s="202" t="s">
        <v>233</v>
      </c>
      <c r="C116" s="206"/>
      <c r="D116" s="206"/>
      <c r="E116" s="19">
        <f t="shared" si="4"/>
        <v>0</v>
      </c>
      <c r="F116" s="206"/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370"/>
      <c r="B117" s="202" t="s">
        <v>1711</v>
      </c>
      <c r="C117" s="206">
        <v>280</v>
      </c>
      <c r="D117" s="206"/>
      <c r="E117" s="19">
        <f t="shared" si="4"/>
        <v>280</v>
      </c>
      <c r="F117" s="206">
        <v>280</v>
      </c>
      <c r="G117" s="125">
        <f t="shared" si="5"/>
        <v>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>
      <c r="A118" s="370"/>
      <c r="B118" s="202" t="s">
        <v>1712</v>
      </c>
      <c r="C118" s="206">
        <v>50</v>
      </c>
      <c r="D118" s="206"/>
      <c r="E118" s="19">
        <f t="shared" si="4"/>
        <v>50</v>
      </c>
      <c r="F118" s="206">
        <v>50</v>
      </c>
      <c r="G118" s="125">
        <f t="shared" si="5"/>
        <v>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370"/>
      <c r="B119" s="202" t="s">
        <v>1665</v>
      </c>
      <c r="C119" s="206">
        <v>1000</v>
      </c>
      <c r="D119" s="206"/>
      <c r="E119" s="19">
        <f t="shared" si="4"/>
        <v>1000</v>
      </c>
      <c r="F119" s="206">
        <v>1000</v>
      </c>
      <c r="G119" s="125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>
      <c r="A120" s="370"/>
      <c r="B120" s="202" t="s">
        <v>1713</v>
      </c>
      <c r="C120" s="206">
        <v>50</v>
      </c>
      <c r="D120" s="206"/>
      <c r="E120" s="19">
        <f t="shared" si="4"/>
        <v>50</v>
      </c>
      <c r="F120" s="206">
        <v>50</v>
      </c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370"/>
      <c r="B121" s="200" t="s">
        <v>217</v>
      </c>
      <c r="C121" s="206">
        <v>3700</v>
      </c>
      <c r="D121" s="206"/>
      <c r="E121" s="19">
        <f t="shared" si="4"/>
        <v>3700</v>
      </c>
      <c r="F121" s="206">
        <v>2430</v>
      </c>
      <c r="G121" s="125">
        <f t="shared" si="5"/>
        <v>1270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370"/>
      <c r="B122" s="202" t="s">
        <v>926</v>
      </c>
      <c r="C122" s="206"/>
      <c r="D122" s="206"/>
      <c r="E122" s="19">
        <f t="shared" si="4"/>
        <v>0</v>
      </c>
      <c r="F122" s="206"/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>
      <c r="A123" s="370"/>
      <c r="B123" s="200" t="s">
        <v>219</v>
      </c>
      <c r="C123" s="206">
        <v>90000</v>
      </c>
      <c r="D123" s="206"/>
      <c r="E123" s="19">
        <f t="shared" si="4"/>
        <v>90000</v>
      </c>
      <c r="F123" s="206">
        <v>69000</v>
      </c>
      <c r="G123" s="125">
        <f t="shared" si="5"/>
        <v>21000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370"/>
      <c r="B124" s="200" t="s">
        <v>220</v>
      </c>
      <c r="C124" s="206">
        <v>124000</v>
      </c>
      <c r="D124" s="206"/>
      <c r="E124" s="19">
        <f t="shared" si="4"/>
        <v>124000</v>
      </c>
      <c r="F124" s="206">
        <v>29990</v>
      </c>
      <c r="G124" s="125">
        <f t="shared" si="5"/>
        <v>94010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370"/>
      <c r="B125" s="200" t="s">
        <v>221</v>
      </c>
      <c r="C125" s="206">
        <v>22000</v>
      </c>
      <c r="D125" s="206"/>
      <c r="E125" s="19">
        <f t="shared" si="4"/>
        <v>22000</v>
      </c>
      <c r="F125" s="206"/>
      <c r="G125" s="125">
        <f t="shared" si="5"/>
        <v>22000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370"/>
      <c r="B126" s="207" t="s">
        <v>222</v>
      </c>
      <c r="C126" s="206">
        <v>50000</v>
      </c>
      <c r="D126" s="206"/>
      <c r="E126" s="19">
        <f t="shared" si="4"/>
        <v>50000</v>
      </c>
      <c r="F126" s="206">
        <v>22900</v>
      </c>
      <c r="G126" s="125">
        <f t="shared" si="5"/>
        <v>27100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370"/>
      <c r="B127" s="207" t="s">
        <v>223</v>
      </c>
      <c r="C127" s="206">
        <v>50000</v>
      </c>
      <c r="D127" s="206"/>
      <c r="E127" s="19">
        <f t="shared" si="4"/>
        <v>50000</v>
      </c>
      <c r="F127" s="206">
        <v>21900</v>
      </c>
      <c r="G127" s="125">
        <f t="shared" si="5"/>
        <v>28100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>
      <c r="A128" s="370"/>
      <c r="B128" s="208" t="s">
        <v>927</v>
      </c>
      <c r="C128" s="206">
        <v>16000</v>
      </c>
      <c r="D128" s="206"/>
      <c r="E128" s="19">
        <f t="shared" si="4"/>
        <v>16000</v>
      </c>
      <c r="F128" s="206">
        <v>13000</v>
      </c>
      <c r="G128" s="125">
        <f t="shared" si="5"/>
        <v>3000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370"/>
      <c r="B129" s="202" t="s">
        <v>224</v>
      </c>
      <c r="C129" s="206"/>
      <c r="D129" s="206"/>
      <c r="E129" s="19">
        <f t="shared" si="4"/>
        <v>0</v>
      </c>
      <c r="F129" s="206"/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370"/>
      <c r="B130" s="200" t="s">
        <v>225</v>
      </c>
      <c r="C130" s="206"/>
      <c r="D130" s="206"/>
      <c r="E130" s="19">
        <f t="shared" si="4"/>
        <v>0</v>
      </c>
      <c r="F130" s="206"/>
      <c r="G130" s="125">
        <f t="shared" si="5"/>
        <v>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>
      <c r="A131" s="373"/>
      <c r="B131" s="200" t="s">
        <v>234</v>
      </c>
      <c r="C131" s="206">
        <v>7700</v>
      </c>
      <c r="D131" s="206"/>
      <c r="E131" s="19">
        <f t="shared" si="4"/>
        <v>7700</v>
      </c>
      <c r="F131" s="206">
        <v>2750</v>
      </c>
      <c r="G131" s="125">
        <f t="shared" si="5"/>
        <v>4950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373"/>
      <c r="B132" s="200" t="s">
        <v>235</v>
      </c>
      <c r="C132" s="206">
        <v>2000</v>
      </c>
      <c r="D132" s="206">
        <v>2000</v>
      </c>
      <c r="E132" s="19">
        <f t="shared" si="4"/>
        <v>4000</v>
      </c>
      <c r="F132" s="206"/>
      <c r="G132" s="125">
        <f t="shared" si="5"/>
        <v>4000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373"/>
      <c r="B133" s="202" t="s">
        <v>226</v>
      </c>
      <c r="C133" s="206">
        <v>3808</v>
      </c>
      <c r="D133" s="206"/>
      <c r="E133" s="19">
        <f t="shared" si="4"/>
        <v>3808</v>
      </c>
      <c r="F133" s="206">
        <v>3808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373"/>
      <c r="B134" s="202" t="s">
        <v>928</v>
      </c>
      <c r="C134" s="206">
        <v>2000</v>
      </c>
      <c r="D134" s="206"/>
      <c r="E134" s="19">
        <f t="shared" si="4"/>
        <v>2000</v>
      </c>
      <c r="F134" s="206"/>
      <c r="G134" s="125">
        <f t="shared" si="5"/>
        <v>2000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373"/>
      <c r="B135" s="200" t="s">
        <v>237</v>
      </c>
      <c r="C135" s="206">
        <v>6500</v>
      </c>
      <c r="D135" s="206"/>
      <c r="E135" s="19">
        <f t="shared" si="4"/>
        <v>6500</v>
      </c>
      <c r="F135" s="206">
        <v>4500</v>
      </c>
      <c r="G135" s="125">
        <f t="shared" si="5"/>
        <v>2000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373"/>
      <c r="B136" s="200" t="s">
        <v>238</v>
      </c>
      <c r="C136" s="206">
        <v>6500</v>
      </c>
      <c r="D136" s="206"/>
      <c r="E136" s="19">
        <f t="shared" si="4"/>
        <v>6500</v>
      </c>
      <c r="F136" s="206">
        <v>2500</v>
      </c>
      <c r="G136" s="125">
        <f t="shared" si="5"/>
        <v>4000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373"/>
      <c r="B137" s="202" t="s">
        <v>1254</v>
      </c>
      <c r="C137" s="206"/>
      <c r="D137" s="206"/>
      <c r="E137" s="19">
        <f t="shared" si="4"/>
        <v>0</v>
      </c>
      <c r="F137" s="206"/>
      <c r="G137" s="125">
        <f t="shared" si="5"/>
        <v>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373"/>
      <c r="B138" s="202" t="s">
        <v>210</v>
      </c>
      <c r="C138" s="206"/>
      <c r="D138" s="206"/>
      <c r="E138" s="19">
        <f t="shared" si="4"/>
        <v>0</v>
      </c>
      <c r="F138" s="206"/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373"/>
      <c r="B139" s="202" t="s">
        <v>1666</v>
      </c>
      <c r="C139" s="206"/>
      <c r="D139" s="206"/>
      <c r="E139" s="19">
        <f t="shared" si="4"/>
        <v>0</v>
      </c>
      <c r="F139" s="206"/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373"/>
      <c r="B140" s="202" t="s">
        <v>1667</v>
      </c>
      <c r="C140" s="206"/>
      <c r="D140" s="206"/>
      <c r="E140" s="19">
        <f t="shared" si="4"/>
        <v>0</v>
      </c>
      <c r="F140" s="206"/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373"/>
      <c r="B141" s="202" t="s">
        <v>1305</v>
      </c>
      <c r="C141" s="206">
        <v>200</v>
      </c>
      <c r="D141" s="206"/>
      <c r="E141" s="19">
        <f t="shared" ref="E141:E204" si="6">IFERROR(C141+D141,0)</f>
        <v>200</v>
      </c>
      <c r="F141" s="206">
        <v>200</v>
      </c>
      <c r="G141" s="125">
        <f t="shared" ref="G141:G204" si="7">IFERROR((E141-F141),0)</f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>
      <c r="A142" s="373"/>
      <c r="B142" s="209" t="s">
        <v>240</v>
      </c>
      <c r="C142" s="206">
        <v>100</v>
      </c>
      <c r="D142" s="206">
        <v>12000</v>
      </c>
      <c r="E142" s="19">
        <f t="shared" si="6"/>
        <v>12100</v>
      </c>
      <c r="F142" s="206"/>
      <c r="G142" s="125">
        <f t="shared" si="7"/>
        <v>12100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424"/>
      <c r="B143" s="372"/>
      <c r="C143" s="206"/>
      <c r="D143" s="206"/>
      <c r="E143" s="19">
        <f t="shared" si="6"/>
        <v>0</v>
      </c>
      <c r="F143" s="206"/>
      <c r="G143" s="125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243" t="s">
        <v>1392</v>
      </c>
      <c r="B144" s="200" t="s">
        <v>929</v>
      </c>
      <c r="C144" s="206">
        <v>20</v>
      </c>
      <c r="D144" s="206"/>
      <c r="E144" s="19">
        <f t="shared" si="6"/>
        <v>20</v>
      </c>
      <c r="F144" s="206">
        <v>20</v>
      </c>
      <c r="G144" s="125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243"/>
      <c r="B145" s="200" t="s">
        <v>930</v>
      </c>
      <c r="C145" s="206"/>
      <c r="D145" s="206"/>
      <c r="E145" s="19">
        <f t="shared" si="6"/>
        <v>0</v>
      </c>
      <c r="F145" s="206"/>
      <c r="G145" s="125">
        <f t="shared" si="7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>
      <c r="A146" s="243"/>
      <c r="B146" s="372"/>
      <c r="C146" s="206"/>
      <c r="D146" s="206"/>
      <c r="E146" s="19">
        <f t="shared" si="6"/>
        <v>0</v>
      </c>
      <c r="F146" s="206"/>
      <c r="G146" s="125">
        <f t="shared" si="7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>
      <c r="A147" s="243" t="s">
        <v>245</v>
      </c>
      <c r="B147" s="200" t="s">
        <v>246</v>
      </c>
      <c r="C147" s="206">
        <v>480</v>
      </c>
      <c r="D147" s="206"/>
      <c r="E147" s="19">
        <f t="shared" si="6"/>
        <v>480</v>
      </c>
      <c r="F147" s="206">
        <v>480</v>
      </c>
      <c r="G147" s="125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243"/>
      <c r="B148" s="200" t="s">
        <v>247</v>
      </c>
      <c r="C148" s="206"/>
      <c r="D148" s="206"/>
      <c r="E148" s="19">
        <f t="shared" si="6"/>
        <v>0</v>
      </c>
      <c r="F148" s="206"/>
      <c r="G148" s="125">
        <f t="shared" si="7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>
      <c r="A149" s="243"/>
      <c r="B149" s="372"/>
      <c r="C149" s="206"/>
      <c r="D149" s="206"/>
      <c r="E149" s="19">
        <f t="shared" si="6"/>
        <v>0</v>
      </c>
      <c r="F149" s="206"/>
      <c r="G149" s="125">
        <f t="shared" si="7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243" t="s">
        <v>248</v>
      </c>
      <c r="B150" s="200" t="s">
        <v>249</v>
      </c>
      <c r="C150" s="206"/>
      <c r="D150" s="206"/>
      <c r="E150" s="19">
        <f t="shared" si="6"/>
        <v>0</v>
      </c>
      <c r="F150" s="206"/>
      <c r="G150" s="125">
        <f t="shared" si="7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>
      <c r="A151" s="370"/>
      <c r="B151" s="200" t="s">
        <v>250</v>
      </c>
      <c r="C151" s="206">
        <v>10000</v>
      </c>
      <c r="D151" s="206"/>
      <c r="E151" s="19">
        <f t="shared" si="6"/>
        <v>10000</v>
      </c>
      <c r="F151" s="206">
        <v>10000</v>
      </c>
      <c r="G151" s="125">
        <f t="shared" si="7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370"/>
      <c r="B152" s="200" t="s">
        <v>255</v>
      </c>
      <c r="C152" s="206">
        <v>12000</v>
      </c>
      <c r="D152" s="206"/>
      <c r="E152" s="19">
        <f t="shared" si="6"/>
        <v>12000</v>
      </c>
      <c r="F152" s="206">
        <v>12000</v>
      </c>
      <c r="G152" s="125">
        <f t="shared" si="7"/>
        <v>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>
      <c r="A153" s="370"/>
      <c r="B153" s="202" t="s">
        <v>257</v>
      </c>
      <c r="C153" s="206">
        <v>600</v>
      </c>
      <c r="D153" s="206"/>
      <c r="E153" s="19">
        <f t="shared" si="6"/>
        <v>600</v>
      </c>
      <c r="F153" s="206">
        <v>600</v>
      </c>
      <c r="G153" s="125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>
      <c r="A154" s="370"/>
      <c r="B154" s="202" t="s">
        <v>1029</v>
      </c>
      <c r="C154" s="206">
        <v>500</v>
      </c>
      <c r="D154" s="206"/>
      <c r="E154" s="19">
        <f t="shared" si="6"/>
        <v>500</v>
      </c>
      <c r="F154" s="206">
        <v>500</v>
      </c>
      <c r="G154" s="125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370"/>
      <c r="B155" s="200" t="s">
        <v>260</v>
      </c>
      <c r="C155" s="206">
        <v>12000</v>
      </c>
      <c r="D155" s="206"/>
      <c r="E155" s="19">
        <f t="shared" si="6"/>
        <v>12000</v>
      </c>
      <c r="F155" s="206">
        <v>12000</v>
      </c>
      <c r="G155" s="125">
        <f t="shared" si="7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>
      <c r="A156" s="370"/>
      <c r="B156" s="202" t="s">
        <v>1030</v>
      </c>
      <c r="C156" s="206">
        <v>300</v>
      </c>
      <c r="D156" s="206"/>
      <c r="E156" s="19">
        <f t="shared" si="6"/>
        <v>300</v>
      </c>
      <c r="F156" s="206">
        <v>300</v>
      </c>
      <c r="G156" s="125">
        <f t="shared" si="7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370"/>
      <c r="B157" s="200" t="s">
        <v>261</v>
      </c>
      <c r="C157" s="206">
        <v>15000</v>
      </c>
      <c r="D157" s="206"/>
      <c r="E157" s="19">
        <f t="shared" si="6"/>
        <v>15000</v>
      </c>
      <c r="F157" s="206">
        <v>15000</v>
      </c>
      <c r="G157" s="125">
        <f t="shared" si="7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370"/>
      <c r="B158" s="200"/>
      <c r="C158" s="206"/>
      <c r="D158" s="206"/>
      <c r="E158" s="19">
        <f t="shared" si="6"/>
        <v>0</v>
      </c>
      <c r="F158" s="206"/>
      <c r="G158" s="125">
        <f t="shared" si="7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243" t="s">
        <v>262</v>
      </c>
      <c r="B159" s="200" t="s">
        <v>263</v>
      </c>
      <c r="C159" s="206">
        <v>5000</v>
      </c>
      <c r="D159" s="206"/>
      <c r="E159" s="19">
        <f t="shared" si="6"/>
        <v>5000</v>
      </c>
      <c r="F159" s="206">
        <v>5000</v>
      </c>
      <c r="G159" s="125">
        <f t="shared" si="7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370"/>
      <c r="B160" s="200" t="s">
        <v>266</v>
      </c>
      <c r="C160" s="206">
        <v>26560</v>
      </c>
      <c r="D160" s="206"/>
      <c r="E160" s="19">
        <f t="shared" si="6"/>
        <v>26560</v>
      </c>
      <c r="F160" s="206">
        <v>26560</v>
      </c>
      <c r="G160" s="125">
        <f t="shared" si="7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370"/>
      <c r="B161" s="200" t="s">
        <v>267</v>
      </c>
      <c r="C161" s="206">
        <v>13520</v>
      </c>
      <c r="D161" s="206"/>
      <c r="E161" s="19">
        <f t="shared" si="6"/>
        <v>13520</v>
      </c>
      <c r="F161" s="206">
        <v>13520</v>
      </c>
      <c r="G161" s="125">
        <f t="shared" si="7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>
      <c r="A162" s="370"/>
      <c r="B162" s="200" t="s">
        <v>268</v>
      </c>
      <c r="C162" s="206">
        <v>50480</v>
      </c>
      <c r="D162" s="206"/>
      <c r="E162" s="19">
        <f t="shared" si="6"/>
        <v>50480</v>
      </c>
      <c r="F162" s="206">
        <v>50480</v>
      </c>
      <c r="G162" s="125">
        <f t="shared" si="7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>
      <c r="A163" s="370"/>
      <c r="B163" s="200" t="s">
        <v>269</v>
      </c>
      <c r="C163" s="206"/>
      <c r="D163" s="206"/>
      <c r="E163" s="19">
        <f t="shared" si="6"/>
        <v>0</v>
      </c>
      <c r="F163" s="206"/>
      <c r="G163" s="125">
        <f t="shared" si="7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>
      <c r="A164" s="370"/>
      <c r="B164" s="200" t="s">
        <v>270</v>
      </c>
      <c r="C164" s="206">
        <v>3000</v>
      </c>
      <c r="D164" s="206"/>
      <c r="E164" s="19">
        <f t="shared" si="6"/>
        <v>3000</v>
      </c>
      <c r="F164" s="206">
        <v>3000</v>
      </c>
      <c r="G164" s="125">
        <f t="shared" si="7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370"/>
      <c r="B165" s="200" t="s">
        <v>274</v>
      </c>
      <c r="C165" s="206">
        <v>11000</v>
      </c>
      <c r="D165" s="206"/>
      <c r="E165" s="19">
        <f t="shared" si="6"/>
        <v>11000</v>
      </c>
      <c r="F165" s="206">
        <v>11000</v>
      </c>
      <c r="G165" s="125">
        <f t="shared" si="7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370"/>
      <c r="B166" s="200" t="s">
        <v>275</v>
      </c>
      <c r="C166" s="206">
        <v>1800</v>
      </c>
      <c r="D166" s="206"/>
      <c r="E166" s="19">
        <f t="shared" si="6"/>
        <v>1800</v>
      </c>
      <c r="F166" s="206">
        <v>1800</v>
      </c>
      <c r="G166" s="125">
        <f t="shared" si="7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370"/>
      <c r="B167" s="200" t="s">
        <v>276</v>
      </c>
      <c r="C167" s="206">
        <v>1700</v>
      </c>
      <c r="D167" s="206"/>
      <c r="E167" s="19">
        <f t="shared" si="6"/>
        <v>1700</v>
      </c>
      <c r="F167" s="206">
        <v>1700</v>
      </c>
      <c r="G167" s="125">
        <f t="shared" si="7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370"/>
      <c r="B168" s="200" t="s">
        <v>277</v>
      </c>
      <c r="C168" s="206"/>
      <c r="D168" s="206"/>
      <c r="E168" s="19">
        <f t="shared" si="6"/>
        <v>0</v>
      </c>
      <c r="F168" s="206"/>
      <c r="G168" s="125">
        <f t="shared" si="7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370"/>
      <c r="B169" s="202" t="s">
        <v>931</v>
      </c>
      <c r="C169" s="206">
        <v>5000</v>
      </c>
      <c r="D169" s="206"/>
      <c r="E169" s="19">
        <f t="shared" si="6"/>
        <v>5000</v>
      </c>
      <c r="F169" s="206">
        <v>5000</v>
      </c>
      <c r="G169" s="125">
        <f t="shared" si="7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370"/>
      <c r="B170" s="202" t="s">
        <v>279</v>
      </c>
      <c r="C170" s="206">
        <v>3000</v>
      </c>
      <c r="D170" s="206"/>
      <c r="E170" s="19">
        <f t="shared" si="6"/>
        <v>3000</v>
      </c>
      <c r="F170" s="206">
        <v>3000</v>
      </c>
      <c r="G170" s="125">
        <f t="shared" si="7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370"/>
      <c r="B171" s="200" t="s">
        <v>290</v>
      </c>
      <c r="C171" s="206">
        <v>1000</v>
      </c>
      <c r="D171" s="206"/>
      <c r="E171" s="19">
        <f t="shared" si="6"/>
        <v>1000</v>
      </c>
      <c r="F171" s="206">
        <v>1000</v>
      </c>
      <c r="G171" s="125">
        <f t="shared" si="7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370"/>
      <c r="B172" s="202" t="s">
        <v>291</v>
      </c>
      <c r="C172" s="206">
        <v>1200</v>
      </c>
      <c r="D172" s="206"/>
      <c r="E172" s="19">
        <f t="shared" si="6"/>
        <v>1200</v>
      </c>
      <c r="F172" s="206">
        <v>1200</v>
      </c>
      <c r="G172" s="125">
        <f t="shared" si="7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370"/>
      <c r="B173" s="202" t="s">
        <v>932</v>
      </c>
      <c r="C173" s="206">
        <v>3680</v>
      </c>
      <c r="D173" s="206"/>
      <c r="E173" s="19">
        <f t="shared" si="6"/>
        <v>3680</v>
      </c>
      <c r="F173" s="206">
        <v>3680</v>
      </c>
      <c r="G173" s="125">
        <f t="shared" si="7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370"/>
      <c r="B174" s="202" t="s">
        <v>933</v>
      </c>
      <c r="C174" s="206">
        <v>12800</v>
      </c>
      <c r="D174" s="206"/>
      <c r="E174" s="19">
        <f t="shared" si="6"/>
        <v>12800</v>
      </c>
      <c r="F174" s="206">
        <v>12800</v>
      </c>
      <c r="G174" s="125">
        <f t="shared" si="7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370"/>
      <c r="B175" s="202" t="s">
        <v>934</v>
      </c>
      <c r="C175" s="206">
        <v>300</v>
      </c>
      <c r="D175" s="206"/>
      <c r="E175" s="19">
        <f t="shared" si="6"/>
        <v>300</v>
      </c>
      <c r="F175" s="206">
        <v>300</v>
      </c>
      <c r="G175" s="125">
        <f t="shared" si="7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370"/>
      <c r="B176" s="202" t="s">
        <v>935</v>
      </c>
      <c r="C176" s="206">
        <v>4300</v>
      </c>
      <c r="D176" s="206"/>
      <c r="E176" s="19">
        <f t="shared" si="6"/>
        <v>4300</v>
      </c>
      <c r="F176" s="206">
        <v>4300</v>
      </c>
      <c r="G176" s="125">
        <f t="shared" si="7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370"/>
      <c r="B177" s="202" t="s">
        <v>936</v>
      </c>
      <c r="C177" s="206">
        <v>400</v>
      </c>
      <c r="D177" s="206"/>
      <c r="E177" s="19">
        <f t="shared" si="6"/>
        <v>400</v>
      </c>
      <c r="F177" s="206">
        <v>400</v>
      </c>
      <c r="G177" s="125">
        <f t="shared" si="7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370"/>
      <c r="B178" s="202" t="s">
        <v>937</v>
      </c>
      <c r="C178" s="206">
        <v>120</v>
      </c>
      <c r="D178" s="206"/>
      <c r="E178" s="19">
        <f t="shared" si="6"/>
        <v>120</v>
      </c>
      <c r="F178" s="206">
        <v>120</v>
      </c>
      <c r="G178" s="125">
        <f t="shared" si="7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370"/>
      <c r="B179" s="200" t="s">
        <v>292</v>
      </c>
      <c r="C179" s="206"/>
      <c r="D179" s="206"/>
      <c r="E179" s="19">
        <f t="shared" si="6"/>
        <v>0</v>
      </c>
      <c r="F179" s="206"/>
      <c r="G179" s="125">
        <f t="shared" si="7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370"/>
      <c r="B180" s="200" t="s">
        <v>293</v>
      </c>
      <c r="C180" s="206"/>
      <c r="D180" s="206"/>
      <c r="E180" s="19">
        <f t="shared" si="6"/>
        <v>0</v>
      </c>
      <c r="F180" s="206"/>
      <c r="G180" s="125">
        <f t="shared" si="7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>
      <c r="A181" s="370"/>
      <c r="B181" s="200" t="s">
        <v>294</v>
      </c>
      <c r="C181" s="206">
        <v>2100</v>
      </c>
      <c r="D181" s="206"/>
      <c r="E181" s="19">
        <f t="shared" si="6"/>
        <v>2100</v>
      </c>
      <c r="F181" s="206">
        <v>2100</v>
      </c>
      <c r="G181" s="125">
        <f t="shared" si="7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>
      <c r="A182" s="370"/>
      <c r="B182" s="200" t="s">
        <v>295</v>
      </c>
      <c r="C182" s="206">
        <v>33000</v>
      </c>
      <c r="D182" s="206"/>
      <c r="E182" s="19">
        <f t="shared" si="6"/>
        <v>33000</v>
      </c>
      <c r="F182" s="206">
        <v>33000</v>
      </c>
      <c r="G182" s="125">
        <f t="shared" si="7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>
      <c r="A183" s="370"/>
      <c r="B183" s="200" t="s">
        <v>296</v>
      </c>
      <c r="C183" s="206">
        <v>1900</v>
      </c>
      <c r="D183" s="206"/>
      <c r="E183" s="19">
        <f t="shared" si="6"/>
        <v>1900</v>
      </c>
      <c r="F183" s="206">
        <v>1900</v>
      </c>
      <c r="G183" s="125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370"/>
      <c r="B184" s="200" t="s">
        <v>297</v>
      </c>
      <c r="C184" s="206"/>
      <c r="D184" s="211"/>
      <c r="E184" s="19">
        <f t="shared" si="6"/>
        <v>0</v>
      </c>
      <c r="F184" s="206"/>
      <c r="G184" s="125">
        <f t="shared" si="7"/>
        <v>0</v>
      </c>
      <c r="H184" s="150" t="s">
        <v>909</v>
      </c>
      <c r="I184" s="151" t="s">
        <v>909</v>
      </c>
      <c r="J184" s="163" t="s">
        <v>909</v>
      </c>
      <c r="K184" s="164" t="s">
        <v>909</v>
      </c>
    </row>
    <row r="185" spans="1:11">
      <c r="A185" s="370"/>
      <c r="B185" s="200" t="s">
        <v>298</v>
      </c>
      <c r="C185" s="206">
        <v>300</v>
      </c>
      <c r="D185" s="211"/>
      <c r="E185" s="19">
        <f t="shared" si="6"/>
        <v>300</v>
      </c>
      <c r="F185" s="206">
        <v>300</v>
      </c>
      <c r="G185" s="125">
        <f t="shared" si="7"/>
        <v>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>
      <c r="A186" s="370"/>
      <c r="B186" s="200" t="s">
        <v>299</v>
      </c>
      <c r="C186" s="206">
        <v>200</v>
      </c>
      <c r="D186" s="206"/>
      <c r="E186" s="19">
        <f t="shared" si="6"/>
        <v>200</v>
      </c>
      <c r="F186" s="206">
        <v>200</v>
      </c>
      <c r="G186" s="125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>
      <c r="A187" s="370"/>
      <c r="B187" s="200" t="s">
        <v>300</v>
      </c>
      <c r="C187" s="206"/>
      <c r="D187" s="206"/>
      <c r="E187" s="19">
        <f t="shared" si="6"/>
        <v>0</v>
      </c>
      <c r="F187" s="206"/>
      <c r="G187" s="125">
        <f t="shared" si="7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>
      <c r="A188" s="370"/>
      <c r="B188" s="200" t="s">
        <v>301</v>
      </c>
      <c r="C188" s="206"/>
      <c r="D188" s="206"/>
      <c r="E188" s="19">
        <f t="shared" si="6"/>
        <v>0</v>
      </c>
      <c r="F188" s="206"/>
      <c r="G188" s="125">
        <f t="shared" si="7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370"/>
      <c r="B189" s="200" t="s">
        <v>302</v>
      </c>
      <c r="C189" s="206"/>
      <c r="D189" s="206"/>
      <c r="E189" s="19">
        <f t="shared" si="6"/>
        <v>0</v>
      </c>
      <c r="F189" s="206"/>
      <c r="G189" s="125">
        <f t="shared" si="7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>
      <c r="A190" s="370"/>
      <c r="B190" s="200" t="s">
        <v>303</v>
      </c>
      <c r="C190" s="206"/>
      <c r="D190" s="206"/>
      <c r="E190" s="19">
        <f t="shared" si="6"/>
        <v>0</v>
      </c>
      <c r="F190" s="206"/>
      <c r="G190" s="125">
        <f t="shared" si="7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370"/>
      <c r="B191" s="200" t="s">
        <v>304</v>
      </c>
      <c r="C191" s="206">
        <v>3200</v>
      </c>
      <c r="D191" s="206"/>
      <c r="E191" s="19">
        <f t="shared" si="6"/>
        <v>3200</v>
      </c>
      <c r="F191" s="206">
        <v>3200</v>
      </c>
      <c r="G191" s="125">
        <f t="shared" si="7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>
      <c r="A192" s="370"/>
      <c r="B192" s="200" t="s">
        <v>305</v>
      </c>
      <c r="C192" s="206">
        <v>16200</v>
      </c>
      <c r="D192" s="211"/>
      <c r="E192" s="19">
        <f t="shared" si="6"/>
        <v>16200</v>
      </c>
      <c r="F192" s="206">
        <v>16200</v>
      </c>
      <c r="G192" s="125">
        <f t="shared" si="7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>
      <c r="A193" s="370"/>
      <c r="B193" s="200" t="s">
        <v>306</v>
      </c>
      <c r="C193" s="206">
        <v>165000</v>
      </c>
      <c r="D193" s="211"/>
      <c r="E193" s="19">
        <f t="shared" si="6"/>
        <v>165000</v>
      </c>
      <c r="F193" s="206">
        <v>165000</v>
      </c>
      <c r="G193" s="125">
        <f t="shared" si="7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>
      <c r="A194" s="370"/>
      <c r="B194" s="200" t="s">
        <v>307</v>
      </c>
      <c r="C194" s="206"/>
      <c r="D194" s="211"/>
      <c r="E194" s="19">
        <f t="shared" si="6"/>
        <v>0</v>
      </c>
      <c r="F194" s="206"/>
      <c r="G194" s="125">
        <f t="shared" si="7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>
      <c r="A195" s="370"/>
      <c r="B195" s="200" t="s">
        <v>308</v>
      </c>
      <c r="C195" s="206">
        <v>2200</v>
      </c>
      <c r="D195" s="211"/>
      <c r="E195" s="19">
        <f t="shared" si="6"/>
        <v>2200</v>
      </c>
      <c r="F195" s="206">
        <v>2200</v>
      </c>
      <c r="G195" s="125">
        <f t="shared" si="7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>
      <c r="A196" s="370"/>
      <c r="B196" s="200" t="s">
        <v>309</v>
      </c>
      <c r="C196" s="206">
        <v>10800</v>
      </c>
      <c r="D196" s="211"/>
      <c r="E196" s="19">
        <f t="shared" si="6"/>
        <v>10800</v>
      </c>
      <c r="F196" s="206">
        <v>10800</v>
      </c>
      <c r="G196" s="125">
        <f t="shared" si="7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370"/>
      <c r="B197" s="200" t="s">
        <v>310</v>
      </c>
      <c r="C197" s="206">
        <v>24000</v>
      </c>
      <c r="D197" s="211"/>
      <c r="E197" s="19">
        <f t="shared" si="6"/>
        <v>24000</v>
      </c>
      <c r="F197" s="206">
        <v>24000</v>
      </c>
      <c r="G197" s="125">
        <f t="shared" si="7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370"/>
      <c r="B198" s="200" t="s">
        <v>311</v>
      </c>
      <c r="C198" s="206">
        <v>24800</v>
      </c>
      <c r="D198" s="211"/>
      <c r="E198" s="19">
        <f t="shared" si="6"/>
        <v>24800</v>
      </c>
      <c r="F198" s="206">
        <v>24800</v>
      </c>
      <c r="G198" s="125">
        <f t="shared" si="7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370"/>
      <c r="B199" s="200" t="s">
        <v>312</v>
      </c>
      <c r="C199" s="206">
        <v>1200</v>
      </c>
      <c r="D199" s="206"/>
      <c r="E199" s="19">
        <f t="shared" si="6"/>
        <v>1200</v>
      </c>
      <c r="F199" s="206">
        <v>1200</v>
      </c>
      <c r="G199" s="125">
        <f t="shared" si="7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>
      <c r="A200" s="370"/>
      <c r="B200" s="200" t="s">
        <v>313</v>
      </c>
      <c r="C200" s="206">
        <v>1000</v>
      </c>
      <c r="D200" s="206"/>
      <c r="E200" s="19">
        <f t="shared" si="6"/>
        <v>1000</v>
      </c>
      <c r="F200" s="206">
        <v>1000</v>
      </c>
      <c r="G200" s="125">
        <f t="shared" si="7"/>
        <v>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>
      <c r="A201" s="370"/>
      <c r="B201" s="200" t="s">
        <v>314</v>
      </c>
      <c r="C201" s="206">
        <v>640</v>
      </c>
      <c r="D201" s="206"/>
      <c r="E201" s="19">
        <f t="shared" si="6"/>
        <v>640</v>
      </c>
      <c r="F201" s="206">
        <v>640</v>
      </c>
      <c r="G201" s="125">
        <f t="shared" si="7"/>
        <v>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370"/>
      <c r="B202" s="200" t="s">
        <v>315</v>
      </c>
      <c r="C202" s="206">
        <v>320</v>
      </c>
      <c r="D202" s="206"/>
      <c r="E202" s="19">
        <f t="shared" si="6"/>
        <v>320</v>
      </c>
      <c r="F202" s="206">
        <v>320</v>
      </c>
      <c r="G202" s="125">
        <f t="shared" si="7"/>
        <v>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>
      <c r="A203" s="370"/>
      <c r="B203" s="202" t="s">
        <v>316</v>
      </c>
      <c r="C203" s="206">
        <v>640</v>
      </c>
      <c r="D203" s="206"/>
      <c r="E203" s="19">
        <f t="shared" si="6"/>
        <v>640</v>
      </c>
      <c r="F203" s="206">
        <v>640</v>
      </c>
      <c r="G203" s="125">
        <f t="shared" si="7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370"/>
      <c r="B204" s="200" t="s">
        <v>317</v>
      </c>
      <c r="C204" s="206">
        <v>320</v>
      </c>
      <c r="D204" s="206"/>
      <c r="E204" s="19">
        <f t="shared" si="6"/>
        <v>320</v>
      </c>
      <c r="F204" s="206">
        <v>320</v>
      </c>
      <c r="G204" s="125">
        <f t="shared" si="7"/>
        <v>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>
      <c r="A205" s="370"/>
      <c r="B205" s="200" t="s">
        <v>318</v>
      </c>
      <c r="C205" s="206">
        <v>480</v>
      </c>
      <c r="D205" s="206"/>
      <c r="E205" s="19">
        <f t="shared" ref="E205:E268" si="8">IFERROR(C205+D205,0)</f>
        <v>480</v>
      </c>
      <c r="F205" s="206">
        <v>480</v>
      </c>
      <c r="G205" s="125">
        <f t="shared" ref="G205:G268" si="9">IFERROR((E205-F205),0)</f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>
      <c r="A206" s="370"/>
      <c r="B206" s="200" t="s">
        <v>319</v>
      </c>
      <c r="C206" s="212">
        <v>14500</v>
      </c>
      <c r="D206" s="206"/>
      <c r="E206" s="19">
        <f t="shared" si="8"/>
        <v>14500</v>
      </c>
      <c r="F206" s="206">
        <v>14500</v>
      </c>
      <c r="G206" s="125">
        <f t="shared" si="9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370"/>
      <c r="B207" s="200" t="s">
        <v>320</v>
      </c>
      <c r="C207" s="206">
        <v>99000</v>
      </c>
      <c r="D207" s="206"/>
      <c r="E207" s="19">
        <f t="shared" si="8"/>
        <v>99000</v>
      </c>
      <c r="F207" s="206">
        <v>99000</v>
      </c>
      <c r="G207" s="125">
        <f t="shared" si="9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370"/>
      <c r="B208" s="200" t="s">
        <v>321</v>
      </c>
      <c r="C208" s="206">
        <v>42750</v>
      </c>
      <c r="D208" s="206"/>
      <c r="E208" s="19">
        <f t="shared" si="8"/>
        <v>42750</v>
      </c>
      <c r="F208" s="206">
        <v>42750</v>
      </c>
      <c r="G208" s="125">
        <f t="shared" si="9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>
      <c r="A209" s="370"/>
      <c r="B209" s="200" t="s">
        <v>1668</v>
      </c>
      <c r="C209" s="206"/>
      <c r="D209" s="206"/>
      <c r="E209" s="19">
        <f t="shared" si="8"/>
        <v>0</v>
      </c>
      <c r="F209" s="206"/>
      <c r="G209" s="125">
        <f t="shared" si="9"/>
        <v>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>
      <c r="A210" s="370"/>
      <c r="B210" s="202" t="s">
        <v>323</v>
      </c>
      <c r="C210" s="206">
        <v>1260</v>
      </c>
      <c r="D210" s="206"/>
      <c r="E210" s="19">
        <f t="shared" si="8"/>
        <v>1260</v>
      </c>
      <c r="F210" s="206">
        <v>1260</v>
      </c>
      <c r="G210" s="125">
        <f t="shared" si="9"/>
        <v>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>
      <c r="A211" s="370"/>
      <c r="B211" s="200" t="s">
        <v>324</v>
      </c>
      <c r="C211" s="206">
        <v>600</v>
      </c>
      <c r="D211" s="206"/>
      <c r="E211" s="19">
        <f t="shared" si="8"/>
        <v>600</v>
      </c>
      <c r="F211" s="206">
        <v>600</v>
      </c>
      <c r="G211" s="125">
        <f t="shared" si="9"/>
        <v>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>
      <c r="A212" s="370"/>
      <c r="B212" s="200" t="s">
        <v>1232</v>
      </c>
      <c r="C212" s="206">
        <v>400</v>
      </c>
      <c r="D212" s="206"/>
      <c r="E212" s="19">
        <f t="shared" si="8"/>
        <v>400</v>
      </c>
      <c r="F212" s="206">
        <v>400</v>
      </c>
      <c r="G212" s="125">
        <f t="shared" si="9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370"/>
      <c r="B213" s="200" t="s">
        <v>326</v>
      </c>
      <c r="C213" s="206"/>
      <c r="D213" s="206"/>
      <c r="E213" s="19">
        <f t="shared" si="8"/>
        <v>0</v>
      </c>
      <c r="F213" s="206"/>
      <c r="G213" s="125">
        <f t="shared" si="9"/>
        <v>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370"/>
      <c r="B214" s="200" t="s">
        <v>327</v>
      </c>
      <c r="C214" s="206">
        <v>400</v>
      </c>
      <c r="D214" s="206"/>
      <c r="E214" s="19">
        <f t="shared" si="8"/>
        <v>400</v>
      </c>
      <c r="F214" s="206">
        <v>400</v>
      </c>
      <c r="G214" s="125">
        <f t="shared" si="9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370"/>
      <c r="B215" s="200" t="s">
        <v>328</v>
      </c>
      <c r="C215" s="206">
        <v>12120</v>
      </c>
      <c r="D215" s="206"/>
      <c r="E215" s="19">
        <f t="shared" si="8"/>
        <v>12120</v>
      </c>
      <c r="F215" s="206"/>
      <c r="G215" s="125">
        <f t="shared" si="9"/>
        <v>12120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370"/>
      <c r="B216" s="200" t="s">
        <v>329</v>
      </c>
      <c r="C216" s="206">
        <v>6120</v>
      </c>
      <c r="D216" s="206"/>
      <c r="E216" s="19">
        <f t="shared" si="8"/>
        <v>6120</v>
      </c>
      <c r="F216" s="206">
        <v>6120</v>
      </c>
      <c r="G216" s="125">
        <f t="shared" si="9"/>
        <v>0</v>
      </c>
      <c r="H216" s="150" t="s">
        <v>909</v>
      </c>
      <c r="I216" s="151" t="s">
        <v>909</v>
      </c>
      <c r="J216" s="165" t="s">
        <v>909</v>
      </c>
      <c r="K216" s="164" t="s">
        <v>909</v>
      </c>
    </row>
    <row r="217" spans="1:11">
      <c r="A217" s="370"/>
      <c r="B217" s="200" t="s">
        <v>330</v>
      </c>
      <c r="C217" s="206">
        <v>8100</v>
      </c>
      <c r="D217" s="206"/>
      <c r="E217" s="19">
        <f t="shared" si="8"/>
        <v>8100</v>
      </c>
      <c r="F217" s="206">
        <v>8100</v>
      </c>
      <c r="G217" s="125">
        <f t="shared" si="9"/>
        <v>0</v>
      </c>
      <c r="H217" s="150" t="s">
        <v>909</v>
      </c>
      <c r="I217" s="151" t="s">
        <v>909</v>
      </c>
      <c r="J217" s="163" t="s">
        <v>909</v>
      </c>
      <c r="K217" s="164" t="s">
        <v>909</v>
      </c>
    </row>
    <row r="218" spans="1:11">
      <c r="A218" s="370"/>
      <c r="B218" s="200" t="s">
        <v>331</v>
      </c>
      <c r="C218" s="206"/>
      <c r="D218" s="206"/>
      <c r="E218" s="19">
        <f t="shared" si="8"/>
        <v>0</v>
      </c>
      <c r="F218" s="206"/>
      <c r="G218" s="125">
        <f t="shared" si="9"/>
        <v>0</v>
      </c>
      <c r="H218" s="150" t="s">
        <v>909</v>
      </c>
      <c r="I218" s="151" t="s">
        <v>909</v>
      </c>
      <c r="J218" s="165" t="s">
        <v>909</v>
      </c>
      <c r="K218" s="164" t="s">
        <v>909</v>
      </c>
    </row>
    <row r="219" spans="1:11">
      <c r="A219" s="370"/>
      <c r="B219" s="200" t="s">
        <v>332</v>
      </c>
      <c r="C219" s="206">
        <v>6600</v>
      </c>
      <c r="D219" s="206"/>
      <c r="E219" s="19">
        <f t="shared" si="8"/>
        <v>6600</v>
      </c>
      <c r="F219" s="206">
        <v>6600</v>
      </c>
      <c r="G219" s="125">
        <f t="shared" si="9"/>
        <v>0</v>
      </c>
      <c r="H219" s="150" t="s">
        <v>909</v>
      </c>
      <c r="I219" s="151" t="s">
        <v>909</v>
      </c>
      <c r="J219" s="163" t="s">
        <v>909</v>
      </c>
      <c r="K219" s="164" t="s">
        <v>909</v>
      </c>
    </row>
    <row r="220" spans="1:11">
      <c r="A220" s="370"/>
      <c r="B220" s="200" t="s">
        <v>333</v>
      </c>
      <c r="C220" s="206"/>
      <c r="D220" s="206"/>
      <c r="E220" s="19">
        <f t="shared" si="8"/>
        <v>0</v>
      </c>
      <c r="F220" s="206"/>
      <c r="G220" s="125">
        <f t="shared" si="9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370"/>
      <c r="B221" s="200" t="s">
        <v>334</v>
      </c>
      <c r="C221" s="206"/>
      <c r="D221" s="206"/>
      <c r="E221" s="19">
        <f t="shared" si="8"/>
        <v>0</v>
      </c>
      <c r="F221" s="206"/>
      <c r="G221" s="125">
        <f t="shared" si="9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>
      <c r="A222" s="370"/>
      <c r="B222" s="200" t="s">
        <v>335</v>
      </c>
      <c r="C222" s="206">
        <v>4200</v>
      </c>
      <c r="D222" s="206"/>
      <c r="E222" s="19">
        <f t="shared" si="8"/>
        <v>4200</v>
      </c>
      <c r="F222" s="206">
        <v>4200</v>
      </c>
      <c r="G222" s="125">
        <f t="shared" si="9"/>
        <v>0</v>
      </c>
      <c r="H222" s="150" t="s">
        <v>909</v>
      </c>
      <c r="I222" s="151" t="s">
        <v>909</v>
      </c>
      <c r="J222" s="165" t="s">
        <v>909</v>
      </c>
      <c r="K222" s="164" t="s">
        <v>909</v>
      </c>
    </row>
    <row r="223" spans="1:11">
      <c r="A223" s="370"/>
      <c r="B223" s="200" t="s">
        <v>336</v>
      </c>
      <c r="C223" s="206">
        <v>4800</v>
      </c>
      <c r="D223" s="206"/>
      <c r="E223" s="19">
        <f t="shared" si="8"/>
        <v>4800</v>
      </c>
      <c r="F223" s="206">
        <v>4800</v>
      </c>
      <c r="G223" s="125">
        <f t="shared" si="9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370"/>
      <c r="B224" s="200" t="s">
        <v>337</v>
      </c>
      <c r="C224" s="206">
        <v>3600</v>
      </c>
      <c r="D224" s="206"/>
      <c r="E224" s="19">
        <f t="shared" si="8"/>
        <v>3600</v>
      </c>
      <c r="F224" s="206">
        <v>3600</v>
      </c>
      <c r="G224" s="125">
        <f t="shared" si="9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370"/>
      <c r="B225" s="200" t="s">
        <v>338</v>
      </c>
      <c r="C225" s="206">
        <v>3800</v>
      </c>
      <c r="D225" s="206">
        <v>600</v>
      </c>
      <c r="E225" s="19">
        <f t="shared" si="8"/>
        <v>4400</v>
      </c>
      <c r="F225" s="206">
        <v>4400</v>
      </c>
      <c r="G225" s="125">
        <f t="shared" si="9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370"/>
      <c r="B226" s="200" t="s">
        <v>339</v>
      </c>
      <c r="C226" s="206"/>
      <c r="D226" s="206"/>
      <c r="E226" s="19">
        <f t="shared" si="8"/>
        <v>0</v>
      </c>
      <c r="F226" s="206"/>
      <c r="G226" s="125">
        <f t="shared" si="9"/>
        <v>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370"/>
      <c r="B227" s="200" t="s">
        <v>1669</v>
      </c>
      <c r="C227" s="206">
        <v>240</v>
      </c>
      <c r="D227" s="206"/>
      <c r="E227" s="19">
        <f t="shared" si="8"/>
        <v>240</v>
      </c>
      <c r="F227" s="206">
        <v>240</v>
      </c>
      <c r="G227" s="125">
        <f t="shared" si="9"/>
        <v>0</v>
      </c>
      <c r="H227" s="150" t="s">
        <v>909</v>
      </c>
      <c r="I227" s="151" t="s">
        <v>909</v>
      </c>
      <c r="J227" s="163" t="s">
        <v>909</v>
      </c>
      <c r="K227" s="164" t="s">
        <v>909</v>
      </c>
    </row>
    <row r="228" spans="1:11">
      <c r="A228" s="370"/>
      <c r="B228" s="202" t="s">
        <v>940</v>
      </c>
      <c r="C228" s="206"/>
      <c r="D228" s="206"/>
      <c r="E228" s="19">
        <f t="shared" si="8"/>
        <v>0</v>
      </c>
      <c r="F228" s="206"/>
      <c r="G228" s="125">
        <f t="shared" si="9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>
      <c r="A229" s="370"/>
      <c r="B229" s="202" t="s">
        <v>941</v>
      </c>
      <c r="C229" s="206"/>
      <c r="D229" s="206"/>
      <c r="E229" s="19">
        <f t="shared" si="8"/>
        <v>0</v>
      </c>
      <c r="F229" s="206"/>
      <c r="G229" s="125">
        <f t="shared" si="9"/>
        <v>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>
      <c r="A230" s="370"/>
      <c r="B230" s="202" t="s">
        <v>346</v>
      </c>
      <c r="C230" s="206">
        <v>2700</v>
      </c>
      <c r="D230" s="206"/>
      <c r="E230" s="19">
        <f t="shared" si="8"/>
        <v>2700</v>
      </c>
      <c r="F230" s="206">
        <v>2700</v>
      </c>
      <c r="G230" s="125">
        <f t="shared" si="9"/>
        <v>0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>
      <c r="A231" s="370"/>
      <c r="B231" s="202" t="s">
        <v>347</v>
      </c>
      <c r="C231" s="206">
        <v>3500</v>
      </c>
      <c r="D231" s="206"/>
      <c r="E231" s="19">
        <f t="shared" si="8"/>
        <v>3500</v>
      </c>
      <c r="F231" s="206">
        <v>3500</v>
      </c>
      <c r="G231" s="125">
        <f t="shared" si="9"/>
        <v>0</v>
      </c>
      <c r="H231" s="150" t="s">
        <v>909</v>
      </c>
      <c r="I231" s="151" t="s">
        <v>909</v>
      </c>
      <c r="J231" s="165" t="s">
        <v>909</v>
      </c>
      <c r="K231" s="164" t="s">
        <v>909</v>
      </c>
    </row>
    <row r="232" spans="1:11">
      <c r="A232" s="370"/>
      <c r="B232" s="202" t="s">
        <v>348</v>
      </c>
      <c r="C232" s="206">
        <v>50</v>
      </c>
      <c r="D232" s="206"/>
      <c r="E232" s="19">
        <f t="shared" si="8"/>
        <v>50</v>
      </c>
      <c r="F232" s="206">
        <v>50</v>
      </c>
      <c r="G232" s="125">
        <f t="shared" si="9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370"/>
      <c r="B233" s="202" t="s">
        <v>349</v>
      </c>
      <c r="C233" s="206"/>
      <c r="D233" s="206"/>
      <c r="E233" s="19">
        <f t="shared" si="8"/>
        <v>0</v>
      </c>
      <c r="F233" s="206"/>
      <c r="G233" s="125">
        <f t="shared" si="9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370"/>
      <c r="B234" s="202" t="s">
        <v>350</v>
      </c>
      <c r="C234" s="206"/>
      <c r="D234" s="206"/>
      <c r="E234" s="19">
        <f t="shared" si="8"/>
        <v>0</v>
      </c>
      <c r="F234" s="206"/>
      <c r="G234" s="125">
        <f t="shared" si="9"/>
        <v>0</v>
      </c>
      <c r="H234" s="150" t="s">
        <v>909</v>
      </c>
      <c r="I234" s="151" t="s">
        <v>909</v>
      </c>
      <c r="J234" s="163" t="s">
        <v>909</v>
      </c>
      <c r="K234" s="164" t="s">
        <v>909</v>
      </c>
    </row>
    <row r="235" spans="1:11">
      <c r="A235" s="370"/>
      <c r="B235" s="202" t="s">
        <v>351</v>
      </c>
      <c r="C235" s="206"/>
      <c r="D235" s="206"/>
      <c r="E235" s="19">
        <f t="shared" si="8"/>
        <v>0</v>
      </c>
      <c r="F235" s="206"/>
      <c r="G235" s="125">
        <f t="shared" si="9"/>
        <v>0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>
      <c r="A236" s="370"/>
      <c r="B236" s="202" t="s">
        <v>352</v>
      </c>
      <c r="C236" s="206"/>
      <c r="D236" s="206"/>
      <c r="E236" s="19">
        <f t="shared" si="8"/>
        <v>0</v>
      </c>
      <c r="F236" s="206"/>
      <c r="G236" s="125">
        <f t="shared" si="9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>
      <c r="A237" s="370"/>
      <c r="B237" s="202" t="s">
        <v>1670</v>
      </c>
      <c r="C237" s="206"/>
      <c r="D237" s="206"/>
      <c r="E237" s="19">
        <f t="shared" si="8"/>
        <v>0</v>
      </c>
      <c r="F237" s="206"/>
      <c r="G237" s="125">
        <f t="shared" si="9"/>
        <v>0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>
      <c r="A238" s="370"/>
      <c r="B238" s="202" t="s">
        <v>1031</v>
      </c>
      <c r="C238" s="206">
        <v>100</v>
      </c>
      <c r="D238" s="206"/>
      <c r="E238" s="19">
        <f t="shared" si="8"/>
        <v>100</v>
      </c>
      <c r="F238" s="206">
        <v>100</v>
      </c>
      <c r="G238" s="125">
        <f t="shared" si="9"/>
        <v>0</v>
      </c>
      <c r="H238" s="150" t="s">
        <v>909</v>
      </c>
      <c r="I238" s="151" t="s">
        <v>909</v>
      </c>
      <c r="J238" s="165" t="s">
        <v>909</v>
      </c>
      <c r="K238" s="164" t="s">
        <v>909</v>
      </c>
    </row>
    <row r="239" spans="1:11">
      <c r="A239" s="370"/>
      <c r="B239" s="202" t="s">
        <v>354</v>
      </c>
      <c r="C239" s="206"/>
      <c r="D239" s="206"/>
      <c r="E239" s="19">
        <f t="shared" si="8"/>
        <v>0</v>
      </c>
      <c r="F239" s="206"/>
      <c r="G239" s="125">
        <f t="shared" si="9"/>
        <v>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370"/>
      <c r="B240" s="202" t="s">
        <v>355</v>
      </c>
      <c r="C240" s="206"/>
      <c r="D240" s="206"/>
      <c r="E240" s="19">
        <f t="shared" si="8"/>
        <v>0</v>
      </c>
      <c r="F240" s="206"/>
      <c r="G240" s="125">
        <f t="shared" si="9"/>
        <v>0</v>
      </c>
      <c r="H240" s="150" t="s">
        <v>909</v>
      </c>
      <c r="I240" s="151" t="s">
        <v>909</v>
      </c>
      <c r="J240" s="163" t="s">
        <v>909</v>
      </c>
      <c r="K240" s="164" t="s">
        <v>909</v>
      </c>
    </row>
    <row r="241" spans="1:11">
      <c r="A241" s="370"/>
      <c r="B241" s="202" t="s">
        <v>942</v>
      </c>
      <c r="C241" s="206">
        <v>13800</v>
      </c>
      <c r="D241" s="206"/>
      <c r="E241" s="19">
        <f t="shared" si="8"/>
        <v>13800</v>
      </c>
      <c r="F241" s="206">
        <v>13800</v>
      </c>
      <c r="G241" s="125">
        <f t="shared" si="9"/>
        <v>0</v>
      </c>
      <c r="H241" s="150" t="s">
        <v>909</v>
      </c>
      <c r="I241" s="151" t="s">
        <v>909</v>
      </c>
      <c r="J241" s="165" t="s">
        <v>909</v>
      </c>
      <c r="K241" s="164" t="s">
        <v>909</v>
      </c>
    </row>
    <row r="242" spans="1:11">
      <c r="A242" s="370"/>
      <c r="B242" s="202" t="s">
        <v>357</v>
      </c>
      <c r="C242" s="206">
        <v>9500</v>
      </c>
      <c r="D242" s="206"/>
      <c r="E242" s="19">
        <f t="shared" si="8"/>
        <v>9500</v>
      </c>
      <c r="F242" s="206">
        <v>9500</v>
      </c>
      <c r="G242" s="125">
        <f t="shared" si="9"/>
        <v>0</v>
      </c>
      <c r="H242" s="150" t="s">
        <v>909</v>
      </c>
      <c r="I242" s="151" t="s">
        <v>909</v>
      </c>
      <c r="J242" s="163" t="s">
        <v>909</v>
      </c>
      <c r="K242" s="164" t="s">
        <v>909</v>
      </c>
    </row>
    <row r="243" spans="1:11">
      <c r="A243" s="370"/>
      <c r="B243" s="202" t="s">
        <v>1032</v>
      </c>
      <c r="C243" s="206"/>
      <c r="D243" s="206"/>
      <c r="E243" s="19">
        <f t="shared" si="8"/>
        <v>0</v>
      </c>
      <c r="F243" s="206"/>
      <c r="G243" s="125">
        <f t="shared" si="9"/>
        <v>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>
      <c r="A244" s="370"/>
      <c r="B244" s="202" t="s">
        <v>359</v>
      </c>
      <c r="C244" s="206"/>
      <c r="D244" s="206"/>
      <c r="E244" s="19">
        <f t="shared" si="8"/>
        <v>0</v>
      </c>
      <c r="F244" s="206"/>
      <c r="G244" s="125">
        <f t="shared" si="9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370"/>
      <c r="B245" s="202" t="s">
        <v>360</v>
      </c>
      <c r="C245" s="206">
        <v>500</v>
      </c>
      <c r="D245" s="206"/>
      <c r="E245" s="19">
        <f t="shared" si="8"/>
        <v>500</v>
      </c>
      <c r="F245" s="206">
        <v>500</v>
      </c>
      <c r="G245" s="125">
        <f t="shared" si="9"/>
        <v>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>
      <c r="A246" s="370"/>
      <c r="B246" s="202" t="s">
        <v>361</v>
      </c>
      <c r="C246" s="206">
        <v>100</v>
      </c>
      <c r="D246" s="206"/>
      <c r="E246" s="19">
        <f t="shared" si="8"/>
        <v>100</v>
      </c>
      <c r="F246" s="206">
        <v>100</v>
      </c>
      <c r="G246" s="125">
        <f t="shared" si="9"/>
        <v>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370"/>
      <c r="B247" s="202" t="s">
        <v>362</v>
      </c>
      <c r="C247" s="206">
        <v>2000</v>
      </c>
      <c r="D247" s="206"/>
      <c r="E247" s="19">
        <f t="shared" si="8"/>
        <v>2000</v>
      </c>
      <c r="F247" s="206">
        <v>2000</v>
      </c>
      <c r="G247" s="125">
        <f t="shared" si="9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370"/>
      <c r="B248" s="202" t="s">
        <v>363</v>
      </c>
      <c r="C248" s="206">
        <v>2400</v>
      </c>
      <c r="D248" s="206"/>
      <c r="E248" s="19">
        <f t="shared" si="8"/>
        <v>2400</v>
      </c>
      <c r="F248" s="206">
        <v>2400</v>
      </c>
      <c r="G248" s="125">
        <f t="shared" si="9"/>
        <v>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370"/>
      <c r="B249" s="202" t="s">
        <v>364</v>
      </c>
      <c r="C249" s="206">
        <v>100</v>
      </c>
      <c r="D249" s="206"/>
      <c r="E249" s="19">
        <f t="shared" si="8"/>
        <v>100</v>
      </c>
      <c r="F249" s="206">
        <v>100</v>
      </c>
      <c r="G249" s="125">
        <f t="shared" si="9"/>
        <v>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370"/>
      <c r="B250" s="202" t="s">
        <v>365</v>
      </c>
      <c r="C250" s="206">
        <v>800</v>
      </c>
      <c r="D250" s="206"/>
      <c r="E250" s="19">
        <f t="shared" si="8"/>
        <v>800</v>
      </c>
      <c r="F250" s="206">
        <v>800</v>
      </c>
      <c r="G250" s="125">
        <f t="shared" si="9"/>
        <v>0</v>
      </c>
      <c r="H250" s="150" t="s">
        <v>909</v>
      </c>
      <c r="I250" s="151" t="s">
        <v>909</v>
      </c>
      <c r="J250" s="165" t="s">
        <v>909</v>
      </c>
      <c r="K250" s="164" t="s">
        <v>909</v>
      </c>
    </row>
    <row r="251" spans="1:11">
      <c r="A251" s="370"/>
      <c r="B251" s="202" t="s">
        <v>366</v>
      </c>
      <c r="C251" s="206">
        <v>1200</v>
      </c>
      <c r="D251" s="206"/>
      <c r="E251" s="19">
        <f t="shared" si="8"/>
        <v>1200</v>
      </c>
      <c r="F251" s="206">
        <v>1200</v>
      </c>
      <c r="G251" s="125">
        <f t="shared" si="9"/>
        <v>0</v>
      </c>
      <c r="H251" s="150" t="s">
        <v>909</v>
      </c>
      <c r="I251" s="151" t="s">
        <v>909</v>
      </c>
      <c r="J251" s="163" t="s">
        <v>909</v>
      </c>
      <c r="K251" s="164" t="s">
        <v>909</v>
      </c>
    </row>
    <row r="252" spans="1:11">
      <c r="A252" s="370"/>
      <c r="B252" s="202" t="s">
        <v>367</v>
      </c>
      <c r="C252" s="206">
        <v>300</v>
      </c>
      <c r="D252" s="206"/>
      <c r="E252" s="19">
        <f t="shared" si="8"/>
        <v>300</v>
      </c>
      <c r="F252" s="206">
        <v>300</v>
      </c>
      <c r="G252" s="125">
        <f t="shared" si="9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370"/>
      <c r="B253" s="202" t="s">
        <v>368</v>
      </c>
      <c r="C253" s="206"/>
      <c r="D253" s="206"/>
      <c r="E253" s="19">
        <f t="shared" si="8"/>
        <v>0</v>
      </c>
      <c r="F253" s="206"/>
      <c r="G253" s="125">
        <f t="shared" si="9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370"/>
      <c r="B254" s="202" t="s">
        <v>369</v>
      </c>
      <c r="C254" s="206">
        <v>10000</v>
      </c>
      <c r="D254" s="206"/>
      <c r="E254" s="19">
        <f t="shared" si="8"/>
        <v>10000</v>
      </c>
      <c r="F254" s="206">
        <v>10000</v>
      </c>
      <c r="G254" s="125">
        <f t="shared" si="9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>
      <c r="A255" s="370"/>
      <c r="B255" s="202" t="s">
        <v>370</v>
      </c>
      <c r="C255" s="206"/>
      <c r="D255" s="206"/>
      <c r="E255" s="19">
        <f t="shared" si="8"/>
        <v>0</v>
      </c>
      <c r="F255" s="206"/>
      <c r="G255" s="125">
        <f t="shared" si="9"/>
        <v>0</v>
      </c>
      <c r="H255" s="150" t="s">
        <v>909</v>
      </c>
      <c r="I255" s="151" t="s">
        <v>909</v>
      </c>
      <c r="J255" s="165" t="s">
        <v>909</v>
      </c>
      <c r="K255" s="164" t="s">
        <v>909</v>
      </c>
    </row>
    <row r="256" spans="1:11">
      <c r="A256" s="370"/>
      <c r="B256" s="202" t="s">
        <v>371</v>
      </c>
      <c r="C256" s="206"/>
      <c r="D256" s="206"/>
      <c r="E256" s="19">
        <f t="shared" si="8"/>
        <v>0</v>
      </c>
      <c r="F256" s="206"/>
      <c r="G256" s="125">
        <f t="shared" si="9"/>
        <v>0</v>
      </c>
      <c r="H256" s="150" t="s">
        <v>909</v>
      </c>
      <c r="I256" s="151" t="s">
        <v>909</v>
      </c>
      <c r="J256" s="163" t="s">
        <v>909</v>
      </c>
      <c r="K256" s="164" t="s">
        <v>909</v>
      </c>
    </row>
    <row r="257" spans="1:11">
      <c r="A257" s="370"/>
      <c r="B257" s="202" t="s">
        <v>372</v>
      </c>
      <c r="C257" s="206"/>
      <c r="D257" s="206"/>
      <c r="E257" s="19">
        <f t="shared" si="8"/>
        <v>0</v>
      </c>
      <c r="F257" s="206"/>
      <c r="G257" s="125">
        <f t="shared" si="9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>
      <c r="A258" s="370"/>
      <c r="B258" s="202" t="s">
        <v>1714</v>
      </c>
      <c r="C258" s="206">
        <v>1100</v>
      </c>
      <c r="D258" s="206"/>
      <c r="E258" s="19">
        <f t="shared" si="8"/>
        <v>1100</v>
      </c>
      <c r="F258" s="206">
        <v>1100</v>
      </c>
      <c r="G258" s="125">
        <f t="shared" si="9"/>
        <v>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 s="2" customFormat="1" ht="15.75" customHeight="1">
      <c r="A259" s="370"/>
      <c r="B259" s="202" t="s">
        <v>1715</v>
      </c>
      <c r="C259" s="206">
        <v>1100</v>
      </c>
      <c r="D259" s="206"/>
      <c r="E259" s="19">
        <f t="shared" si="8"/>
        <v>1100</v>
      </c>
      <c r="F259" s="206">
        <v>1100</v>
      </c>
      <c r="G259" s="125">
        <f t="shared" si="9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</row>
    <row r="260" spans="1:11" s="2" customFormat="1" ht="15.75" customHeight="1">
      <c r="A260" s="370"/>
      <c r="B260" s="202" t="s">
        <v>1716</v>
      </c>
      <c r="C260" s="206">
        <v>2300</v>
      </c>
      <c r="D260" s="206"/>
      <c r="E260" s="19">
        <f t="shared" si="8"/>
        <v>2300</v>
      </c>
      <c r="F260" s="206">
        <v>2300</v>
      </c>
      <c r="G260" s="125">
        <f t="shared" si="9"/>
        <v>0</v>
      </c>
      <c r="H260" s="150" t="s">
        <v>909</v>
      </c>
      <c r="I260" s="151" t="s">
        <v>909</v>
      </c>
      <c r="J260" s="163" t="s">
        <v>909</v>
      </c>
      <c r="K260" s="164" t="s">
        <v>909</v>
      </c>
    </row>
    <row r="261" spans="1:11" s="2" customFormat="1" ht="15.75" customHeight="1">
      <c r="A261" s="370"/>
      <c r="B261" s="372"/>
      <c r="C261" s="206"/>
      <c r="D261" s="206"/>
      <c r="E261" s="19">
        <f t="shared" si="8"/>
        <v>0</v>
      </c>
      <c r="F261" s="206"/>
      <c r="G261" s="125">
        <f t="shared" si="9"/>
        <v>0</v>
      </c>
      <c r="H261" s="150" t="s">
        <v>909</v>
      </c>
      <c r="I261" s="151" t="s">
        <v>909</v>
      </c>
      <c r="J261" s="165" t="s">
        <v>909</v>
      </c>
      <c r="K261" s="164" t="s">
        <v>909</v>
      </c>
    </row>
    <row r="262" spans="1:11" s="2" customFormat="1" ht="15.75" customHeight="1">
      <c r="A262" s="243" t="s">
        <v>375</v>
      </c>
      <c r="B262" s="200" t="s">
        <v>376</v>
      </c>
      <c r="C262" s="206"/>
      <c r="D262" s="206"/>
      <c r="E262" s="19">
        <f t="shared" si="8"/>
        <v>0</v>
      </c>
      <c r="F262" s="206"/>
      <c r="G262" s="125">
        <f t="shared" si="9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 s="2" customFormat="1" ht="15.75" customHeight="1">
      <c r="A263" s="374"/>
      <c r="B263" s="200" t="s">
        <v>377</v>
      </c>
      <c r="C263" s="206"/>
      <c r="D263" s="206"/>
      <c r="E263" s="19">
        <f t="shared" si="8"/>
        <v>0</v>
      </c>
      <c r="F263" s="206"/>
      <c r="G263" s="125">
        <f t="shared" si="9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customHeight="1">
      <c r="A264" s="374"/>
      <c r="B264" s="200" t="s">
        <v>378</v>
      </c>
      <c r="C264" s="206">
        <v>15000</v>
      </c>
      <c r="D264" s="206"/>
      <c r="E264" s="19">
        <f t="shared" si="8"/>
        <v>15000</v>
      </c>
      <c r="F264" s="206">
        <v>15000</v>
      </c>
      <c r="G264" s="125">
        <f t="shared" si="9"/>
        <v>0</v>
      </c>
      <c r="H264" s="150" t="s">
        <v>909</v>
      </c>
      <c r="I264" s="151" t="s">
        <v>909</v>
      </c>
      <c r="J264" s="163" t="s">
        <v>909</v>
      </c>
      <c r="K264" s="164" t="s">
        <v>909</v>
      </c>
    </row>
    <row r="265" spans="1:11">
      <c r="A265" s="374"/>
      <c r="B265" s="200" t="s">
        <v>379</v>
      </c>
      <c r="C265" s="206"/>
      <c r="D265" s="206"/>
      <c r="E265" s="19">
        <f t="shared" si="8"/>
        <v>0</v>
      </c>
      <c r="F265" s="206"/>
      <c r="G265" s="125">
        <f t="shared" si="9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1">
      <c r="A266" s="374"/>
      <c r="B266" s="372"/>
      <c r="C266" s="206"/>
      <c r="D266" s="206"/>
      <c r="E266" s="19">
        <f t="shared" si="8"/>
        <v>0</v>
      </c>
      <c r="F266" s="206"/>
      <c r="G266" s="125">
        <f t="shared" si="9"/>
        <v>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1">
      <c r="A267" s="374"/>
      <c r="B267" s="372"/>
      <c r="C267" s="206"/>
      <c r="D267" s="206"/>
      <c r="E267" s="19">
        <f t="shared" si="8"/>
        <v>0</v>
      </c>
      <c r="F267" s="206"/>
      <c r="G267" s="125">
        <f t="shared" si="9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1" ht="16.5" thickBot="1">
      <c r="A268" s="370"/>
      <c r="B268" s="372"/>
      <c r="C268" s="206"/>
      <c r="D268" s="206"/>
      <c r="E268" s="19">
        <f t="shared" si="8"/>
        <v>0</v>
      </c>
      <c r="F268" s="375"/>
      <c r="G268" s="125">
        <f t="shared" si="9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 ht="16.5" thickBot="1">
      <c r="A269" s="376" t="s">
        <v>840</v>
      </c>
      <c r="B269" s="201" t="s">
        <v>962</v>
      </c>
      <c r="C269" s="206">
        <v>20058</v>
      </c>
      <c r="D269" s="206"/>
      <c r="E269" s="19">
        <f t="shared" ref="E269:E332" si="10">IFERROR(C269+D269,0)</f>
        <v>20058</v>
      </c>
      <c r="F269" s="206">
        <v>20058</v>
      </c>
      <c r="G269" s="125">
        <f t="shared" ref="G269:G332" si="11">IFERROR((E269-F269),0)</f>
        <v>0</v>
      </c>
      <c r="H269" s="150" t="s">
        <v>909</v>
      </c>
      <c r="I269" s="151" t="s">
        <v>909</v>
      </c>
      <c r="J269" s="165" t="s">
        <v>909</v>
      </c>
      <c r="K269" s="164" t="s">
        <v>909</v>
      </c>
    </row>
    <row r="270" spans="1:11">
      <c r="A270" s="374"/>
      <c r="B270" s="200" t="s">
        <v>963</v>
      </c>
      <c r="C270" s="206">
        <v>27288</v>
      </c>
      <c r="D270" s="206"/>
      <c r="E270" s="19">
        <f t="shared" si="10"/>
        <v>27288</v>
      </c>
      <c r="F270" s="206">
        <v>27288</v>
      </c>
      <c r="G270" s="125">
        <f t="shared" si="11"/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1">
      <c r="A271" s="374"/>
      <c r="B271" s="200"/>
      <c r="C271" s="206"/>
      <c r="D271" s="206"/>
      <c r="E271" s="19">
        <f t="shared" si="10"/>
        <v>0</v>
      </c>
      <c r="F271" s="206"/>
      <c r="G271" s="125">
        <f t="shared" si="11"/>
        <v>0</v>
      </c>
      <c r="H271" s="150" t="s">
        <v>909</v>
      </c>
      <c r="I271" s="151" t="s">
        <v>909</v>
      </c>
      <c r="J271" s="163" t="s">
        <v>909</v>
      </c>
      <c r="K271" s="164" t="s">
        <v>909</v>
      </c>
    </row>
    <row r="272" spans="1:11" ht="16.5" thickBot="1">
      <c r="A272" s="370"/>
      <c r="B272" s="372"/>
      <c r="C272" s="206"/>
      <c r="D272" s="206"/>
      <c r="E272" s="19">
        <f t="shared" si="10"/>
        <v>0</v>
      </c>
      <c r="F272" s="206"/>
      <c r="G272" s="125">
        <f t="shared" si="11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 ht="16.5" thickBot="1">
      <c r="A273" s="425" t="s">
        <v>1671</v>
      </c>
      <c r="B273" s="278" t="s">
        <v>1484</v>
      </c>
      <c r="C273" s="206">
        <v>8800</v>
      </c>
      <c r="D273" s="206"/>
      <c r="E273" s="19">
        <f t="shared" si="10"/>
        <v>8800</v>
      </c>
      <c r="F273" s="206">
        <v>8800</v>
      </c>
      <c r="G273" s="125">
        <f t="shared" si="11"/>
        <v>0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>
      <c r="A274" s="374"/>
      <c r="B274" s="239" t="s">
        <v>1485</v>
      </c>
      <c r="C274" s="206">
        <v>5200</v>
      </c>
      <c r="D274" s="206"/>
      <c r="E274" s="19">
        <f t="shared" si="10"/>
        <v>5200</v>
      </c>
      <c r="F274" s="206">
        <v>5200</v>
      </c>
      <c r="G274" s="125">
        <f t="shared" si="11"/>
        <v>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374"/>
      <c r="B275" s="239" t="s">
        <v>1486</v>
      </c>
      <c r="C275" s="206">
        <v>7200</v>
      </c>
      <c r="D275" s="206"/>
      <c r="E275" s="19">
        <f t="shared" si="10"/>
        <v>7200</v>
      </c>
      <c r="F275" s="206">
        <v>7200</v>
      </c>
      <c r="G275" s="125">
        <f t="shared" si="11"/>
        <v>0</v>
      </c>
      <c r="H275" s="150" t="s">
        <v>909</v>
      </c>
      <c r="I275" s="151" t="s">
        <v>909</v>
      </c>
      <c r="J275" s="163" t="s">
        <v>909</v>
      </c>
      <c r="K275" s="164" t="s">
        <v>909</v>
      </c>
    </row>
    <row r="276" spans="1:11">
      <c r="A276" s="374"/>
      <c r="B276" s="239" t="s">
        <v>1487</v>
      </c>
      <c r="C276" s="206">
        <v>7600</v>
      </c>
      <c r="D276" s="206"/>
      <c r="E276" s="19">
        <f t="shared" si="10"/>
        <v>7600</v>
      </c>
      <c r="F276" s="206">
        <v>7600</v>
      </c>
      <c r="G276" s="125">
        <f t="shared" si="11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>
      <c r="A277" s="374"/>
      <c r="B277" s="239" t="s">
        <v>1488</v>
      </c>
      <c r="C277" s="206">
        <v>17600</v>
      </c>
      <c r="D277" s="206"/>
      <c r="E277" s="19">
        <f t="shared" si="10"/>
        <v>17600</v>
      </c>
      <c r="F277" s="206">
        <v>17600</v>
      </c>
      <c r="G277" s="125">
        <f t="shared" si="11"/>
        <v>0</v>
      </c>
      <c r="H277" s="150" t="s">
        <v>909</v>
      </c>
      <c r="I277" s="151" t="s">
        <v>909</v>
      </c>
      <c r="J277" s="165" t="s">
        <v>909</v>
      </c>
      <c r="K277" s="164" t="s">
        <v>909</v>
      </c>
    </row>
    <row r="278" spans="1:11">
      <c r="A278" s="374"/>
      <c r="B278" s="239" t="s">
        <v>1489</v>
      </c>
      <c r="C278" s="206">
        <v>11200</v>
      </c>
      <c r="D278" s="206"/>
      <c r="E278" s="19">
        <f t="shared" si="10"/>
        <v>11200</v>
      </c>
      <c r="F278" s="206">
        <v>11200</v>
      </c>
      <c r="G278" s="125">
        <f t="shared" si="11"/>
        <v>0</v>
      </c>
      <c r="H278" s="150" t="s">
        <v>909</v>
      </c>
      <c r="I278" s="151" t="s">
        <v>909</v>
      </c>
      <c r="J278" s="163" t="s">
        <v>909</v>
      </c>
      <c r="K278" s="164" t="s">
        <v>909</v>
      </c>
    </row>
    <row r="279" spans="1:11">
      <c r="A279" s="374"/>
      <c r="B279" s="239" t="s">
        <v>1490</v>
      </c>
      <c r="C279" s="206">
        <v>14400</v>
      </c>
      <c r="D279" s="206"/>
      <c r="E279" s="19">
        <f t="shared" si="10"/>
        <v>14400</v>
      </c>
      <c r="F279" s="206">
        <v>14400</v>
      </c>
      <c r="G279" s="125">
        <f t="shared" si="11"/>
        <v>0</v>
      </c>
      <c r="H279" s="150" t="s">
        <v>909</v>
      </c>
      <c r="I279" s="151" t="s">
        <v>909</v>
      </c>
      <c r="J279" s="165" t="s">
        <v>909</v>
      </c>
      <c r="K279" s="164" t="s">
        <v>909</v>
      </c>
    </row>
    <row r="280" spans="1:11">
      <c r="A280" s="374"/>
      <c r="B280" s="239" t="s">
        <v>1491</v>
      </c>
      <c r="C280" s="206">
        <v>8000</v>
      </c>
      <c r="D280" s="206"/>
      <c r="E280" s="19">
        <f t="shared" si="10"/>
        <v>8000</v>
      </c>
      <c r="F280" s="206">
        <v>8000</v>
      </c>
      <c r="G280" s="125">
        <f t="shared" si="11"/>
        <v>0</v>
      </c>
      <c r="H280" s="150" t="s">
        <v>909</v>
      </c>
      <c r="I280" s="151" t="s">
        <v>909</v>
      </c>
      <c r="J280" s="163" t="s">
        <v>909</v>
      </c>
      <c r="K280" s="164" t="s">
        <v>909</v>
      </c>
    </row>
    <row r="281" spans="1:11">
      <c r="A281" s="374"/>
      <c r="B281" s="239" t="s">
        <v>1492</v>
      </c>
      <c r="C281" s="206"/>
      <c r="D281" s="206"/>
      <c r="E281" s="19">
        <f t="shared" si="10"/>
        <v>0</v>
      </c>
      <c r="F281" s="206"/>
      <c r="G281" s="125">
        <f t="shared" si="11"/>
        <v>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>
      <c r="A282" s="374"/>
      <c r="B282" s="200" t="s">
        <v>1493</v>
      </c>
      <c r="C282" s="206">
        <v>8800</v>
      </c>
      <c r="D282" s="206"/>
      <c r="E282" s="19">
        <f t="shared" si="10"/>
        <v>8800</v>
      </c>
      <c r="F282" s="206">
        <v>8800</v>
      </c>
      <c r="G282" s="125">
        <f t="shared" si="11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374"/>
      <c r="B283" s="279" t="s">
        <v>1494</v>
      </c>
      <c r="C283" s="206">
        <v>1600</v>
      </c>
      <c r="D283" s="206"/>
      <c r="E283" s="19">
        <f t="shared" si="10"/>
        <v>1600</v>
      </c>
      <c r="F283" s="206">
        <v>1600</v>
      </c>
      <c r="G283" s="125">
        <f t="shared" si="11"/>
        <v>0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>
      <c r="A284" s="374"/>
      <c r="B284" s="239" t="s">
        <v>1495</v>
      </c>
      <c r="C284" s="206">
        <v>8000</v>
      </c>
      <c r="D284" s="206"/>
      <c r="E284" s="19">
        <f t="shared" si="10"/>
        <v>8000</v>
      </c>
      <c r="F284" s="206">
        <v>8000</v>
      </c>
      <c r="G284" s="125">
        <f t="shared" si="11"/>
        <v>0</v>
      </c>
      <c r="H284" s="150" t="s">
        <v>909</v>
      </c>
      <c r="I284" s="151" t="s">
        <v>909</v>
      </c>
      <c r="J284" s="165" t="s">
        <v>909</v>
      </c>
      <c r="K284" s="164" t="s">
        <v>909</v>
      </c>
    </row>
    <row r="285" spans="1:11" ht="16.5" thickBot="1">
      <c r="A285" s="374"/>
      <c r="B285" s="200"/>
      <c r="C285" s="206"/>
      <c r="D285" s="206"/>
      <c r="E285" s="19">
        <f t="shared" si="10"/>
        <v>0</v>
      </c>
      <c r="F285" s="206"/>
      <c r="G285" s="125">
        <f t="shared" si="11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 ht="16.5" thickBot="1">
      <c r="A286" s="376" t="s">
        <v>558</v>
      </c>
      <c r="B286" s="201" t="s">
        <v>1672</v>
      </c>
      <c r="C286" s="206"/>
      <c r="D286" s="206"/>
      <c r="E286" s="19">
        <f t="shared" si="10"/>
        <v>0</v>
      </c>
      <c r="F286" s="206"/>
      <c r="G286" s="125">
        <f t="shared" si="11"/>
        <v>0</v>
      </c>
      <c r="H286" s="150" t="s">
        <v>909</v>
      </c>
      <c r="I286" s="151" t="s">
        <v>909</v>
      </c>
      <c r="J286" s="163" t="s">
        <v>909</v>
      </c>
      <c r="K286" s="164" t="s">
        <v>909</v>
      </c>
    </row>
    <row r="287" spans="1:11">
      <c r="A287" s="374"/>
      <c r="B287" s="200"/>
      <c r="C287" s="206"/>
      <c r="D287" s="206"/>
      <c r="E287" s="19">
        <f t="shared" si="10"/>
        <v>0</v>
      </c>
      <c r="F287" s="206"/>
      <c r="G287" s="125">
        <f t="shared" si="11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 ht="16.5" thickBot="1">
      <c r="A288" s="370"/>
      <c r="B288" s="200"/>
      <c r="C288" s="206"/>
      <c r="D288" s="206"/>
      <c r="E288" s="19">
        <f t="shared" si="10"/>
        <v>0</v>
      </c>
      <c r="F288" s="206"/>
      <c r="G288" s="125">
        <f t="shared" si="11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 ht="16.5" thickBot="1">
      <c r="A289" s="376" t="s">
        <v>453</v>
      </c>
      <c r="B289" s="201" t="s">
        <v>454</v>
      </c>
      <c r="C289" s="206">
        <v>6000</v>
      </c>
      <c r="D289" s="206"/>
      <c r="E289" s="19">
        <f t="shared" si="10"/>
        <v>6000</v>
      </c>
      <c r="F289" s="206">
        <v>6000</v>
      </c>
      <c r="G289" s="125">
        <f t="shared" si="11"/>
        <v>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>
      <c r="A290" s="370"/>
      <c r="B290" s="200" t="s">
        <v>455</v>
      </c>
      <c r="C290" s="206"/>
      <c r="D290" s="206"/>
      <c r="E290" s="19">
        <f t="shared" si="10"/>
        <v>0</v>
      </c>
      <c r="F290" s="206"/>
      <c r="G290" s="125">
        <f t="shared" si="11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370"/>
      <c r="B291" s="200" t="s">
        <v>456</v>
      </c>
      <c r="C291" s="206">
        <v>12500</v>
      </c>
      <c r="D291" s="206">
        <v>5000</v>
      </c>
      <c r="E291" s="19">
        <f t="shared" si="10"/>
        <v>17500</v>
      </c>
      <c r="F291" s="206">
        <v>12500</v>
      </c>
      <c r="G291" s="125">
        <f t="shared" si="11"/>
        <v>5000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>
      <c r="A292" s="370"/>
      <c r="B292" s="200" t="s">
        <v>457</v>
      </c>
      <c r="C292" s="206">
        <v>12300</v>
      </c>
      <c r="D292" s="206">
        <v>5100</v>
      </c>
      <c r="E292" s="19">
        <f t="shared" si="10"/>
        <v>17400</v>
      </c>
      <c r="F292" s="206">
        <v>12300</v>
      </c>
      <c r="G292" s="125">
        <f t="shared" si="11"/>
        <v>5100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>
      <c r="A293" s="370"/>
      <c r="B293" s="200" t="s">
        <v>458</v>
      </c>
      <c r="C293" s="206">
        <v>16000</v>
      </c>
      <c r="D293" s="206"/>
      <c r="E293" s="19">
        <f t="shared" si="10"/>
        <v>16000</v>
      </c>
      <c r="F293" s="206">
        <v>16000</v>
      </c>
      <c r="G293" s="125">
        <f t="shared" si="11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370"/>
      <c r="B294" s="200" t="s">
        <v>459</v>
      </c>
      <c r="C294" s="206">
        <v>10200</v>
      </c>
      <c r="D294" s="206">
        <v>5500</v>
      </c>
      <c r="E294" s="19">
        <f t="shared" si="10"/>
        <v>15700</v>
      </c>
      <c r="F294" s="206">
        <v>10200</v>
      </c>
      <c r="G294" s="125">
        <f t="shared" si="11"/>
        <v>5500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370"/>
      <c r="B295" s="202" t="s">
        <v>466</v>
      </c>
      <c r="C295" s="206"/>
      <c r="D295" s="206"/>
      <c r="E295" s="19">
        <f t="shared" si="10"/>
        <v>0</v>
      </c>
      <c r="F295" s="206"/>
      <c r="G295" s="125">
        <f t="shared" si="11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 ht="16.5" thickBot="1">
      <c r="A296" s="374"/>
      <c r="B296" s="372"/>
      <c r="C296" s="206"/>
      <c r="D296" s="206"/>
      <c r="E296" s="19">
        <f t="shared" si="10"/>
        <v>0</v>
      </c>
      <c r="F296" s="206"/>
      <c r="G296" s="125">
        <f t="shared" si="11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 ht="16.5" thickBot="1">
      <c r="A297" s="376" t="s">
        <v>467</v>
      </c>
      <c r="B297" s="201" t="s">
        <v>468</v>
      </c>
      <c r="C297" s="206"/>
      <c r="D297" s="206"/>
      <c r="E297" s="19">
        <f t="shared" si="10"/>
        <v>0</v>
      </c>
      <c r="F297" s="206"/>
      <c r="G297" s="125">
        <f t="shared" si="11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374"/>
      <c r="B298" s="200" t="s">
        <v>469</v>
      </c>
      <c r="C298" s="206"/>
      <c r="D298" s="206"/>
      <c r="E298" s="24">
        <f t="shared" si="10"/>
        <v>0</v>
      </c>
      <c r="F298" s="206"/>
      <c r="G298" s="125">
        <f t="shared" si="11"/>
        <v>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>
      <c r="A299" s="374"/>
      <c r="B299" s="200" t="s">
        <v>470</v>
      </c>
      <c r="C299" s="206"/>
      <c r="D299" s="206"/>
      <c r="E299" s="18">
        <f t="shared" si="10"/>
        <v>0</v>
      </c>
      <c r="F299" s="206"/>
      <c r="G299" s="125">
        <f t="shared" si="11"/>
        <v>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 ht="16.5" thickBot="1">
      <c r="A300" s="374"/>
      <c r="B300" s="372"/>
      <c r="C300" s="206"/>
      <c r="D300" s="206"/>
      <c r="E300" s="18">
        <f t="shared" si="10"/>
        <v>0</v>
      </c>
      <c r="F300" s="206"/>
      <c r="G300" s="125">
        <f t="shared" si="11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 ht="16.5" thickBot="1">
      <c r="A301" s="376" t="s">
        <v>471</v>
      </c>
      <c r="B301" s="201" t="s">
        <v>472</v>
      </c>
      <c r="C301" s="206">
        <v>578</v>
      </c>
      <c r="D301" s="206"/>
      <c r="E301" s="18">
        <f t="shared" si="10"/>
        <v>578</v>
      </c>
      <c r="F301" s="206">
        <v>578</v>
      </c>
      <c r="G301" s="125">
        <f t="shared" si="11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374"/>
      <c r="B302" s="200" t="s">
        <v>1673</v>
      </c>
      <c r="C302" s="206"/>
      <c r="D302" s="206"/>
      <c r="E302" s="18">
        <f t="shared" si="10"/>
        <v>0</v>
      </c>
      <c r="F302" s="206"/>
      <c r="G302" s="125">
        <f t="shared" si="11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374"/>
      <c r="B303" s="202" t="s">
        <v>1674</v>
      </c>
      <c r="C303" s="206"/>
      <c r="D303" s="206"/>
      <c r="E303" s="18">
        <f t="shared" si="10"/>
        <v>0</v>
      </c>
      <c r="F303" s="206"/>
      <c r="G303" s="125">
        <f t="shared" si="11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 ht="16.5" thickBot="1">
      <c r="A304" s="374"/>
      <c r="B304" s="200"/>
      <c r="C304" s="206"/>
      <c r="D304" s="206"/>
      <c r="E304" s="18">
        <f t="shared" si="10"/>
        <v>0</v>
      </c>
      <c r="F304" s="206"/>
      <c r="G304" s="125">
        <f t="shared" si="11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 ht="16.5" thickBot="1">
      <c r="A305" s="376" t="s">
        <v>1070</v>
      </c>
      <c r="B305" s="213" t="s">
        <v>683</v>
      </c>
      <c r="C305" s="206"/>
      <c r="D305" s="206"/>
      <c r="E305" s="18">
        <f t="shared" si="10"/>
        <v>0</v>
      </c>
      <c r="F305" s="206"/>
      <c r="G305" s="125">
        <f t="shared" si="11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374"/>
      <c r="B306" s="202"/>
      <c r="C306" s="206"/>
      <c r="D306" s="206"/>
      <c r="E306" s="18">
        <f t="shared" si="10"/>
        <v>0</v>
      </c>
      <c r="F306" s="206"/>
      <c r="G306" s="125">
        <f t="shared" si="11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 ht="16.5" thickBot="1">
      <c r="A307" s="427"/>
      <c r="B307" s="372"/>
      <c r="C307" s="206"/>
      <c r="D307" s="206"/>
      <c r="E307" s="18">
        <f t="shared" si="10"/>
        <v>0</v>
      </c>
      <c r="F307" s="206"/>
      <c r="G307" s="125">
        <f t="shared" si="11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 ht="16.5" thickBot="1">
      <c r="A308" s="376" t="s">
        <v>483</v>
      </c>
      <c r="B308" s="201" t="s">
        <v>498</v>
      </c>
      <c r="C308" s="206">
        <v>26000</v>
      </c>
      <c r="D308" s="206"/>
      <c r="E308" s="18">
        <f t="shared" si="10"/>
        <v>26000</v>
      </c>
      <c r="F308" s="206">
        <v>26000</v>
      </c>
      <c r="G308" s="125">
        <f t="shared" si="11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378"/>
      <c r="B309" s="202" t="s">
        <v>494</v>
      </c>
      <c r="C309" s="206"/>
      <c r="D309" s="206"/>
      <c r="E309" s="18">
        <f t="shared" si="10"/>
        <v>0</v>
      </c>
      <c r="F309" s="206"/>
      <c r="G309" s="125">
        <f t="shared" si="11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>
      <c r="A310" s="378"/>
      <c r="B310" s="200" t="s">
        <v>495</v>
      </c>
      <c r="C310" s="206">
        <v>200</v>
      </c>
      <c r="D310" s="206"/>
      <c r="E310" s="18">
        <f t="shared" si="10"/>
        <v>200</v>
      </c>
      <c r="F310" s="206">
        <v>200</v>
      </c>
      <c r="G310" s="125">
        <f t="shared" si="11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>
      <c r="A311" s="378"/>
      <c r="B311" s="200" t="s">
        <v>484</v>
      </c>
      <c r="C311" s="206"/>
      <c r="D311" s="206"/>
      <c r="E311" s="18">
        <f t="shared" si="10"/>
        <v>0</v>
      </c>
      <c r="F311" s="206"/>
      <c r="G311" s="125">
        <f t="shared" si="11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378"/>
      <c r="B312" s="200" t="s">
        <v>515</v>
      </c>
      <c r="C312" s="206">
        <v>10600</v>
      </c>
      <c r="D312" s="206"/>
      <c r="E312" s="18">
        <f t="shared" si="10"/>
        <v>10600</v>
      </c>
      <c r="F312" s="206">
        <v>10600</v>
      </c>
      <c r="G312" s="125">
        <f t="shared" si="11"/>
        <v>0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378"/>
      <c r="B313" s="200" t="s">
        <v>516</v>
      </c>
      <c r="C313" s="206">
        <v>15600</v>
      </c>
      <c r="D313" s="206"/>
      <c r="E313" s="18">
        <f t="shared" si="10"/>
        <v>15600</v>
      </c>
      <c r="F313" s="206">
        <v>15600</v>
      </c>
      <c r="G313" s="125">
        <f t="shared" si="11"/>
        <v>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>
      <c r="A314" s="378"/>
      <c r="B314" s="200" t="s">
        <v>517</v>
      </c>
      <c r="C314" s="206">
        <v>2000</v>
      </c>
      <c r="D314" s="206"/>
      <c r="E314" s="18">
        <f t="shared" si="10"/>
        <v>2000</v>
      </c>
      <c r="F314" s="206">
        <v>2000</v>
      </c>
      <c r="G314" s="125">
        <f t="shared" si="11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>
      <c r="A315" s="378"/>
      <c r="B315" s="200" t="s">
        <v>518</v>
      </c>
      <c r="C315" s="206">
        <v>1500</v>
      </c>
      <c r="D315" s="206"/>
      <c r="E315" s="18">
        <f t="shared" si="10"/>
        <v>1500</v>
      </c>
      <c r="F315" s="206">
        <v>1375</v>
      </c>
      <c r="G315" s="125">
        <f t="shared" si="11"/>
        <v>125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378"/>
      <c r="B316" s="200" t="s">
        <v>514</v>
      </c>
      <c r="C316" s="206"/>
      <c r="D316" s="206"/>
      <c r="E316" s="18">
        <f t="shared" si="10"/>
        <v>0</v>
      </c>
      <c r="F316" s="206"/>
      <c r="G316" s="125">
        <f t="shared" si="11"/>
        <v>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378"/>
      <c r="B317" s="200" t="s">
        <v>519</v>
      </c>
      <c r="C317" s="206">
        <v>2900</v>
      </c>
      <c r="D317" s="206"/>
      <c r="E317" s="18">
        <f t="shared" si="10"/>
        <v>2900</v>
      </c>
      <c r="F317" s="206">
        <v>2900</v>
      </c>
      <c r="G317" s="125">
        <f t="shared" si="11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378"/>
      <c r="B318" s="200" t="s">
        <v>489</v>
      </c>
      <c r="C318" s="206">
        <v>2000</v>
      </c>
      <c r="D318" s="206"/>
      <c r="E318" s="18">
        <f t="shared" si="10"/>
        <v>2000</v>
      </c>
      <c r="F318" s="206">
        <v>2000</v>
      </c>
      <c r="G318" s="125">
        <f t="shared" si="11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378"/>
      <c r="B319" s="200" t="s">
        <v>491</v>
      </c>
      <c r="C319" s="206">
        <v>1300</v>
      </c>
      <c r="D319" s="206"/>
      <c r="E319" s="18">
        <f t="shared" si="10"/>
        <v>1300</v>
      </c>
      <c r="F319" s="206">
        <v>1300</v>
      </c>
      <c r="G319" s="125">
        <f t="shared" si="11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378"/>
      <c r="B320" s="202" t="s">
        <v>949</v>
      </c>
      <c r="C320" s="206"/>
      <c r="D320" s="206"/>
      <c r="E320" s="18">
        <f t="shared" si="10"/>
        <v>0</v>
      </c>
      <c r="F320" s="206"/>
      <c r="G320" s="125">
        <f t="shared" si="11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>
      <c r="A321" s="378"/>
      <c r="B321" s="200" t="s">
        <v>492</v>
      </c>
      <c r="C321" s="206">
        <v>900</v>
      </c>
      <c r="D321" s="206"/>
      <c r="E321" s="18">
        <f t="shared" si="10"/>
        <v>900</v>
      </c>
      <c r="F321" s="206">
        <v>900</v>
      </c>
      <c r="G321" s="125">
        <f t="shared" si="11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>
      <c r="A322" s="378"/>
      <c r="B322" s="200" t="s">
        <v>507</v>
      </c>
      <c r="C322" s="206"/>
      <c r="D322" s="206"/>
      <c r="E322" s="18">
        <f t="shared" si="10"/>
        <v>0</v>
      </c>
      <c r="F322" s="206"/>
      <c r="G322" s="125">
        <f t="shared" si="11"/>
        <v>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378"/>
      <c r="B323" s="200" t="s">
        <v>521</v>
      </c>
      <c r="C323" s="206">
        <v>2700</v>
      </c>
      <c r="D323" s="206"/>
      <c r="E323" s="18">
        <f t="shared" si="10"/>
        <v>2700</v>
      </c>
      <c r="F323" s="206">
        <v>2700</v>
      </c>
      <c r="G323" s="125">
        <f t="shared" si="11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>
      <c r="A324" s="378"/>
      <c r="B324" s="200" t="s">
        <v>512</v>
      </c>
      <c r="C324" s="206">
        <v>500</v>
      </c>
      <c r="D324" s="206"/>
      <c r="E324" s="18">
        <f t="shared" si="10"/>
        <v>500</v>
      </c>
      <c r="F324" s="206">
        <v>500</v>
      </c>
      <c r="G324" s="125">
        <f t="shared" si="11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>
      <c r="A325" s="378"/>
      <c r="B325" s="202" t="s">
        <v>511</v>
      </c>
      <c r="C325" s="206">
        <v>300</v>
      </c>
      <c r="D325" s="206"/>
      <c r="E325" s="18">
        <f t="shared" si="10"/>
        <v>300</v>
      </c>
      <c r="F325" s="206">
        <v>300</v>
      </c>
      <c r="G325" s="125">
        <f t="shared" si="11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>
      <c r="A326" s="378"/>
      <c r="B326" s="202" t="s">
        <v>950</v>
      </c>
      <c r="C326" s="206">
        <v>2500</v>
      </c>
      <c r="D326" s="206"/>
      <c r="E326" s="18">
        <f t="shared" si="10"/>
        <v>2500</v>
      </c>
      <c r="F326" s="206">
        <v>2500</v>
      </c>
      <c r="G326" s="125">
        <f t="shared" si="11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>
      <c r="A327" s="378"/>
      <c r="B327" s="200" t="s">
        <v>487</v>
      </c>
      <c r="C327" s="206">
        <v>1400</v>
      </c>
      <c r="D327" s="206"/>
      <c r="E327" s="18">
        <f t="shared" si="10"/>
        <v>1400</v>
      </c>
      <c r="F327" s="206">
        <v>1400</v>
      </c>
      <c r="G327" s="125">
        <f t="shared" si="11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378"/>
      <c r="B328" s="200" t="s">
        <v>488</v>
      </c>
      <c r="C328" s="206">
        <v>1000</v>
      </c>
      <c r="D328" s="206"/>
      <c r="E328" s="18">
        <f t="shared" si="10"/>
        <v>1000</v>
      </c>
      <c r="F328" s="206">
        <v>1000</v>
      </c>
      <c r="G328" s="125">
        <f t="shared" si="11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378"/>
      <c r="B329" s="200" t="s">
        <v>496</v>
      </c>
      <c r="C329" s="206"/>
      <c r="D329" s="206"/>
      <c r="E329" s="18">
        <f t="shared" si="10"/>
        <v>0</v>
      </c>
      <c r="F329" s="206"/>
      <c r="G329" s="125">
        <f t="shared" si="11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378"/>
      <c r="B330" s="200" t="s">
        <v>504</v>
      </c>
      <c r="C330" s="206"/>
      <c r="D330" s="206"/>
      <c r="E330" s="18">
        <f t="shared" si="10"/>
        <v>0</v>
      </c>
      <c r="F330" s="206"/>
      <c r="G330" s="125">
        <f t="shared" si="11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378"/>
      <c r="B331" s="202" t="s">
        <v>1035</v>
      </c>
      <c r="C331" s="206">
        <v>200</v>
      </c>
      <c r="D331" s="206"/>
      <c r="E331" s="18">
        <f t="shared" si="10"/>
        <v>200</v>
      </c>
      <c r="F331" s="206">
        <v>200</v>
      </c>
      <c r="G331" s="125">
        <f t="shared" si="11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 ht="16.5" thickBot="1">
      <c r="A332" s="379"/>
      <c r="B332" s="372"/>
      <c r="C332" s="206"/>
      <c r="D332" s="206"/>
      <c r="E332" s="18">
        <f t="shared" si="10"/>
        <v>0</v>
      </c>
      <c r="F332" s="206"/>
      <c r="G332" s="125">
        <f t="shared" si="11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 ht="16.5" thickBot="1">
      <c r="A333" s="376" t="s">
        <v>522</v>
      </c>
      <c r="B333" s="201" t="s">
        <v>523</v>
      </c>
      <c r="C333" s="206">
        <v>30000</v>
      </c>
      <c r="D333" s="206"/>
      <c r="E333" s="18">
        <f t="shared" ref="E333:E396" si="12">IFERROR(C333+D333,0)</f>
        <v>30000</v>
      </c>
      <c r="F333" s="206">
        <v>16000</v>
      </c>
      <c r="G333" s="125">
        <f t="shared" ref="G333:G396" si="13">IFERROR((E333-F333),0)</f>
        <v>14000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>
      <c r="A334" s="374"/>
      <c r="B334" s="200" t="s">
        <v>524</v>
      </c>
      <c r="C334" s="206"/>
      <c r="D334" s="206"/>
      <c r="E334" s="18">
        <f t="shared" si="12"/>
        <v>0</v>
      </c>
      <c r="F334" s="206"/>
      <c r="G334" s="125">
        <f t="shared" si="13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>
      <c r="A335" s="374"/>
      <c r="B335" s="202" t="s">
        <v>952</v>
      </c>
      <c r="C335" s="206">
        <v>2488</v>
      </c>
      <c r="D335" s="206"/>
      <c r="E335" s="18">
        <f t="shared" si="12"/>
        <v>2488</v>
      </c>
      <c r="F335" s="206">
        <v>2488</v>
      </c>
      <c r="G335" s="125">
        <f t="shared" si="13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374"/>
      <c r="B336" s="202" t="s">
        <v>953</v>
      </c>
      <c r="C336" s="206">
        <v>3696</v>
      </c>
      <c r="D336" s="206"/>
      <c r="E336" s="18">
        <f t="shared" si="12"/>
        <v>3696</v>
      </c>
      <c r="F336" s="206">
        <v>3696</v>
      </c>
      <c r="G336" s="125">
        <f t="shared" si="13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374"/>
      <c r="B337" s="200" t="s">
        <v>540</v>
      </c>
      <c r="C337" s="206"/>
      <c r="D337" s="206"/>
      <c r="E337" s="18">
        <f t="shared" si="12"/>
        <v>0</v>
      </c>
      <c r="F337" s="206"/>
      <c r="G337" s="125">
        <f t="shared" si="13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374"/>
      <c r="B338" s="200" t="s">
        <v>541</v>
      </c>
      <c r="C338" s="206"/>
      <c r="D338" s="206"/>
      <c r="E338" s="18">
        <f t="shared" si="12"/>
        <v>0</v>
      </c>
      <c r="F338" s="206"/>
      <c r="G338" s="125">
        <f t="shared" si="13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374"/>
      <c r="B339" s="202" t="s">
        <v>954</v>
      </c>
      <c r="C339" s="206">
        <v>1749</v>
      </c>
      <c r="D339" s="206"/>
      <c r="E339" s="18">
        <f t="shared" si="12"/>
        <v>1749</v>
      </c>
      <c r="F339" s="206">
        <v>1749</v>
      </c>
      <c r="G339" s="125">
        <f t="shared" si="13"/>
        <v>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>
      <c r="A340" s="374"/>
      <c r="B340" s="202" t="s">
        <v>955</v>
      </c>
      <c r="C340" s="206">
        <v>775</v>
      </c>
      <c r="D340" s="206"/>
      <c r="E340" s="18">
        <f t="shared" si="12"/>
        <v>775</v>
      </c>
      <c r="F340" s="206">
        <v>775</v>
      </c>
      <c r="G340" s="125">
        <f t="shared" si="13"/>
        <v>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 ht="16.5" thickBot="1">
      <c r="A341" s="378"/>
      <c r="B341" s="372"/>
      <c r="C341" s="206"/>
      <c r="D341" s="206"/>
      <c r="E341" s="18">
        <f t="shared" si="12"/>
        <v>0</v>
      </c>
      <c r="F341" s="206"/>
      <c r="G341" s="125">
        <f t="shared" si="13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 ht="16.5" thickBot="1">
      <c r="A342" s="376" t="s">
        <v>596</v>
      </c>
      <c r="B342" s="213" t="s">
        <v>597</v>
      </c>
      <c r="C342" s="206"/>
      <c r="D342" s="206"/>
      <c r="E342" s="18">
        <f t="shared" si="12"/>
        <v>0</v>
      </c>
      <c r="F342" s="206"/>
      <c r="G342" s="125">
        <f t="shared" si="13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>
      <c r="A343" s="428"/>
      <c r="B343" s="200" t="s">
        <v>598</v>
      </c>
      <c r="C343" s="206"/>
      <c r="D343" s="206"/>
      <c r="E343" s="18">
        <f t="shared" si="12"/>
        <v>0</v>
      </c>
      <c r="F343" s="206"/>
      <c r="G343" s="125">
        <f t="shared" si="13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>
      <c r="A344" s="429"/>
      <c r="B344" s="200" t="s">
        <v>599</v>
      </c>
      <c r="C344" s="206"/>
      <c r="D344" s="206"/>
      <c r="E344" s="18">
        <f t="shared" si="12"/>
        <v>0</v>
      </c>
      <c r="F344" s="206"/>
      <c r="G344" s="125">
        <f t="shared" si="13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429"/>
      <c r="B345" s="200" t="s">
        <v>600</v>
      </c>
      <c r="C345" s="206"/>
      <c r="D345" s="206"/>
      <c r="E345" s="18">
        <f t="shared" si="12"/>
        <v>0</v>
      </c>
      <c r="F345" s="206"/>
      <c r="G345" s="125">
        <f t="shared" si="13"/>
        <v>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429"/>
      <c r="B346" s="200" t="s">
        <v>601</v>
      </c>
      <c r="C346" s="206"/>
      <c r="D346" s="206"/>
      <c r="E346" s="18">
        <f t="shared" si="12"/>
        <v>0</v>
      </c>
      <c r="F346" s="206"/>
      <c r="G346" s="125">
        <f t="shared" si="13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>
      <c r="A347" s="429"/>
      <c r="B347" s="200" t="s">
        <v>602</v>
      </c>
      <c r="C347" s="206">
        <v>30000</v>
      </c>
      <c r="D347" s="206"/>
      <c r="E347" s="18">
        <f t="shared" si="12"/>
        <v>30000</v>
      </c>
      <c r="F347" s="206">
        <v>30000</v>
      </c>
      <c r="G347" s="125">
        <f t="shared" si="13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 ht="16.5" thickBot="1">
      <c r="A348" s="430"/>
      <c r="B348" s="202"/>
      <c r="C348" s="206"/>
      <c r="D348" s="206"/>
      <c r="E348" s="18">
        <f t="shared" si="12"/>
        <v>0</v>
      </c>
      <c r="F348" s="206"/>
      <c r="G348" s="125">
        <f t="shared" si="13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 ht="16.5" thickBot="1">
      <c r="A349" s="389" t="s">
        <v>1675</v>
      </c>
      <c r="B349" s="213" t="s">
        <v>1676</v>
      </c>
      <c r="C349" s="206"/>
      <c r="D349" s="206"/>
      <c r="E349" s="18">
        <f t="shared" si="12"/>
        <v>0</v>
      </c>
      <c r="F349" s="206"/>
      <c r="G349" s="125">
        <f t="shared" si="13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>
      <c r="A350" s="431"/>
      <c r="B350" s="202"/>
      <c r="C350" s="206"/>
      <c r="D350" s="206"/>
      <c r="E350" s="18">
        <f t="shared" si="12"/>
        <v>0</v>
      </c>
      <c r="F350" s="206"/>
      <c r="G350" s="125">
        <f t="shared" si="13"/>
        <v>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 ht="16.5" thickBot="1">
      <c r="A351" s="378"/>
      <c r="B351" s="202"/>
      <c r="C351" s="206"/>
      <c r="D351" s="206"/>
      <c r="E351" s="18">
        <f t="shared" si="12"/>
        <v>0</v>
      </c>
      <c r="F351" s="206"/>
      <c r="G351" s="125">
        <f t="shared" si="13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 ht="16.5" thickBot="1">
      <c r="A352" s="389" t="s">
        <v>807</v>
      </c>
      <c r="B352" s="213" t="s">
        <v>1677</v>
      </c>
      <c r="C352" s="206"/>
      <c r="D352" s="206"/>
      <c r="E352" s="18">
        <f t="shared" si="12"/>
        <v>0</v>
      </c>
      <c r="F352" s="206"/>
      <c r="G352" s="125">
        <f t="shared" si="13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378"/>
      <c r="B353" s="202" t="s">
        <v>1717</v>
      </c>
      <c r="C353" s="206">
        <v>53917</v>
      </c>
      <c r="D353" s="206"/>
      <c r="E353" s="18">
        <f t="shared" si="12"/>
        <v>53917</v>
      </c>
      <c r="F353" s="206">
        <v>53917</v>
      </c>
      <c r="G353" s="125">
        <f t="shared" si="13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>
      <c r="A354" s="378"/>
      <c r="B354" s="432"/>
      <c r="C354" s="206"/>
      <c r="D354" s="206"/>
      <c r="E354" s="18">
        <f t="shared" si="12"/>
        <v>0</v>
      </c>
      <c r="F354" s="206"/>
      <c r="G354" s="125">
        <f t="shared" si="13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 ht="16.5" thickBot="1">
      <c r="A355" s="378"/>
      <c r="B355" s="372"/>
      <c r="C355" s="206"/>
      <c r="D355" s="206"/>
      <c r="E355" s="18">
        <f t="shared" si="12"/>
        <v>0</v>
      </c>
      <c r="F355" s="206"/>
      <c r="G355" s="125">
        <f t="shared" si="13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 ht="16.5" thickBot="1">
      <c r="A356" s="376" t="s">
        <v>636</v>
      </c>
      <c r="B356" s="214" t="s">
        <v>637</v>
      </c>
      <c r="C356" s="206">
        <v>90</v>
      </c>
      <c r="D356" s="206"/>
      <c r="E356" s="18">
        <f t="shared" si="12"/>
        <v>90</v>
      </c>
      <c r="F356" s="206">
        <v>90</v>
      </c>
      <c r="G356" s="125">
        <f t="shared" si="13"/>
        <v>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378"/>
      <c r="B357" s="215" t="s">
        <v>638</v>
      </c>
      <c r="C357" s="206">
        <v>160</v>
      </c>
      <c r="D357" s="206"/>
      <c r="E357" s="18">
        <f t="shared" si="12"/>
        <v>160</v>
      </c>
      <c r="F357" s="206">
        <v>160</v>
      </c>
      <c r="G357" s="125">
        <f t="shared" si="13"/>
        <v>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>
      <c r="A358" s="378"/>
      <c r="B358" s="215" t="s">
        <v>957</v>
      </c>
      <c r="C358" s="206"/>
      <c r="D358" s="206"/>
      <c r="E358" s="18">
        <f t="shared" si="12"/>
        <v>0</v>
      </c>
      <c r="F358" s="206"/>
      <c r="G358" s="125">
        <f t="shared" si="13"/>
        <v>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>
      <c r="A359" s="378"/>
      <c r="B359" s="215" t="s">
        <v>1036</v>
      </c>
      <c r="C359" s="206">
        <v>10</v>
      </c>
      <c r="D359" s="206"/>
      <c r="E359" s="18">
        <f t="shared" si="12"/>
        <v>10</v>
      </c>
      <c r="F359" s="206">
        <v>10</v>
      </c>
      <c r="G359" s="125">
        <f t="shared" si="13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378"/>
      <c r="B360" s="215" t="s">
        <v>958</v>
      </c>
      <c r="C360" s="206"/>
      <c r="D360" s="206"/>
      <c r="E360" s="18">
        <f t="shared" si="12"/>
        <v>0</v>
      </c>
      <c r="F360" s="206"/>
      <c r="G360" s="125">
        <f t="shared" si="13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378"/>
      <c r="B361" s="215" t="s">
        <v>639</v>
      </c>
      <c r="C361" s="206"/>
      <c r="D361" s="206"/>
      <c r="E361" s="18">
        <f t="shared" si="12"/>
        <v>0</v>
      </c>
      <c r="F361" s="206"/>
      <c r="G361" s="125">
        <f t="shared" si="13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>
      <c r="A362" s="378"/>
      <c r="B362" s="215" t="s">
        <v>640</v>
      </c>
      <c r="C362" s="206">
        <v>14700</v>
      </c>
      <c r="D362" s="206"/>
      <c r="E362" s="18">
        <f t="shared" si="12"/>
        <v>14700</v>
      </c>
      <c r="F362" s="206">
        <v>14700</v>
      </c>
      <c r="G362" s="125">
        <f t="shared" si="13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>
      <c r="A363" s="378"/>
      <c r="B363" s="215" t="s">
        <v>641</v>
      </c>
      <c r="C363" s="206">
        <v>370</v>
      </c>
      <c r="D363" s="206"/>
      <c r="E363" s="18">
        <f t="shared" si="12"/>
        <v>370</v>
      </c>
      <c r="F363" s="206">
        <v>370</v>
      </c>
      <c r="G363" s="125">
        <f t="shared" si="13"/>
        <v>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378"/>
      <c r="B364" s="215" t="s">
        <v>642</v>
      </c>
      <c r="C364" s="206">
        <v>470</v>
      </c>
      <c r="D364" s="206"/>
      <c r="E364" s="18">
        <f t="shared" si="12"/>
        <v>470</v>
      </c>
      <c r="F364" s="206">
        <v>470</v>
      </c>
      <c r="G364" s="125">
        <f t="shared" si="13"/>
        <v>0</v>
      </c>
      <c r="H364" s="150" t="s">
        <v>909</v>
      </c>
      <c r="I364" s="151" t="s">
        <v>909</v>
      </c>
      <c r="J364" s="165" t="s">
        <v>909</v>
      </c>
      <c r="K364" s="164" t="s">
        <v>909</v>
      </c>
    </row>
    <row r="365" spans="1:11">
      <c r="A365" s="378"/>
      <c r="B365" s="215" t="s">
        <v>643</v>
      </c>
      <c r="C365" s="206">
        <v>540</v>
      </c>
      <c r="D365" s="206"/>
      <c r="E365" s="18">
        <f t="shared" si="12"/>
        <v>540</v>
      </c>
      <c r="F365" s="206">
        <v>540</v>
      </c>
      <c r="G365" s="125">
        <f t="shared" si="13"/>
        <v>0</v>
      </c>
      <c r="H365" s="150" t="s">
        <v>909</v>
      </c>
      <c r="I365" s="151" t="s">
        <v>909</v>
      </c>
      <c r="J365" s="163" t="s">
        <v>909</v>
      </c>
      <c r="K365" s="164" t="s">
        <v>909</v>
      </c>
    </row>
    <row r="366" spans="1:11">
      <c r="A366" s="378"/>
      <c r="B366" s="215" t="s">
        <v>644</v>
      </c>
      <c r="C366" s="206">
        <v>20</v>
      </c>
      <c r="D366" s="206"/>
      <c r="E366" s="18">
        <f t="shared" si="12"/>
        <v>20</v>
      </c>
      <c r="F366" s="206">
        <v>20</v>
      </c>
      <c r="G366" s="125">
        <f t="shared" si="13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>
      <c r="A367" s="378"/>
      <c r="B367" s="215" t="s">
        <v>959</v>
      </c>
      <c r="C367" s="206">
        <v>220</v>
      </c>
      <c r="D367" s="206"/>
      <c r="E367" s="18">
        <f t="shared" si="12"/>
        <v>220</v>
      </c>
      <c r="F367" s="206">
        <v>220</v>
      </c>
      <c r="G367" s="125">
        <f t="shared" si="13"/>
        <v>0</v>
      </c>
      <c r="H367" s="150" t="s">
        <v>909</v>
      </c>
      <c r="I367" s="151" t="s">
        <v>909</v>
      </c>
      <c r="J367" s="165" t="s">
        <v>909</v>
      </c>
      <c r="K367" s="164" t="s">
        <v>909</v>
      </c>
    </row>
    <row r="368" spans="1:11">
      <c r="A368" s="378"/>
      <c r="B368" s="215" t="s">
        <v>645</v>
      </c>
      <c r="C368" s="206">
        <v>150</v>
      </c>
      <c r="D368" s="206"/>
      <c r="E368" s="18">
        <f t="shared" si="12"/>
        <v>150</v>
      </c>
      <c r="F368" s="206">
        <v>150</v>
      </c>
      <c r="G368" s="125">
        <f t="shared" si="13"/>
        <v>0</v>
      </c>
      <c r="H368" s="150" t="s">
        <v>909</v>
      </c>
      <c r="I368" s="151" t="s">
        <v>909</v>
      </c>
      <c r="J368" s="163" t="s">
        <v>909</v>
      </c>
      <c r="K368" s="164" t="s">
        <v>909</v>
      </c>
    </row>
    <row r="369" spans="1:11">
      <c r="A369" s="378"/>
      <c r="B369" s="215" t="s">
        <v>646</v>
      </c>
      <c r="C369" s="206">
        <v>410</v>
      </c>
      <c r="D369" s="206"/>
      <c r="E369" s="18">
        <f t="shared" si="12"/>
        <v>410</v>
      </c>
      <c r="F369" s="206">
        <v>410</v>
      </c>
      <c r="G369" s="125">
        <f t="shared" si="13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 ht="16.5" thickBot="1">
      <c r="A370" s="430"/>
      <c r="B370" s="372"/>
      <c r="C370" s="206"/>
      <c r="D370" s="206"/>
      <c r="E370" s="18">
        <f t="shared" si="12"/>
        <v>0</v>
      </c>
      <c r="F370" s="206"/>
      <c r="G370" s="125">
        <f t="shared" si="13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 ht="16.5" thickBot="1">
      <c r="A371" s="376" t="s">
        <v>840</v>
      </c>
      <c r="B371" s="213" t="s">
        <v>961</v>
      </c>
      <c r="C371" s="206"/>
      <c r="D371" s="206"/>
      <c r="E371" s="18">
        <f t="shared" si="12"/>
        <v>0</v>
      </c>
      <c r="F371" s="206"/>
      <c r="G371" s="125">
        <f t="shared" si="13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>
      <c r="A372" s="374"/>
      <c r="B372" s="213" t="s">
        <v>962</v>
      </c>
      <c r="C372" s="206">
        <v>20058</v>
      </c>
      <c r="D372" s="206"/>
      <c r="E372" s="18">
        <f t="shared" si="12"/>
        <v>20058</v>
      </c>
      <c r="F372" s="206">
        <v>20058</v>
      </c>
      <c r="G372" s="125">
        <f t="shared" si="13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>
      <c r="A373" s="374"/>
      <c r="B373" s="202" t="s">
        <v>963</v>
      </c>
      <c r="C373" s="206">
        <v>17288</v>
      </c>
      <c r="D373" s="206"/>
      <c r="E373" s="18">
        <f t="shared" si="12"/>
        <v>17288</v>
      </c>
      <c r="F373" s="206">
        <v>17288</v>
      </c>
      <c r="G373" s="125">
        <f t="shared" si="13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 ht="16.5" thickBot="1">
      <c r="A374" s="374"/>
      <c r="B374" s="200"/>
      <c r="C374" s="206"/>
      <c r="D374" s="206"/>
      <c r="E374" s="18">
        <f t="shared" si="12"/>
        <v>0</v>
      </c>
      <c r="F374" s="206"/>
      <c r="G374" s="125">
        <f t="shared" si="13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 ht="16.5" thickBot="1">
      <c r="A375" s="376" t="s">
        <v>964</v>
      </c>
      <c r="B375" s="213" t="s">
        <v>965</v>
      </c>
      <c r="C375" s="206"/>
      <c r="D375" s="206"/>
      <c r="E375" s="18">
        <f t="shared" si="12"/>
        <v>0</v>
      </c>
      <c r="F375" s="206"/>
      <c r="G375" s="125">
        <f t="shared" si="13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>
      <c r="A376" s="370"/>
      <c r="B376" s="202" t="s">
        <v>894</v>
      </c>
      <c r="C376" s="206"/>
      <c r="D376" s="206"/>
      <c r="E376" s="18">
        <f t="shared" si="12"/>
        <v>0</v>
      </c>
      <c r="F376" s="206"/>
      <c r="G376" s="125">
        <f t="shared" si="13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>
      <c r="A377" s="370"/>
      <c r="B377" s="202" t="s">
        <v>891</v>
      </c>
      <c r="C377" s="206"/>
      <c r="D377" s="206"/>
      <c r="E377" s="18">
        <f t="shared" si="12"/>
        <v>0</v>
      </c>
      <c r="F377" s="206"/>
      <c r="G377" s="125">
        <f t="shared" si="13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>
      <c r="A378" s="370"/>
      <c r="B378" s="202" t="s">
        <v>966</v>
      </c>
      <c r="C378" s="206">
        <v>2000</v>
      </c>
      <c r="D378" s="206"/>
      <c r="E378" s="18">
        <f t="shared" si="12"/>
        <v>2000</v>
      </c>
      <c r="F378" s="206">
        <v>2000</v>
      </c>
      <c r="G378" s="125">
        <f t="shared" si="13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 ht="16.5" thickBot="1">
      <c r="A379" s="381"/>
      <c r="B379" s="372"/>
      <c r="C379" s="206"/>
      <c r="D379" s="206"/>
      <c r="E379" s="18">
        <f t="shared" si="12"/>
        <v>0</v>
      </c>
      <c r="F379" s="206"/>
      <c r="G379" s="125">
        <f t="shared" si="13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 ht="16.5" thickBot="1">
      <c r="A380" s="376" t="s">
        <v>1678</v>
      </c>
      <c r="B380" s="201" t="s">
        <v>1679</v>
      </c>
      <c r="C380" s="206">
        <v>4000</v>
      </c>
      <c r="D380" s="206"/>
      <c r="E380" s="18">
        <f t="shared" si="12"/>
        <v>4000</v>
      </c>
      <c r="F380" s="206">
        <v>4000</v>
      </c>
      <c r="G380" s="125">
        <f t="shared" si="13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>
      <c r="A381" s="382"/>
      <c r="B381" s="200" t="s">
        <v>765</v>
      </c>
      <c r="C381" s="206">
        <v>2600</v>
      </c>
      <c r="D381" s="206"/>
      <c r="E381" s="18">
        <f t="shared" si="12"/>
        <v>2600</v>
      </c>
      <c r="F381" s="206">
        <v>2600</v>
      </c>
      <c r="G381" s="125">
        <f t="shared" si="13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>
      <c r="A382" s="374"/>
      <c r="B382" s="200" t="s">
        <v>766</v>
      </c>
      <c r="C382" s="206">
        <v>2600</v>
      </c>
      <c r="D382" s="206"/>
      <c r="E382" s="18">
        <f t="shared" si="12"/>
        <v>2600</v>
      </c>
      <c r="F382" s="206">
        <v>2600</v>
      </c>
      <c r="G382" s="125">
        <f t="shared" si="13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 ht="16.5" thickBot="1">
      <c r="A383" s="374"/>
      <c r="B383" s="372"/>
      <c r="C383" s="206"/>
      <c r="D383" s="206"/>
      <c r="E383" s="18">
        <f t="shared" si="12"/>
        <v>0</v>
      </c>
      <c r="F383" s="206"/>
      <c r="G383" s="125">
        <f t="shared" si="13"/>
        <v>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 ht="16.5" thickBot="1">
      <c r="A384" s="383" t="s">
        <v>687</v>
      </c>
      <c r="B384" s="215" t="s">
        <v>688</v>
      </c>
      <c r="C384" s="206">
        <v>20000</v>
      </c>
      <c r="D384" s="206"/>
      <c r="E384" s="18">
        <f t="shared" si="12"/>
        <v>20000</v>
      </c>
      <c r="F384" s="206">
        <v>8949</v>
      </c>
      <c r="G384" s="125">
        <f t="shared" si="13"/>
        <v>11051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377"/>
      <c r="B385" s="215" t="s">
        <v>968</v>
      </c>
      <c r="C385" s="206"/>
      <c r="D385" s="206"/>
      <c r="E385" s="18">
        <f t="shared" si="12"/>
        <v>0</v>
      </c>
      <c r="F385" s="206"/>
      <c r="G385" s="125">
        <f t="shared" si="13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>
      <c r="A386" s="377"/>
      <c r="B386" s="215" t="s">
        <v>969</v>
      </c>
      <c r="C386" s="206">
        <v>2200</v>
      </c>
      <c r="D386" s="206"/>
      <c r="E386" s="18">
        <f t="shared" si="12"/>
        <v>2200</v>
      </c>
      <c r="F386" s="206">
        <v>2200</v>
      </c>
      <c r="G386" s="125">
        <f t="shared" si="13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>
      <c r="A387" s="377"/>
      <c r="B387" s="215" t="s">
        <v>1037</v>
      </c>
      <c r="C387" s="206">
        <v>3000</v>
      </c>
      <c r="D387" s="206"/>
      <c r="E387" s="18">
        <f t="shared" si="12"/>
        <v>3000</v>
      </c>
      <c r="F387" s="206">
        <v>3000</v>
      </c>
      <c r="G387" s="125">
        <f t="shared" si="13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>
      <c r="A388" s="377"/>
      <c r="B388" s="215" t="s">
        <v>970</v>
      </c>
      <c r="C388" s="206">
        <v>3600</v>
      </c>
      <c r="D388" s="206"/>
      <c r="E388" s="18">
        <f t="shared" si="12"/>
        <v>3600</v>
      </c>
      <c r="F388" s="206">
        <v>3600</v>
      </c>
      <c r="G388" s="125">
        <f t="shared" si="13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>
      <c r="A389" s="377"/>
      <c r="B389" s="200" t="s">
        <v>690</v>
      </c>
      <c r="C389" s="206"/>
      <c r="D389" s="206"/>
      <c r="E389" s="18">
        <f t="shared" si="12"/>
        <v>0</v>
      </c>
      <c r="F389" s="206"/>
      <c r="G389" s="125">
        <f t="shared" si="13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>
      <c r="A390" s="377"/>
      <c r="B390" s="200" t="s">
        <v>691</v>
      </c>
      <c r="C390" s="206"/>
      <c r="D390" s="206"/>
      <c r="E390" s="18">
        <f t="shared" si="12"/>
        <v>0</v>
      </c>
      <c r="F390" s="206"/>
      <c r="G390" s="125">
        <f t="shared" si="13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>
      <c r="A391" s="377"/>
      <c r="B391" s="202" t="s">
        <v>971</v>
      </c>
      <c r="C391" s="206"/>
      <c r="D391" s="206"/>
      <c r="E391" s="18">
        <f t="shared" si="12"/>
        <v>0</v>
      </c>
      <c r="F391" s="206"/>
      <c r="G391" s="125">
        <f t="shared" si="13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377"/>
      <c r="B392" s="200" t="s">
        <v>692</v>
      </c>
      <c r="C392" s="206">
        <v>2000</v>
      </c>
      <c r="D392" s="206">
        <v>5000</v>
      </c>
      <c r="E392" s="18">
        <f t="shared" si="12"/>
        <v>7000</v>
      </c>
      <c r="F392" s="206">
        <v>7000</v>
      </c>
      <c r="G392" s="125">
        <f t="shared" si="13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>
      <c r="A393" s="377"/>
      <c r="B393" s="200" t="s">
        <v>693</v>
      </c>
      <c r="C393" s="206"/>
      <c r="D393" s="206"/>
      <c r="E393" s="18">
        <f t="shared" si="12"/>
        <v>0</v>
      </c>
      <c r="F393" s="206"/>
      <c r="G393" s="125">
        <f t="shared" si="13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>
      <c r="A394" s="377"/>
      <c r="B394" s="200" t="s">
        <v>694</v>
      </c>
      <c r="C394" s="206"/>
      <c r="D394" s="206"/>
      <c r="E394" s="18">
        <f t="shared" si="12"/>
        <v>0</v>
      </c>
      <c r="F394" s="206"/>
      <c r="G394" s="125">
        <f t="shared" si="13"/>
        <v>0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>
      <c r="A395" s="377"/>
      <c r="B395" s="200" t="s">
        <v>695</v>
      </c>
      <c r="C395" s="206">
        <v>6000</v>
      </c>
      <c r="D395" s="206">
        <v>3700</v>
      </c>
      <c r="E395" s="18">
        <f t="shared" si="12"/>
        <v>9700</v>
      </c>
      <c r="F395" s="206">
        <v>9700</v>
      </c>
      <c r="G395" s="125">
        <f t="shared" si="13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 ht="16.5" thickBot="1">
      <c r="A396" s="377"/>
      <c r="B396" s="200"/>
      <c r="C396" s="206"/>
      <c r="D396" s="206"/>
      <c r="E396" s="18">
        <f t="shared" si="12"/>
        <v>0</v>
      </c>
      <c r="F396" s="206"/>
      <c r="G396" s="125">
        <f t="shared" si="13"/>
        <v>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>
      <c r="A397" s="384" t="s">
        <v>1558</v>
      </c>
      <c r="B397" s="385" t="s">
        <v>703</v>
      </c>
      <c r="C397" s="206"/>
      <c r="D397" s="206"/>
      <c r="E397" s="18">
        <f t="shared" ref="E397:E460" si="14">IFERROR(C397+D397,0)</f>
        <v>0</v>
      </c>
      <c r="F397" s="206"/>
      <c r="G397" s="125">
        <f t="shared" ref="G397:G460" si="15">IFERROR((E397-F397),0)</f>
        <v>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 ht="16.5" thickBot="1">
      <c r="A398" s="386" t="s">
        <v>1559</v>
      </c>
      <c r="B398" s="216" t="s">
        <v>704</v>
      </c>
      <c r="C398" s="206"/>
      <c r="D398" s="206"/>
      <c r="E398" s="18">
        <f t="shared" si="14"/>
        <v>0</v>
      </c>
      <c r="F398" s="206"/>
      <c r="G398" s="125">
        <f t="shared" si="15"/>
        <v>0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>
      <c r="A399" s="377"/>
      <c r="B399" s="216" t="s">
        <v>705</v>
      </c>
      <c r="C399" s="206"/>
      <c r="D399" s="206"/>
      <c r="E399" s="18">
        <f t="shared" si="14"/>
        <v>0</v>
      </c>
      <c r="F399" s="206"/>
      <c r="G399" s="125">
        <f t="shared" si="15"/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>
      <c r="A400" s="370"/>
      <c r="B400" s="216" t="s">
        <v>1680</v>
      </c>
      <c r="C400" s="206"/>
      <c r="D400" s="206"/>
      <c r="E400" s="18">
        <f t="shared" si="14"/>
        <v>0</v>
      </c>
      <c r="F400" s="206"/>
      <c r="G400" s="125">
        <f t="shared" si="15"/>
        <v>0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>
      <c r="A401" s="370"/>
      <c r="B401" s="216" t="s">
        <v>706</v>
      </c>
      <c r="C401" s="206">
        <v>15000</v>
      </c>
      <c r="D401" s="206"/>
      <c r="E401" s="18">
        <f t="shared" si="14"/>
        <v>15000</v>
      </c>
      <c r="F401" s="206">
        <v>15000</v>
      </c>
      <c r="G401" s="125">
        <f t="shared" si="15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>
      <c r="A402" s="370"/>
      <c r="B402" s="216" t="s">
        <v>707</v>
      </c>
      <c r="C402" s="206">
        <v>3000</v>
      </c>
      <c r="D402" s="206"/>
      <c r="E402" s="18">
        <f t="shared" si="14"/>
        <v>3000</v>
      </c>
      <c r="F402" s="206">
        <v>3000</v>
      </c>
      <c r="G402" s="125">
        <f t="shared" si="15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370"/>
      <c r="B403" s="216" t="s">
        <v>708</v>
      </c>
      <c r="C403" s="206"/>
      <c r="D403" s="206"/>
      <c r="E403" s="18">
        <f t="shared" si="14"/>
        <v>0</v>
      </c>
      <c r="F403" s="206"/>
      <c r="G403" s="125">
        <f t="shared" si="15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370"/>
      <c r="B404" s="216" t="s">
        <v>709</v>
      </c>
      <c r="C404" s="206"/>
      <c r="D404" s="206"/>
      <c r="E404" s="18">
        <f t="shared" si="14"/>
        <v>0</v>
      </c>
      <c r="F404" s="206"/>
      <c r="G404" s="125">
        <f t="shared" si="15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>
      <c r="A405" s="370"/>
      <c r="B405" s="216" t="s">
        <v>710</v>
      </c>
      <c r="C405" s="206"/>
      <c r="D405" s="206"/>
      <c r="E405" s="18">
        <f t="shared" si="14"/>
        <v>0</v>
      </c>
      <c r="F405" s="206"/>
      <c r="G405" s="125">
        <f t="shared" si="15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370"/>
      <c r="B406" s="216" t="s">
        <v>711</v>
      </c>
      <c r="C406" s="206"/>
      <c r="D406" s="206"/>
      <c r="E406" s="18">
        <f t="shared" si="14"/>
        <v>0</v>
      </c>
      <c r="F406" s="206"/>
      <c r="G406" s="125">
        <f t="shared" si="15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>
      <c r="A407" s="370"/>
      <c r="B407" s="216" t="s">
        <v>712</v>
      </c>
      <c r="C407" s="206">
        <v>2000</v>
      </c>
      <c r="D407" s="206"/>
      <c r="E407" s="18">
        <f t="shared" si="14"/>
        <v>2000</v>
      </c>
      <c r="F407" s="206">
        <v>2000</v>
      </c>
      <c r="G407" s="125">
        <f t="shared" si="15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370"/>
      <c r="B408" s="216" t="s">
        <v>713</v>
      </c>
      <c r="C408" s="206"/>
      <c r="D408" s="206"/>
      <c r="E408" s="18">
        <f t="shared" si="14"/>
        <v>0</v>
      </c>
      <c r="F408" s="206"/>
      <c r="G408" s="125">
        <f t="shared" si="15"/>
        <v>0</v>
      </c>
      <c r="H408" s="150" t="s">
        <v>909</v>
      </c>
      <c r="I408" s="151" t="s">
        <v>909</v>
      </c>
      <c r="J408" s="163" t="s">
        <v>909</v>
      </c>
      <c r="K408" s="167" t="s">
        <v>909</v>
      </c>
    </row>
    <row r="409" spans="1:11">
      <c r="A409" s="370"/>
      <c r="B409" s="216" t="s">
        <v>714</v>
      </c>
      <c r="C409" s="206"/>
      <c r="D409" s="206"/>
      <c r="E409" s="18">
        <f t="shared" si="14"/>
        <v>0</v>
      </c>
      <c r="F409" s="206"/>
      <c r="G409" s="125">
        <f t="shared" si="15"/>
        <v>0</v>
      </c>
      <c r="H409" s="150" t="s">
        <v>909</v>
      </c>
      <c r="I409" s="151" t="s">
        <v>909</v>
      </c>
      <c r="J409" s="163" t="s">
        <v>909</v>
      </c>
      <c r="K409" s="164" t="s">
        <v>909</v>
      </c>
    </row>
    <row r="410" spans="1:11">
      <c r="A410" s="370"/>
      <c r="B410" s="216" t="s">
        <v>715</v>
      </c>
      <c r="C410" s="206"/>
      <c r="D410" s="206"/>
      <c r="E410" s="18">
        <f t="shared" si="14"/>
        <v>0</v>
      </c>
      <c r="F410" s="206"/>
      <c r="G410" s="125">
        <f t="shared" si="15"/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370"/>
      <c r="B411" s="216" t="s">
        <v>716</v>
      </c>
      <c r="C411" s="206"/>
      <c r="D411" s="206"/>
      <c r="E411" s="18">
        <f t="shared" si="14"/>
        <v>0</v>
      </c>
      <c r="F411" s="206"/>
      <c r="G411" s="125">
        <f t="shared" si="15"/>
        <v>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>
      <c r="A412" s="370"/>
      <c r="B412" s="216" t="s">
        <v>1681</v>
      </c>
      <c r="C412" s="206"/>
      <c r="D412" s="206"/>
      <c r="E412" s="18">
        <f t="shared" si="14"/>
        <v>0</v>
      </c>
      <c r="F412" s="206"/>
      <c r="G412" s="125">
        <f t="shared" si="15"/>
        <v>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370"/>
      <c r="B413" s="216" t="s">
        <v>718</v>
      </c>
      <c r="C413" s="206"/>
      <c r="D413" s="206"/>
      <c r="E413" s="18">
        <f t="shared" si="14"/>
        <v>0</v>
      </c>
      <c r="F413" s="206"/>
      <c r="G413" s="125">
        <f t="shared" si="15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370"/>
      <c r="B414" s="217" t="s">
        <v>973</v>
      </c>
      <c r="C414" s="206">
        <v>3000</v>
      </c>
      <c r="D414" s="206"/>
      <c r="E414" s="18">
        <f t="shared" si="14"/>
        <v>3000</v>
      </c>
      <c r="F414" s="206">
        <v>3000</v>
      </c>
      <c r="G414" s="125">
        <f t="shared" si="15"/>
        <v>0</v>
      </c>
      <c r="H414" s="150" t="s">
        <v>909</v>
      </c>
      <c r="I414" s="151" t="s">
        <v>909</v>
      </c>
      <c r="J414" s="163" t="s">
        <v>909</v>
      </c>
      <c r="K414" s="164" t="s">
        <v>909</v>
      </c>
    </row>
    <row r="415" spans="1:11">
      <c r="A415" s="370"/>
      <c r="B415" s="215" t="s">
        <v>720</v>
      </c>
      <c r="C415" s="206"/>
      <c r="D415" s="206"/>
      <c r="E415" s="18">
        <f t="shared" si="14"/>
        <v>0</v>
      </c>
      <c r="F415" s="206"/>
      <c r="G415" s="125">
        <f t="shared" si="15"/>
        <v>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373"/>
      <c r="B416" s="215" t="s">
        <v>721</v>
      </c>
      <c r="C416" s="206"/>
      <c r="D416" s="206"/>
      <c r="E416" s="18">
        <f t="shared" si="14"/>
        <v>0</v>
      </c>
      <c r="F416" s="206"/>
      <c r="G416" s="125">
        <f t="shared" si="15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373"/>
      <c r="B417" s="215" t="s">
        <v>722</v>
      </c>
      <c r="C417" s="206">
        <v>5000</v>
      </c>
      <c r="D417" s="206"/>
      <c r="E417" s="18">
        <f t="shared" si="14"/>
        <v>5000</v>
      </c>
      <c r="F417" s="206">
        <v>5000</v>
      </c>
      <c r="G417" s="125">
        <f t="shared" si="15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>
      <c r="A418" s="373"/>
      <c r="B418" s="215" t="s">
        <v>1682</v>
      </c>
      <c r="C418" s="206">
        <v>2000</v>
      </c>
      <c r="D418" s="206"/>
      <c r="E418" s="18">
        <f t="shared" si="14"/>
        <v>2000</v>
      </c>
      <c r="F418" s="206">
        <v>2000</v>
      </c>
      <c r="G418" s="125">
        <f t="shared" si="15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>
      <c r="A419" s="373"/>
      <c r="B419" s="215" t="s">
        <v>976</v>
      </c>
      <c r="C419" s="206"/>
      <c r="D419" s="206"/>
      <c r="E419" s="18">
        <f t="shared" si="14"/>
        <v>0</v>
      </c>
      <c r="F419" s="206"/>
      <c r="G419" s="125">
        <f t="shared" si="15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>
      <c r="A420" s="373"/>
      <c r="B420" s="215" t="s">
        <v>977</v>
      </c>
      <c r="C420" s="206">
        <v>2000</v>
      </c>
      <c r="D420" s="206"/>
      <c r="E420" s="18">
        <f t="shared" si="14"/>
        <v>2000</v>
      </c>
      <c r="F420" s="206">
        <v>2000</v>
      </c>
      <c r="G420" s="125">
        <f t="shared" si="15"/>
        <v>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>
      <c r="A421" s="373"/>
      <c r="B421" s="215" t="s">
        <v>1683</v>
      </c>
      <c r="C421" s="206"/>
      <c r="D421" s="206"/>
      <c r="E421" s="18">
        <f t="shared" si="14"/>
        <v>0</v>
      </c>
      <c r="F421" s="206"/>
      <c r="G421" s="125">
        <f t="shared" si="15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>
      <c r="A422" s="373"/>
      <c r="B422" s="215" t="s">
        <v>978</v>
      </c>
      <c r="C422" s="206"/>
      <c r="D422" s="206"/>
      <c r="E422" s="18">
        <f t="shared" si="14"/>
        <v>0</v>
      </c>
      <c r="F422" s="206"/>
      <c r="G422" s="125">
        <f t="shared" si="15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>
      <c r="A423" s="373"/>
      <c r="B423" s="215" t="s">
        <v>725</v>
      </c>
      <c r="C423" s="206">
        <v>5000</v>
      </c>
      <c r="D423" s="206"/>
      <c r="E423" s="18">
        <f t="shared" si="14"/>
        <v>5000</v>
      </c>
      <c r="F423" s="206">
        <v>5000</v>
      </c>
      <c r="G423" s="125">
        <f t="shared" si="15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>
      <c r="A424" s="373"/>
      <c r="B424" s="215" t="s">
        <v>726</v>
      </c>
      <c r="C424" s="206"/>
      <c r="D424" s="206"/>
      <c r="E424" s="18">
        <f t="shared" si="14"/>
        <v>0</v>
      </c>
      <c r="F424" s="206"/>
      <c r="G424" s="125">
        <f t="shared" si="15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>
      <c r="A425" s="373"/>
      <c r="B425" s="215" t="s">
        <v>727</v>
      </c>
      <c r="C425" s="206"/>
      <c r="D425" s="206"/>
      <c r="E425" s="18">
        <f t="shared" si="14"/>
        <v>0</v>
      </c>
      <c r="F425" s="206"/>
      <c r="G425" s="125">
        <f t="shared" si="15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 ht="16.5" thickBot="1">
      <c r="A426" s="373"/>
      <c r="B426" s="215"/>
      <c r="C426" s="206"/>
      <c r="D426" s="206"/>
      <c r="E426" s="18">
        <f t="shared" si="14"/>
        <v>0</v>
      </c>
      <c r="F426" s="206"/>
      <c r="G426" s="125">
        <f t="shared" si="15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 ht="16.5" thickBot="1">
      <c r="A427" s="383" t="s">
        <v>628</v>
      </c>
      <c r="B427" s="214" t="s">
        <v>1684</v>
      </c>
      <c r="C427" s="206"/>
      <c r="D427" s="206"/>
      <c r="E427" s="18">
        <f t="shared" si="14"/>
        <v>0</v>
      </c>
      <c r="F427" s="206"/>
      <c r="G427" s="125">
        <f t="shared" si="15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373"/>
      <c r="B428" s="215"/>
      <c r="C428" s="206"/>
      <c r="D428" s="206"/>
      <c r="E428" s="18">
        <f t="shared" si="14"/>
        <v>0</v>
      </c>
      <c r="F428" s="206"/>
      <c r="G428" s="125">
        <f t="shared" si="15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 ht="16.5" thickBot="1">
      <c r="A429" s="373"/>
      <c r="B429" s="215"/>
      <c r="C429" s="206"/>
      <c r="D429" s="206"/>
      <c r="E429" s="18">
        <f t="shared" si="14"/>
        <v>0</v>
      </c>
      <c r="F429" s="206"/>
      <c r="G429" s="125">
        <f t="shared" si="15"/>
        <v>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 ht="16.5" thickBot="1">
      <c r="A430" s="383" t="s">
        <v>745</v>
      </c>
      <c r="B430" s="214" t="s">
        <v>1685</v>
      </c>
      <c r="C430" s="206">
        <v>2700</v>
      </c>
      <c r="D430" s="206"/>
      <c r="E430" s="18">
        <f t="shared" si="14"/>
        <v>2700</v>
      </c>
      <c r="F430" s="206">
        <v>2700</v>
      </c>
      <c r="G430" s="125">
        <f t="shared" si="15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>
      <c r="A431" s="373"/>
      <c r="B431" s="215"/>
      <c r="C431" s="206"/>
      <c r="D431" s="206"/>
      <c r="E431" s="18">
        <f t="shared" si="14"/>
        <v>0</v>
      </c>
      <c r="F431" s="206"/>
      <c r="G431" s="125">
        <f t="shared" si="15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 ht="16.5" thickBot="1">
      <c r="A432" s="373"/>
      <c r="B432" s="215"/>
      <c r="C432" s="206"/>
      <c r="D432" s="206"/>
      <c r="E432" s="18">
        <f t="shared" si="14"/>
        <v>0</v>
      </c>
      <c r="F432" s="206"/>
      <c r="G432" s="125">
        <f t="shared" si="15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 ht="16.5" thickBot="1">
      <c r="A433" s="383" t="s">
        <v>1686</v>
      </c>
      <c r="B433" s="214" t="s">
        <v>1687</v>
      </c>
      <c r="C433" s="206"/>
      <c r="D433" s="206"/>
      <c r="E433" s="18">
        <f t="shared" si="14"/>
        <v>0</v>
      </c>
      <c r="F433" s="206"/>
      <c r="G433" s="125">
        <f t="shared" si="15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373"/>
      <c r="B434" s="215" t="s">
        <v>981</v>
      </c>
      <c r="C434" s="206"/>
      <c r="D434" s="206"/>
      <c r="E434" s="18">
        <f t="shared" si="14"/>
        <v>0</v>
      </c>
      <c r="F434" s="206"/>
      <c r="G434" s="125">
        <f t="shared" si="15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>
      <c r="A435" s="373"/>
      <c r="B435" s="215" t="s">
        <v>1038</v>
      </c>
      <c r="C435" s="206">
        <v>43322</v>
      </c>
      <c r="D435" s="206"/>
      <c r="E435" s="18">
        <f t="shared" si="14"/>
        <v>43322</v>
      </c>
      <c r="F435" s="206">
        <v>43322</v>
      </c>
      <c r="G435" s="125">
        <f t="shared" si="15"/>
        <v>0</v>
      </c>
      <c r="H435" s="150" t="s">
        <v>909</v>
      </c>
      <c r="I435" s="153" t="s">
        <v>909</v>
      </c>
      <c r="J435" s="168" t="s">
        <v>909</v>
      </c>
      <c r="K435" s="164" t="s">
        <v>909</v>
      </c>
    </row>
    <row r="436" spans="1:11">
      <c r="A436" s="373"/>
      <c r="B436" s="215" t="s">
        <v>1039</v>
      </c>
      <c r="C436" s="206">
        <v>4456</v>
      </c>
      <c r="D436" s="206"/>
      <c r="E436" s="18">
        <f t="shared" si="14"/>
        <v>4456</v>
      </c>
      <c r="F436" s="206">
        <v>4456</v>
      </c>
      <c r="G436" s="125">
        <f t="shared" si="15"/>
        <v>0</v>
      </c>
      <c r="H436" s="150" t="s">
        <v>909</v>
      </c>
      <c r="I436" s="153" t="s">
        <v>909</v>
      </c>
      <c r="J436" s="168" t="s">
        <v>909</v>
      </c>
      <c r="K436" s="164" t="s">
        <v>909</v>
      </c>
    </row>
    <row r="437" spans="1:11">
      <c r="A437" s="373"/>
      <c r="B437" s="215" t="s">
        <v>1040</v>
      </c>
      <c r="C437" s="206"/>
      <c r="D437" s="206"/>
      <c r="E437" s="18">
        <f t="shared" si="14"/>
        <v>0</v>
      </c>
      <c r="F437" s="206"/>
      <c r="G437" s="125">
        <f t="shared" si="15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>
      <c r="A438" s="373"/>
      <c r="B438" s="432"/>
      <c r="C438" s="206"/>
      <c r="D438" s="206"/>
      <c r="E438" s="18">
        <f t="shared" si="14"/>
        <v>0</v>
      </c>
      <c r="F438" s="206"/>
      <c r="G438" s="125">
        <f t="shared" si="15"/>
        <v>0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 ht="16.5" thickBot="1">
      <c r="A439" s="388"/>
      <c r="B439" s="201"/>
      <c r="C439" s="206"/>
      <c r="D439" s="206"/>
      <c r="E439" s="18">
        <f t="shared" si="14"/>
        <v>0</v>
      </c>
      <c r="F439" s="206"/>
      <c r="G439" s="125">
        <f t="shared" si="15"/>
        <v>0</v>
      </c>
      <c r="H439" s="150" t="s">
        <v>909</v>
      </c>
      <c r="I439" s="151" t="s">
        <v>909</v>
      </c>
      <c r="J439" s="163" t="s">
        <v>909</v>
      </c>
      <c r="K439" s="164" t="s">
        <v>909</v>
      </c>
    </row>
    <row r="440" spans="1:11" ht="16.5" thickBot="1">
      <c r="A440" s="376" t="s">
        <v>755</v>
      </c>
      <c r="B440" s="201" t="s">
        <v>756</v>
      </c>
      <c r="C440" s="206">
        <v>6000</v>
      </c>
      <c r="D440" s="206"/>
      <c r="E440" s="18">
        <f t="shared" si="14"/>
        <v>6000</v>
      </c>
      <c r="F440" s="206">
        <v>6000</v>
      </c>
      <c r="G440" s="125">
        <f t="shared" si="15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>
      <c r="A441" s="388"/>
      <c r="B441" s="201" t="s">
        <v>1688</v>
      </c>
      <c r="C441" s="206"/>
      <c r="D441" s="206"/>
      <c r="E441" s="18">
        <f t="shared" si="14"/>
        <v>0</v>
      </c>
      <c r="F441" s="206"/>
      <c r="G441" s="125">
        <f t="shared" si="15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>
      <c r="A442" s="388"/>
      <c r="B442" s="213" t="s">
        <v>762</v>
      </c>
      <c r="C442" s="206"/>
      <c r="D442" s="206"/>
      <c r="E442" s="18">
        <f t="shared" si="14"/>
        <v>0</v>
      </c>
      <c r="F442" s="206"/>
      <c r="G442" s="125">
        <f t="shared" si="15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>
      <c r="A443" s="388"/>
      <c r="B443" s="201" t="s">
        <v>1718</v>
      </c>
      <c r="C443" s="206">
        <v>2500</v>
      </c>
      <c r="D443" s="206"/>
      <c r="E443" s="18">
        <f t="shared" si="14"/>
        <v>2500</v>
      </c>
      <c r="F443" s="206">
        <v>2500</v>
      </c>
      <c r="G443" s="125">
        <f t="shared" si="15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 ht="16.5" thickBot="1">
      <c r="A444" s="388"/>
      <c r="B444" s="201"/>
      <c r="C444" s="206"/>
      <c r="D444" s="206"/>
      <c r="E444" s="18">
        <f t="shared" si="14"/>
        <v>0</v>
      </c>
      <c r="F444" s="206"/>
      <c r="G444" s="125">
        <f t="shared" si="15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 ht="16.5" thickBot="1">
      <c r="A445" s="383" t="s">
        <v>767</v>
      </c>
      <c r="B445" s="201" t="s">
        <v>1689</v>
      </c>
      <c r="C445" s="206"/>
      <c r="D445" s="206"/>
      <c r="E445" s="18">
        <f t="shared" si="14"/>
        <v>0</v>
      </c>
      <c r="F445" s="206"/>
      <c r="G445" s="125">
        <f t="shared" si="15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>
      <c r="A446" s="370"/>
      <c r="B446" s="200" t="s">
        <v>1497</v>
      </c>
      <c r="C446" s="206">
        <v>5000</v>
      </c>
      <c r="D446" s="206"/>
      <c r="E446" s="18">
        <f t="shared" si="14"/>
        <v>5000</v>
      </c>
      <c r="F446" s="206">
        <v>5000</v>
      </c>
      <c r="G446" s="125">
        <f t="shared" si="15"/>
        <v>0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>
      <c r="A447" s="373"/>
      <c r="B447" s="280" t="s">
        <v>770</v>
      </c>
      <c r="C447" s="206">
        <v>7000</v>
      </c>
      <c r="D447" s="206"/>
      <c r="E447" s="18">
        <f t="shared" si="14"/>
        <v>7000</v>
      </c>
      <c r="F447" s="206">
        <v>7000</v>
      </c>
      <c r="G447" s="125">
        <f t="shared" si="15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>
      <c r="A448" s="373"/>
      <c r="B448" s="280" t="s">
        <v>771</v>
      </c>
      <c r="C448" s="206"/>
      <c r="D448" s="206"/>
      <c r="E448" s="18">
        <f t="shared" si="14"/>
        <v>0</v>
      </c>
      <c r="F448" s="206"/>
      <c r="G448" s="125">
        <f t="shared" si="15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>
      <c r="A449" s="373"/>
      <c r="B449" s="280" t="s">
        <v>772</v>
      </c>
      <c r="C449" s="206"/>
      <c r="D449" s="206"/>
      <c r="E449" s="18">
        <f t="shared" si="14"/>
        <v>0</v>
      </c>
      <c r="F449" s="206"/>
      <c r="G449" s="125">
        <f t="shared" si="15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373"/>
      <c r="B450" s="202" t="s">
        <v>1041</v>
      </c>
      <c r="C450" s="206"/>
      <c r="D450" s="206"/>
      <c r="E450" s="18">
        <f t="shared" si="14"/>
        <v>0</v>
      </c>
      <c r="F450" s="206"/>
      <c r="G450" s="125">
        <f t="shared" si="15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>
      <c r="A451" s="388"/>
      <c r="B451" s="201"/>
      <c r="C451" s="206"/>
      <c r="D451" s="206"/>
      <c r="E451" s="18">
        <f t="shared" si="14"/>
        <v>0</v>
      </c>
      <c r="F451" s="206"/>
      <c r="G451" s="125">
        <f t="shared" si="15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>
      <c r="A452" s="433" t="s">
        <v>778</v>
      </c>
      <c r="B452" s="228" t="s">
        <v>1690</v>
      </c>
      <c r="C452" s="206"/>
      <c r="D452" s="206"/>
      <c r="E452" s="18">
        <f t="shared" si="14"/>
        <v>0</v>
      </c>
      <c r="F452" s="206"/>
      <c r="G452" s="125">
        <f t="shared" si="15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388"/>
      <c r="B453" s="228" t="s">
        <v>1691</v>
      </c>
      <c r="C453" s="206"/>
      <c r="D453" s="206"/>
      <c r="E453" s="18">
        <f t="shared" si="14"/>
        <v>0</v>
      </c>
      <c r="F453" s="206"/>
      <c r="G453" s="125">
        <f t="shared" si="15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>
      <c r="A454" s="388"/>
      <c r="B454" s="228" t="s">
        <v>1692</v>
      </c>
      <c r="C454" s="206"/>
      <c r="D454" s="206"/>
      <c r="E454" s="18">
        <f t="shared" si="14"/>
        <v>0</v>
      </c>
      <c r="F454" s="206"/>
      <c r="G454" s="125">
        <f t="shared" si="15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>
      <c r="A455" s="388"/>
      <c r="B455" s="228" t="s">
        <v>1693</v>
      </c>
      <c r="C455" s="206">
        <v>84</v>
      </c>
      <c r="D455" s="206"/>
      <c r="E455" s="18">
        <f t="shared" si="14"/>
        <v>84</v>
      </c>
      <c r="F455" s="206">
        <v>84</v>
      </c>
      <c r="G455" s="125">
        <f t="shared" si="15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>
      <c r="A456" s="388"/>
      <c r="B456" s="228" t="s">
        <v>1501</v>
      </c>
      <c r="C456" s="206">
        <v>25</v>
      </c>
      <c r="D456" s="206"/>
      <c r="E456" s="18">
        <f t="shared" si="14"/>
        <v>25</v>
      </c>
      <c r="F456" s="206">
        <v>25</v>
      </c>
      <c r="G456" s="125">
        <f t="shared" si="15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388"/>
      <c r="B457" s="228" t="s">
        <v>1694</v>
      </c>
      <c r="C457" s="206">
        <v>255</v>
      </c>
      <c r="D457" s="206"/>
      <c r="E457" s="18">
        <f t="shared" si="14"/>
        <v>255</v>
      </c>
      <c r="F457" s="206">
        <v>255</v>
      </c>
      <c r="G457" s="125">
        <f t="shared" si="15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>
      <c r="A458" s="388"/>
      <c r="B458" s="218" t="s">
        <v>986</v>
      </c>
      <c r="C458" s="206"/>
      <c r="D458" s="206"/>
      <c r="E458" s="18">
        <f t="shared" si="14"/>
        <v>0</v>
      </c>
      <c r="F458" s="206"/>
      <c r="G458" s="125">
        <f t="shared" si="15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>
      <c r="A459" s="388"/>
      <c r="B459" s="218" t="s">
        <v>1695</v>
      </c>
      <c r="C459" s="206"/>
      <c r="D459" s="206"/>
      <c r="E459" s="18">
        <f t="shared" si="14"/>
        <v>0</v>
      </c>
      <c r="F459" s="206"/>
      <c r="G459" s="125">
        <f t="shared" si="15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388"/>
      <c r="B460" s="229" t="s">
        <v>1719</v>
      </c>
      <c r="C460" s="206">
        <v>50</v>
      </c>
      <c r="D460" s="206"/>
      <c r="E460" s="18">
        <f t="shared" si="14"/>
        <v>50</v>
      </c>
      <c r="F460" s="206">
        <v>50</v>
      </c>
      <c r="G460" s="125">
        <f t="shared" si="15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388"/>
      <c r="B461" s="229" t="s">
        <v>1720</v>
      </c>
      <c r="C461" s="206">
        <v>40</v>
      </c>
      <c r="D461" s="206"/>
      <c r="E461" s="18">
        <f t="shared" ref="E461:E524" si="16">IFERROR(C461+D461,0)</f>
        <v>40</v>
      </c>
      <c r="F461" s="206">
        <v>40</v>
      </c>
      <c r="G461" s="125">
        <f t="shared" ref="G461:G524" si="17">IFERROR((E461-F461),0)</f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388"/>
      <c r="B462" s="229" t="s">
        <v>1721</v>
      </c>
      <c r="C462" s="206">
        <v>20</v>
      </c>
      <c r="D462" s="206"/>
      <c r="E462" s="18">
        <f t="shared" si="16"/>
        <v>20</v>
      </c>
      <c r="F462" s="206">
        <v>20</v>
      </c>
      <c r="G462" s="125">
        <f t="shared" si="17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388"/>
      <c r="B463" s="229" t="s">
        <v>1051</v>
      </c>
      <c r="C463" s="206"/>
      <c r="D463" s="206"/>
      <c r="E463" s="18">
        <f t="shared" si="16"/>
        <v>0</v>
      </c>
      <c r="F463" s="206"/>
      <c r="G463" s="125">
        <f t="shared" si="17"/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388"/>
      <c r="B464" s="229" t="s">
        <v>987</v>
      </c>
      <c r="C464" s="206"/>
      <c r="D464" s="206"/>
      <c r="E464" s="18">
        <f t="shared" si="16"/>
        <v>0</v>
      </c>
      <c r="F464" s="206"/>
      <c r="G464" s="125">
        <f t="shared" si="17"/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388"/>
      <c r="B465" s="229" t="s">
        <v>1052</v>
      </c>
      <c r="C465" s="206"/>
      <c r="D465" s="206"/>
      <c r="E465" s="18">
        <f t="shared" si="16"/>
        <v>0</v>
      </c>
      <c r="F465" s="206"/>
      <c r="G465" s="125">
        <f t="shared" si="17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388"/>
      <c r="B466" s="229" t="s">
        <v>988</v>
      </c>
      <c r="C466" s="206"/>
      <c r="D466" s="206"/>
      <c r="E466" s="18">
        <f t="shared" si="16"/>
        <v>0</v>
      </c>
      <c r="F466" s="206"/>
      <c r="G466" s="125">
        <f t="shared" si="17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388"/>
      <c r="B467" s="229" t="s">
        <v>1049</v>
      </c>
      <c r="C467" s="206"/>
      <c r="D467" s="206"/>
      <c r="E467" s="18">
        <f t="shared" si="16"/>
        <v>0</v>
      </c>
      <c r="F467" s="206"/>
      <c r="G467" s="125">
        <f t="shared" si="17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>
      <c r="A468" s="388"/>
      <c r="B468" s="229" t="s">
        <v>1697</v>
      </c>
      <c r="C468" s="206"/>
      <c r="D468" s="206"/>
      <c r="E468" s="18">
        <f t="shared" si="16"/>
        <v>0</v>
      </c>
      <c r="F468" s="206"/>
      <c r="G468" s="125">
        <f t="shared" si="17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>
      <c r="A469" s="388"/>
      <c r="B469" s="218" t="s">
        <v>1698</v>
      </c>
      <c r="C469" s="206">
        <v>28</v>
      </c>
      <c r="D469" s="206"/>
      <c r="E469" s="18">
        <f t="shared" si="16"/>
        <v>28</v>
      </c>
      <c r="F469" s="206">
        <v>28</v>
      </c>
      <c r="G469" s="125">
        <f t="shared" si="17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388"/>
      <c r="B470" s="228" t="s">
        <v>991</v>
      </c>
      <c r="C470" s="206"/>
      <c r="D470" s="206"/>
      <c r="E470" s="18">
        <f t="shared" si="16"/>
        <v>0</v>
      </c>
      <c r="F470" s="206"/>
      <c r="G470" s="125">
        <f t="shared" si="17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388"/>
      <c r="B471" s="228" t="s">
        <v>1699</v>
      </c>
      <c r="C471" s="206"/>
      <c r="D471" s="206"/>
      <c r="E471" s="18">
        <f t="shared" si="16"/>
        <v>0</v>
      </c>
      <c r="F471" s="206"/>
      <c r="G471" s="125">
        <f t="shared" si="17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>
      <c r="A472" s="388"/>
      <c r="B472" s="228" t="s">
        <v>993</v>
      </c>
      <c r="C472" s="206">
        <v>91</v>
      </c>
      <c r="D472" s="206"/>
      <c r="E472" s="18">
        <f t="shared" si="16"/>
        <v>91</v>
      </c>
      <c r="F472" s="206">
        <v>91</v>
      </c>
      <c r="G472" s="125">
        <f t="shared" si="17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>
      <c r="A473" s="388"/>
      <c r="B473" s="228" t="s">
        <v>994</v>
      </c>
      <c r="C473" s="206">
        <v>609</v>
      </c>
      <c r="D473" s="206"/>
      <c r="E473" s="18">
        <f t="shared" si="16"/>
        <v>609</v>
      </c>
      <c r="F473" s="206">
        <v>609</v>
      </c>
      <c r="G473" s="125">
        <f t="shared" si="17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>
      <c r="A474" s="388"/>
      <c r="B474" s="228" t="s">
        <v>995</v>
      </c>
      <c r="C474" s="206"/>
      <c r="D474" s="206"/>
      <c r="E474" s="18">
        <f t="shared" si="16"/>
        <v>0</v>
      </c>
      <c r="F474" s="206"/>
      <c r="G474" s="125">
        <f t="shared" si="17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>
      <c r="A475" s="388"/>
      <c r="B475" s="228" t="s">
        <v>996</v>
      </c>
      <c r="C475" s="206">
        <v>107</v>
      </c>
      <c r="D475" s="206"/>
      <c r="E475" s="18">
        <f t="shared" si="16"/>
        <v>107</v>
      </c>
      <c r="F475" s="206">
        <v>107</v>
      </c>
      <c r="G475" s="125">
        <f t="shared" si="17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 ht="16.5" thickBot="1">
      <c r="A476" s="434"/>
      <c r="B476" s="228"/>
      <c r="C476" s="206"/>
      <c r="D476" s="206"/>
      <c r="E476" s="18">
        <f t="shared" si="16"/>
        <v>0</v>
      </c>
      <c r="F476" s="206"/>
      <c r="G476" s="125">
        <f t="shared" si="17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 ht="16.5" thickBot="1">
      <c r="A477" s="383" t="s">
        <v>880</v>
      </c>
      <c r="B477" s="213" t="s">
        <v>1016</v>
      </c>
      <c r="C477" s="206"/>
      <c r="D477" s="206"/>
      <c r="E477" s="18">
        <f t="shared" si="16"/>
        <v>0</v>
      </c>
      <c r="F477" s="206"/>
      <c r="G477" s="125">
        <f t="shared" si="17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>
      <c r="A478" s="394"/>
      <c r="B478" s="213" t="s">
        <v>1017</v>
      </c>
      <c r="C478" s="206"/>
      <c r="D478" s="206"/>
      <c r="E478" s="18">
        <f t="shared" si="16"/>
        <v>0</v>
      </c>
      <c r="F478" s="206"/>
      <c r="G478" s="125">
        <f t="shared" si="17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>
      <c r="A479" s="394"/>
      <c r="B479" s="213" t="s">
        <v>1700</v>
      </c>
      <c r="C479" s="206"/>
      <c r="D479" s="206"/>
      <c r="E479" s="18">
        <f t="shared" si="16"/>
        <v>0</v>
      </c>
      <c r="F479" s="206"/>
      <c r="G479" s="125">
        <f t="shared" si="17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>
      <c r="A480" s="394"/>
      <c r="B480" s="213" t="s">
        <v>1057</v>
      </c>
      <c r="C480" s="206"/>
      <c r="D480" s="206"/>
      <c r="E480" s="18">
        <f t="shared" si="16"/>
        <v>0</v>
      </c>
      <c r="F480" s="206"/>
      <c r="G480" s="125">
        <f t="shared" si="17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>
      <c r="A481" s="394"/>
      <c r="B481" s="213" t="s">
        <v>1058</v>
      </c>
      <c r="C481" s="206"/>
      <c r="D481" s="206"/>
      <c r="E481" s="18">
        <f t="shared" si="16"/>
        <v>0</v>
      </c>
      <c r="F481" s="206"/>
      <c r="G481" s="125">
        <f t="shared" si="17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>
      <c r="A482" s="394"/>
      <c r="B482" s="213" t="s">
        <v>885</v>
      </c>
      <c r="C482" s="206"/>
      <c r="D482" s="206"/>
      <c r="E482" s="18">
        <f t="shared" si="16"/>
        <v>0</v>
      </c>
      <c r="F482" s="206"/>
      <c r="G482" s="125">
        <f t="shared" si="17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 ht="16.5" thickBot="1">
      <c r="A483" s="394"/>
      <c r="B483" s="213"/>
      <c r="C483" s="206"/>
      <c r="D483" s="206"/>
      <c r="E483" s="18">
        <f t="shared" si="16"/>
        <v>0</v>
      </c>
      <c r="F483" s="206"/>
      <c r="G483" s="125">
        <f t="shared" si="17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 ht="16.5" thickBot="1">
      <c r="A484" s="383" t="s">
        <v>1085</v>
      </c>
      <c r="B484" s="213" t="s">
        <v>1701</v>
      </c>
      <c r="C484" s="206"/>
      <c r="D484" s="206"/>
      <c r="E484" s="18">
        <f t="shared" si="16"/>
        <v>0</v>
      </c>
      <c r="F484" s="206"/>
      <c r="G484" s="125">
        <f t="shared" si="17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 ht="16.5" thickBot="1">
      <c r="A485" s="394"/>
      <c r="B485" s="213"/>
      <c r="C485" s="206"/>
      <c r="D485" s="206"/>
      <c r="E485" s="18">
        <f t="shared" si="16"/>
        <v>0</v>
      </c>
      <c r="F485" s="206"/>
      <c r="G485" s="125">
        <f t="shared" si="17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 ht="16.5" thickBot="1">
      <c r="A486" s="383" t="s">
        <v>243</v>
      </c>
      <c r="B486" s="213" t="s">
        <v>1722</v>
      </c>
      <c r="C486" s="206">
        <v>30000</v>
      </c>
      <c r="D486" s="206"/>
      <c r="E486" s="18">
        <f t="shared" si="16"/>
        <v>30000</v>
      </c>
      <c r="F486" s="206">
        <v>5105</v>
      </c>
      <c r="G486" s="125">
        <f t="shared" si="17"/>
        <v>24895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>
      <c r="A487" s="394"/>
      <c r="B487" s="213"/>
      <c r="C487" s="206"/>
      <c r="D487" s="206"/>
      <c r="E487" s="18">
        <f t="shared" si="16"/>
        <v>0</v>
      </c>
      <c r="F487" s="206"/>
      <c r="G487" s="125">
        <f t="shared" si="17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394"/>
      <c r="B488" s="435"/>
      <c r="C488" s="206"/>
      <c r="D488" s="206"/>
      <c r="E488" s="18">
        <f t="shared" si="16"/>
        <v>0</v>
      </c>
      <c r="F488" s="206"/>
      <c r="G488" s="125">
        <f t="shared" si="17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 ht="16.5" thickBot="1">
      <c r="A489" s="388"/>
      <c r="B489" s="222"/>
      <c r="C489" s="206"/>
      <c r="D489" s="206"/>
      <c r="E489" s="18">
        <f t="shared" si="16"/>
        <v>0</v>
      </c>
      <c r="F489" s="206"/>
      <c r="G489" s="125">
        <f t="shared" si="17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 ht="16.5" thickBot="1">
      <c r="A490" s="383" t="s">
        <v>798</v>
      </c>
      <c r="B490" s="222" t="s">
        <v>799</v>
      </c>
      <c r="C490" s="206"/>
      <c r="D490" s="206"/>
      <c r="E490" s="18">
        <f t="shared" si="16"/>
        <v>0</v>
      </c>
      <c r="F490" s="206"/>
      <c r="G490" s="125">
        <f t="shared" si="17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388"/>
      <c r="B491" s="222" t="s">
        <v>800</v>
      </c>
      <c r="C491" s="206"/>
      <c r="D491" s="206"/>
      <c r="E491" s="18">
        <f t="shared" si="16"/>
        <v>0</v>
      </c>
      <c r="F491" s="206"/>
      <c r="G491" s="125">
        <f t="shared" si="17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388"/>
      <c r="B492" s="222" t="s">
        <v>1703</v>
      </c>
      <c r="C492" s="206"/>
      <c r="D492" s="206"/>
      <c r="E492" s="18">
        <f t="shared" si="16"/>
        <v>0</v>
      </c>
      <c r="F492" s="206"/>
      <c r="G492" s="125">
        <f t="shared" si="17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>
      <c r="A493" s="388"/>
      <c r="B493" s="218" t="s">
        <v>802</v>
      </c>
      <c r="C493" s="206">
        <v>1780</v>
      </c>
      <c r="D493" s="206"/>
      <c r="E493" s="18">
        <f t="shared" si="16"/>
        <v>1780</v>
      </c>
      <c r="F493" s="206">
        <v>1380</v>
      </c>
      <c r="G493" s="125">
        <f t="shared" si="17"/>
        <v>400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>
      <c r="A494" s="388"/>
      <c r="B494" s="218" t="s">
        <v>803</v>
      </c>
      <c r="C494" s="206">
        <v>1480</v>
      </c>
      <c r="D494" s="206">
        <v>1000</v>
      </c>
      <c r="E494" s="18">
        <f t="shared" si="16"/>
        <v>2480</v>
      </c>
      <c r="F494" s="206">
        <v>2380</v>
      </c>
      <c r="G494" s="125">
        <f t="shared" si="17"/>
        <v>100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>
      <c r="A495" s="388"/>
      <c r="B495" s="222" t="s">
        <v>1704</v>
      </c>
      <c r="C495" s="206">
        <v>8000</v>
      </c>
      <c r="D495" s="206">
        <v>3500</v>
      </c>
      <c r="E495" s="18">
        <f t="shared" si="16"/>
        <v>11500</v>
      </c>
      <c r="F495" s="206">
        <v>8000</v>
      </c>
      <c r="G495" s="125">
        <f t="shared" si="17"/>
        <v>3500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>
      <c r="A496" s="388"/>
      <c r="B496" s="222"/>
      <c r="C496" s="206"/>
      <c r="D496" s="206"/>
      <c r="E496" s="18">
        <f t="shared" si="16"/>
        <v>0</v>
      </c>
      <c r="F496" s="206"/>
      <c r="G496" s="125">
        <f t="shared" si="17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 ht="16.5" thickBot="1">
      <c r="A497" s="373"/>
      <c r="B497" s="222"/>
      <c r="C497" s="206"/>
      <c r="D497" s="206"/>
      <c r="E497" s="18">
        <f t="shared" si="16"/>
        <v>0</v>
      </c>
      <c r="F497" s="206"/>
      <c r="G497" s="125">
        <f t="shared" si="17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 ht="16.5" thickBot="1">
      <c r="A498" s="383" t="s">
        <v>998</v>
      </c>
      <c r="B498" s="222" t="s">
        <v>999</v>
      </c>
      <c r="C498" s="206">
        <v>6000</v>
      </c>
      <c r="D498" s="206"/>
      <c r="E498" s="18">
        <f t="shared" si="16"/>
        <v>6000</v>
      </c>
      <c r="F498" s="206">
        <v>6000</v>
      </c>
      <c r="G498" s="125">
        <f t="shared" si="17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>
      <c r="A499" s="373"/>
      <c r="B499" s="222"/>
      <c r="C499" s="206"/>
      <c r="D499" s="206"/>
      <c r="E499" s="18">
        <f t="shared" si="16"/>
        <v>0</v>
      </c>
      <c r="F499" s="206"/>
      <c r="G499" s="125">
        <f t="shared" si="17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373"/>
      <c r="B500" s="222"/>
      <c r="C500" s="206"/>
      <c r="D500" s="206"/>
      <c r="E500" s="18">
        <f t="shared" si="16"/>
        <v>0</v>
      </c>
      <c r="F500" s="206"/>
      <c r="G500" s="125">
        <f t="shared" si="17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>
      <c r="A501" s="388"/>
      <c r="B501" s="436"/>
      <c r="C501" s="206"/>
      <c r="D501" s="206"/>
      <c r="E501" s="18">
        <f t="shared" si="16"/>
        <v>0</v>
      </c>
      <c r="F501" s="206"/>
      <c r="G501" s="125">
        <f t="shared" si="17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 ht="16.5" thickBot="1">
      <c r="A502" s="437"/>
      <c r="B502" s="438"/>
      <c r="C502" s="206"/>
      <c r="D502" s="206"/>
      <c r="E502" s="18">
        <f t="shared" si="16"/>
        <v>0</v>
      </c>
      <c r="F502" s="206"/>
      <c r="G502" s="125">
        <f t="shared" si="17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 ht="16.5" thickBot="1">
      <c r="A503" s="383" t="s">
        <v>1000</v>
      </c>
      <c r="B503" s="223" t="s">
        <v>1001</v>
      </c>
      <c r="C503" s="206">
        <v>3300</v>
      </c>
      <c r="D503" s="206"/>
      <c r="E503" s="18">
        <f t="shared" si="16"/>
        <v>3300</v>
      </c>
      <c r="F503" s="206">
        <v>3300</v>
      </c>
      <c r="G503" s="125">
        <f t="shared" si="17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 ht="16.5" thickBot="1">
      <c r="A504" s="388"/>
      <c r="B504" s="201"/>
      <c r="C504" s="206"/>
      <c r="D504" s="206"/>
      <c r="E504" s="18">
        <f t="shared" si="16"/>
        <v>0</v>
      </c>
      <c r="F504" s="206"/>
      <c r="G504" s="125">
        <f t="shared" si="17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 ht="16.5" thickBot="1">
      <c r="A505" s="383" t="s">
        <v>1072</v>
      </c>
      <c r="B505" s="224" t="s">
        <v>1705</v>
      </c>
      <c r="C505" s="206">
        <v>2830</v>
      </c>
      <c r="D505" s="206"/>
      <c r="E505" s="18">
        <f t="shared" si="16"/>
        <v>2830</v>
      </c>
      <c r="F505" s="206">
        <v>2830</v>
      </c>
      <c r="G505" s="125">
        <f t="shared" si="17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 ht="16.5" thickBot="1">
      <c r="A506" s="444"/>
      <c r="B506" s="225" t="s">
        <v>1723</v>
      </c>
      <c r="C506" s="206">
        <v>5073</v>
      </c>
      <c r="D506" s="206"/>
      <c r="E506" s="18">
        <f t="shared" si="16"/>
        <v>5073</v>
      </c>
      <c r="F506" s="206">
        <v>5073</v>
      </c>
      <c r="G506" s="125">
        <f t="shared" si="17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 ht="16.5" thickBot="1">
      <c r="A507" s="439"/>
      <c r="B507" s="225"/>
      <c r="C507" s="206"/>
      <c r="D507" s="206"/>
      <c r="E507" s="18">
        <f t="shared" si="16"/>
        <v>0</v>
      </c>
      <c r="F507" s="206"/>
      <c r="G507" s="125">
        <f t="shared" si="17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 ht="16.5" thickBot="1">
      <c r="A508" s="383" t="s">
        <v>1471</v>
      </c>
      <c r="B508" s="445" t="s">
        <v>1472</v>
      </c>
      <c r="C508" s="206"/>
      <c r="D508" s="206"/>
      <c r="E508" s="18">
        <f t="shared" si="16"/>
        <v>0</v>
      </c>
      <c r="F508" s="206"/>
      <c r="G508" s="125">
        <f t="shared" si="17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>
      <c r="A509" s="398"/>
      <c r="B509" s="229" t="s">
        <v>1473</v>
      </c>
      <c r="C509" s="206"/>
      <c r="D509" s="206"/>
      <c r="E509" s="18">
        <f t="shared" si="16"/>
        <v>0</v>
      </c>
      <c r="F509" s="206"/>
      <c r="G509" s="125">
        <f t="shared" si="17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258"/>
      <c r="B510" s="229" t="s">
        <v>1474</v>
      </c>
      <c r="C510" s="206">
        <v>5000</v>
      </c>
      <c r="D510" s="206"/>
      <c r="E510" s="18">
        <f t="shared" si="16"/>
        <v>5000</v>
      </c>
      <c r="F510" s="206">
        <v>4000</v>
      </c>
      <c r="G510" s="125">
        <f t="shared" si="17"/>
        <v>1000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258"/>
      <c r="B511" s="229" t="s">
        <v>1475</v>
      </c>
      <c r="C511" s="206"/>
      <c r="D511" s="206"/>
      <c r="E511" s="18">
        <f t="shared" si="16"/>
        <v>0</v>
      </c>
      <c r="F511" s="206"/>
      <c r="G511" s="125">
        <f t="shared" si="17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258"/>
      <c r="B512" s="229" t="s">
        <v>1476</v>
      </c>
      <c r="C512" s="206">
        <v>2000</v>
      </c>
      <c r="D512" s="206"/>
      <c r="E512" s="18">
        <f t="shared" si="16"/>
        <v>2000</v>
      </c>
      <c r="F512" s="206">
        <v>728</v>
      </c>
      <c r="G512" s="125">
        <f t="shared" si="17"/>
        <v>1272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>
      <c r="A513" s="440"/>
      <c r="B513" s="229" t="s">
        <v>1477</v>
      </c>
      <c r="C513" s="206">
        <v>2000</v>
      </c>
      <c r="D513" s="206"/>
      <c r="E513" s="18">
        <f t="shared" si="16"/>
        <v>2000</v>
      </c>
      <c r="F513" s="206">
        <v>1379</v>
      </c>
      <c r="G513" s="125">
        <f t="shared" si="17"/>
        <v>621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>
      <c r="A514" s="440"/>
      <c r="B514" s="229" t="s">
        <v>1478</v>
      </c>
      <c r="C514" s="206">
        <v>1000</v>
      </c>
      <c r="D514" s="206"/>
      <c r="E514" s="18">
        <f t="shared" si="16"/>
        <v>1000</v>
      </c>
      <c r="F514" s="206">
        <v>1000</v>
      </c>
      <c r="G514" s="125">
        <f t="shared" si="17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>
      <c r="A515" s="440"/>
      <c r="B515" s="229" t="s">
        <v>1479</v>
      </c>
      <c r="C515" s="206">
        <v>1000</v>
      </c>
      <c r="D515" s="206"/>
      <c r="E515" s="18">
        <f t="shared" si="16"/>
        <v>1000</v>
      </c>
      <c r="F515" s="206">
        <v>1000</v>
      </c>
      <c r="G515" s="125">
        <f t="shared" si="17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>
      <c r="A516" s="440"/>
      <c r="B516" s="229" t="s">
        <v>1481</v>
      </c>
      <c r="C516" s="206">
        <v>539</v>
      </c>
      <c r="D516" s="206"/>
      <c r="E516" s="18">
        <f t="shared" si="16"/>
        <v>539</v>
      </c>
      <c r="F516" s="206">
        <v>539</v>
      </c>
      <c r="G516" s="125">
        <f t="shared" si="17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>
      <c r="A517" s="440"/>
      <c r="B517" s="229" t="s">
        <v>1482</v>
      </c>
      <c r="C517" s="206"/>
      <c r="D517" s="206"/>
      <c r="E517" s="18">
        <f t="shared" si="16"/>
        <v>0</v>
      </c>
      <c r="F517" s="206"/>
      <c r="G517" s="125">
        <f t="shared" si="17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394"/>
      <c r="B518" s="229" t="s">
        <v>1578</v>
      </c>
      <c r="C518" s="206">
        <v>5000</v>
      </c>
      <c r="D518" s="206"/>
      <c r="E518" s="18">
        <f t="shared" si="16"/>
        <v>5000</v>
      </c>
      <c r="F518" s="206">
        <v>2051</v>
      </c>
      <c r="G518" s="125">
        <f t="shared" si="17"/>
        <v>2949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 ht="16.5" thickBot="1">
      <c r="A519" s="394"/>
      <c r="B519" s="225"/>
      <c r="C519" s="206"/>
      <c r="D519" s="206"/>
      <c r="E519" s="18">
        <f t="shared" si="16"/>
        <v>0</v>
      </c>
      <c r="F519" s="206"/>
      <c r="G519" s="125">
        <f t="shared" si="17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 ht="16.5" thickBot="1">
      <c r="A520" s="383" t="s">
        <v>1622</v>
      </c>
      <c r="B520" s="225" t="s">
        <v>1625</v>
      </c>
      <c r="C520" s="206">
        <v>1762</v>
      </c>
      <c r="D520" s="206"/>
      <c r="E520" s="18">
        <f t="shared" si="16"/>
        <v>1762</v>
      </c>
      <c r="F520" s="206">
        <v>1762</v>
      </c>
      <c r="G520" s="125">
        <f t="shared" si="17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394"/>
      <c r="B521" s="225" t="s">
        <v>1708</v>
      </c>
      <c r="C521" s="206"/>
      <c r="D521" s="206"/>
      <c r="E521" s="18">
        <f t="shared" si="16"/>
        <v>0</v>
      </c>
      <c r="F521" s="206"/>
      <c r="G521" s="125">
        <f t="shared" si="17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394"/>
      <c r="B522" s="225" t="s">
        <v>1626</v>
      </c>
      <c r="C522" s="206">
        <v>3000</v>
      </c>
      <c r="D522" s="206"/>
      <c r="E522" s="18">
        <f t="shared" si="16"/>
        <v>3000</v>
      </c>
      <c r="F522" s="206">
        <v>3000</v>
      </c>
      <c r="G522" s="125">
        <f t="shared" si="17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394"/>
      <c r="B523" s="225" t="s">
        <v>1724</v>
      </c>
      <c r="C523" s="206">
        <v>3000</v>
      </c>
      <c r="D523" s="206"/>
      <c r="E523" s="18">
        <f t="shared" si="16"/>
        <v>3000</v>
      </c>
      <c r="F523" s="206">
        <v>2810</v>
      </c>
      <c r="G523" s="125">
        <f t="shared" si="17"/>
        <v>190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394"/>
      <c r="B524" s="225" t="s">
        <v>1725</v>
      </c>
      <c r="C524" s="206">
        <v>10000</v>
      </c>
      <c r="D524" s="206"/>
      <c r="E524" s="18">
        <f t="shared" si="16"/>
        <v>10000</v>
      </c>
      <c r="F524" s="206">
        <v>10000</v>
      </c>
      <c r="G524" s="125">
        <f t="shared" si="17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>
      <c r="A525" s="394"/>
      <c r="B525" s="225" t="s">
        <v>1726</v>
      </c>
      <c r="C525" s="206">
        <v>1000</v>
      </c>
      <c r="D525" s="206"/>
      <c r="E525" s="18">
        <f t="shared" ref="E525:E588" si="18">IFERROR(C525+D525,0)</f>
        <v>1000</v>
      </c>
      <c r="F525" s="206">
        <v>800</v>
      </c>
      <c r="G525" s="125">
        <f t="shared" ref="G525:G588" si="19">IFERROR((E525-F525),0)</f>
        <v>200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>
      <c r="A526" s="394"/>
      <c r="B526" s="225"/>
      <c r="C526" s="206"/>
      <c r="D526" s="206"/>
      <c r="E526" s="18">
        <f t="shared" si="18"/>
        <v>0</v>
      </c>
      <c r="F526" s="206"/>
      <c r="G526" s="125">
        <f t="shared" si="19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 ht="16.5" thickBot="1">
      <c r="A527" s="394"/>
      <c r="B527" s="225"/>
      <c r="C527" s="206"/>
      <c r="D527" s="206"/>
      <c r="E527" s="18">
        <f t="shared" si="18"/>
        <v>0</v>
      </c>
      <c r="F527" s="206"/>
      <c r="G527" s="125">
        <f t="shared" si="19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 ht="16.5" thickBot="1">
      <c r="A528" s="383" t="s">
        <v>857</v>
      </c>
      <c r="B528" s="225" t="s">
        <v>858</v>
      </c>
      <c r="C528" s="206"/>
      <c r="D528" s="206"/>
      <c r="E528" s="18">
        <f t="shared" si="18"/>
        <v>0</v>
      </c>
      <c r="F528" s="206"/>
      <c r="G528" s="125">
        <f t="shared" si="19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>
      <c r="A529" s="394"/>
      <c r="B529" s="225" t="s">
        <v>859</v>
      </c>
      <c r="C529" s="206">
        <v>9326</v>
      </c>
      <c r="D529" s="206"/>
      <c r="E529" s="18">
        <f t="shared" si="18"/>
        <v>9326</v>
      </c>
      <c r="F529" s="206"/>
      <c r="G529" s="125">
        <f t="shared" si="19"/>
        <v>9326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373"/>
      <c r="B530" s="226" t="s">
        <v>860</v>
      </c>
      <c r="C530" s="206"/>
      <c r="D530" s="206"/>
      <c r="E530" s="18">
        <f t="shared" si="18"/>
        <v>0</v>
      </c>
      <c r="F530" s="206"/>
      <c r="G530" s="125">
        <f t="shared" si="19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373"/>
      <c r="B531" s="226" t="s">
        <v>861</v>
      </c>
      <c r="C531" s="206"/>
      <c r="D531" s="206"/>
      <c r="E531" s="18">
        <f t="shared" si="18"/>
        <v>0</v>
      </c>
      <c r="F531" s="206"/>
      <c r="G531" s="125">
        <f t="shared" si="19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>
      <c r="A532" s="373"/>
      <c r="B532" s="226" t="s">
        <v>862</v>
      </c>
      <c r="C532" s="206"/>
      <c r="D532" s="206"/>
      <c r="E532" s="18">
        <f t="shared" si="18"/>
        <v>0</v>
      </c>
      <c r="F532" s="206"/>
      <c r="G532" s="125">
        <f t="shared" si="19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>
      <c r="A533" s="373"/>
      <c r="B533" s="226" t="s">
        <v>863</v>
      </c>
      <c r="C533" s="206"/>
      <c r="D533" s="206"/>
      <c r="E533" s="18">
        <f t="shared" si="18"/>
        <v>0</v>
      </c>
      <c r="F533" s="206"/>
      <c r="G533" s="125">
        <f t="shared" si="19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373"/>
      <c r="B534" s="226" t="s">
        <v>864</v>
      </c>
      <c r="C534" s="206"/>
      <c r="D534" s="206"/>
      <c r="E534" s="18">
        <f t="shared" si="18"/>
        <v>0</v>
      </c>
      <c r="F534" s="206"/>
      <c r="G534" s="125">
        <f t="shared" si="19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>
      <c r="A535" s="373"/>
      <c r="B535" s="226" t="s">
        <v>865</v>
      </c>
      <c r="C535" s="206"/>
      <c r="D535" s="206"/>
      <c r="E535" s="18">
        <f t="shared" si="18"/>
        <v>0</v>
      </c>
      <c r="F535" s="206"/>
      <c r="G535" s="125">
        <f t="shared" si="19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>
      <c r="A536" s="394"/>
      <c r="B536" s="225" t="s">
        <v>866</v>
      </c>
      <c r="C536" s="206">
        <v>1000</v>
      </c>
      <c r="D536" s="206"/>
      <c r="E536" s="18">
        <f t="shared" si="18"/>
        <v>1000</v>
      </c>
      <c r="F536" s="206">
        <v>1000</v>
      </c>
      <c r="G536" s="125">
        <f t="shared" si="19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>
      <c r="A537" s="394"/>
      <c r="B537" s="226" t="s">
        <v>867</v>
      </c>
      <c r="C537" s="206"/>
      <c r="D537" s="206"/>
      <c r="E537" s="18">
        <f t="shared" si="18"/>
        <v>0</v>
      </c>
      <c r="F537" s="206"/>
      <c r="G537" s="125">
        <f t="shared" si="19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394"/>
      <c r="B538" s="226" t="s">
        <v>868</v>
      </c>
      <c r="C538" s="206"/>
      <c r="D538" s="206"/>
      <c r="E538" s="18">
        <f t="shared" si="18"/>
        <v>0</v>
      </c>
      <c r="F538" s="206"/>
      <c r="G538" s="125">
        <f t="shared" si="19"/>
        <v>0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>
      <c r="A539" s="373"/>
      <c r="B539" s="226" t="s">
        <v>869</v>
      </c>
      <c r="C539" s="206"/>
      <c r="D539" s="206"/>
      <c r="E539" s="18">
        <f t="shared" si="18"/>
        <v>0</v>
      </c>
      <c r="F539" s="206"/>
      <c r="G539" s="125">
        <f t="shared" si="19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 ht="16.5" thickBot="1">
      <c r="A540" s="373"/>
      <c r="B540" s="226"/>
      <c r="C540" s="206"/>
      <c r="D540" s="206"/>
      <c r="E540" s="18">
        <f t="shared" si="18"/>
        <v>0</v>
      </c>
      <c r="F540" s="206"/>
      <c r="G540" s="125">
        <f t="shared" si="19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 ht="16.5" thickBot="1">
      <c r="A541" s="383" t="s">
        <v>1727</v>
      </c>
      <c r="B541" s="225" t="s">
        <v>1728</v>
      </c>
      <c r="C541" s="206">
        <v>997</v>
      </c>
      <c r="D541" s="206"/>
      <c r="E541" s="18">
        <f t="shared" si="18"/>
        <v>997</v>
      </c>
      <c r="F541" s="206">
        <v>997</v>
      </c>
      <c r="G541" s="125">
        <f t="shared" si="19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398"/>
      <c r="B542" s="225"/>
      <c r="C542" s="206"/>
      <c r="D542" s="206"/>
      <c r="E542" s="18">
        <f t="shared" si="18"/>
        <v>0</v>
      </c>
      <c r="F542" s="206"/>
      <c r="G542" s="125">
        <f t="shared" si="19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 ht="16.5" thickBot="1">
      <c r="A543" s="442"/>
      <c r="B543" s="225"/>
      <c r="C543" s="206"/>
      <c r="D543" s="206"/>
      <c r="E543" s="18">
        <f t="shared" si="18"/>
        <v>0</v>
      </c>
      <c r="F543" s="206"/>
      <c r="G543" s="125">
        <f t="shared" si="19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 ht="16.5" thickBot="1">
      <c r="A544" s="397"/>
      <c r="B544" s="225"/>
      <c r="C544" s="206"/>
      <c r="D544" s="206"/>
      <c r="E544" s="18">
        <f t="shared" si="18"/>
        <v>0</v>
      </c>
      <c r="F544" s="206"/>
      <c r="G544" s="125">
        <f t="shared" si="19"/>
        <v>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 ht="16.5" thickBot="1">
      <c r="A545" s="383" t="s">
        <v>872</v>
      </c>
      <c r="B545" s="225" t="s">
        <v>873</v>
      </c>
      <c r="C545" s="206">
        <v>5000</v>
      </c>
      <c r="D545" s="206"/>
      <c r="E545" s="18">
        <f t="shared" si="18"/>
        <v>5000</v>
      </c>
      <c r="F545" s="206">
        <v>5000</v>
      </c>
      <c r="G545" s="125">
        <f t="shared" si="19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398"/>
      <c r="B546" s="213" t="s">
        <v>425</v>
      </c>
      <c r="C546" s="206">
        <v>5000</v>
      </c>
      <c r="D546" s="206"/>
      <c r="E546" s="18">
        <f t="shared" si="18"/>
        <v>5000</v>
      </c>
      <c r="F546" s="206">
        <v>5000</v>
      </c>
      <c r="G546" s="125">
        <f t="shared" si="19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 ht="16.5" thickBot="1">
      <c r="A547" s="398"/>
      <c r="B547" s="213"/>
      <c r="C547" s="206"/>
      <c r="D547" s="206"/>
      <c r="E547" s="18">
        <f t="shared" si="18"/>
        <v>0</v>
      </c>
      <c r="F547" s="206"/>
      <c r="G547" s="125">
        <f t="shared" si="19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443" t="s">
        <v>876</v>
      </c>
      <c r="B548" s="213" t="s">
        <v>877</v>
      </c>
      <c r="C548" s="206">
        <v>44000</v>
      </c>
      <c r="D548" s="206"/>
      <c r="E548" s="18">
        <f t="shared" si="18"/>
        <v>44000</v>
      </c>
      <c r="F548" s="206">
        <v>44000</v>
      </c>
      <c r="G548" s="125">
        <f t="shared" si="19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>
      <c r="A549" s="258"/>
      <c r="B549" s="213" t="s">
        <v>1013</v>
      </c>
      <c r="C549" s="206"/>
      <c r="D549" s="206"/>
      <c r="E549" s="18">
        <f t="shared" si="18"/>
        <v>0</v>
      </c>
      <c r="F549" s="206"/>
      <c r="G549" s="125">
        <f t="shared" si="19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>
      <c r="A550" s="258"/>
      <c r="B550" s="213" t="s">
        <v>1064</v>
      </c>
      <c r="C550" s="206">
        <v>4600</v>
      </c>
      <c r="D550" s="206"/>
      <c r="E550" s="18">
        <f t="shared" si="18"/>
        <v>4600</v>
      </c>
      <c r="F550" s="206">
        <v>4600</v>
      </c>
      <c r="G550" s="125">
        <f t="shared" si="19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258"/>
      <c r="B551" s="213" t="s">
        <v>1065</v>
      </c>
      <c r="C551" s="206"/>
      <c r="D551" s="206"/>
      <c r="E551" s="18">
        <f t="shared" si="18"/>
        <v>0</v>
      </c>
      <c r="F551" s="206"/>
      <c r="G551" s="125">
        <f t="shared" si="19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>
      <c r="A552" s="258"/>
      <c r="B552" s="213" t="s">
        <v>1710</v>
      </c>
      <c r="C552" s="206">
        <v>2000</v>
      </c>
      <c r="D552" s="206"/>
      <c r="E552" s="18">
        <f t="shared" si="18"/>
        <v>2000</v>
      </c>
      <c r="F552" s="206">
        <v>2000</v>
      </c>
      <c r="G552" s="125">
        <f t="shared" si="19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>
      <c r="A553" s="394"/>
      <c r="B553" s="213"/>
      <c r="C553" s="206"/>
      <c r="D553" s="206"/>
      <c r="E553" s="18">
        <f t="shared" si="18"/>
        <v>0</v>
      </c>
      <c r="F553" s="206"/>
      <c r="G553" s="125">
        <f t="shared" si="19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>
      <c r="A554" s="398"/>
      <c r="B554" s="213"/>
      <c r="C554" s="206"/>
      <c r="D554" s="206"/>
      <c r="E554" s="18">
        <f t="shared" si="18"/>
        <v>0</v>
      </c>
      <c r="F554" s="206"/>
      <c r="G554" s="125">
        <f t="shared" si="19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16" t="s">
        <v>909</v>
      </c>
      <c r="B555" s="17" t="s">
        <v>909</v>
      </c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25">
        <f t="shared" si="19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16" t="s">
        <v>909</v>
      </c>
      <c r="B556" s="17" t="s">
        <v>909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25">
        <f t="shared" si="19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16" t="s">
        <v>909</v>
      </c>
      <c r="B557" s="17" t="s">
        <v>909</v>
      </c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25">
        <f t="shared" si="19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>
      <c r="A558" s="16" t="s">
        <v>909</v>
      </c>
      <c r="B558" s="17" t="s">
        <v>909</v>
      </c>
      <c r="C558" s="18" t="s">
        <v>909</v>
      </c>
      <c r="D558" s="18" t="s">
        <v>909</v>
      </c>
      <c r="E558" s="18">
        <f t="shared" si="18"/>
        <v>0</v>
      </c>
      <c r="F558" s="18" t="s">
        <v>909</v>
      </c>
      <c r="G558" s="125">
        <f t="shared" si="19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16" t="s">
        <v>909</v>
      </c>
      <c r="B559" s="17" t="s">
        <v>909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25">
        <f t="shared" si="19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16" t="s">
        <v>909</v>
      </c>
      <c r="B560" s="17" t="s">
        <v>909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25">
        <f t="shared" si="19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16" t="s">
        <v>909</v>
      </c>
      <c r="B561" s="4" t="s">
        <v>909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25">
        <f t="shared" si="19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16" t="s">
        <v>909</v>
      </c>
      <c r="B562" s="17" t="s">
        <v>909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25">
        <f t="shared" si="19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16" t="s">
        <v>909</v>
      </c>
      <c r="B563" s="17" t="s">
        <v>909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25">
        <f t="shared" si="19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16" t="s">
        <v>909</v>
      </c>
      <c r="B564" s="17" t="s">
        <v>909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25">
        <f t="shared" si="19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16" t="s">
        <v>909</v>
      </c>
      <c r="B565" s="17" t="s">
        <v>909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25">
        <f t="shared" si="19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16" t="s">
        <v>909</v>
      </c>
      <c r="B566" s="17" t="s">
        <v>909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25">
        <f t="shared" si="19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25">
        <f t="shared" si="19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25">
        <f t="shared" si="19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25">
        <f t="shared" si="19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25">
        <f t="shared" si="19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25">
        <f t="shared" si="19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25">
        <f t="shared" si="19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25">
        <f t="shared" si="19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25">
        <f t="shared" si="19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25">
        <f t="shared" si="19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25">
        <f t="shared" si="19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16" t="s">
        <v>909</v>
      </c>
      <c r="B577" s="17" t="s">
        <v>909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25">
        <f t="shared" si="19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16" t="s">
        <v>909</v>
      </c>
      <c r="B578" s="17" t="s">
        <v>909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25">
        <f t="shared" si="19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16" t="s">
        <v>909</v>
      </c>
      <c r="B579" s="17" t="s">
        <v>909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25">
        <f t="shared" si="19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16" t="s">
        <v>909</v>
      </c>
      <c r="B580" s="4" t="s">
        <v>909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25">
        <f t="shared" si="19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16" t="s">
        <v>909</v>
      </c>
      <c r="B581" s="4" t="s">
        <v>909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25">
        <f t="shared" si="19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16" t="s">
        <v>909</v>
      </c>
      <c r="B582" s="17" t="s">
        <v>909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25">
        <f t="shared" si="19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16" t="s">
        <v>909</v>
      </c>
      <c r="B583" s="17" t="s">
        <v>909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25">
        <f t="shared" si="19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16" t="s">
        <v>909</v>
      </c>
      <c r="B584" s="17" t="s">
        <v>909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25">
        <f t="shared" si="19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16" t="s">
        <v>909</v>
      </c>
      <c r="B585" s="17" t="s">
        <v>909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25">
        <f t="shared" si="19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16" t="s">
        <v>909</v>
      </c>
      <c r="B586" s="17" t="s">
        <v>909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25">
        <f t="shared" si="19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>
      <c r="A587" s="16" t="s">
        <v>909</v>
      </c>
      <c r="B587" s="17" t="s">
        <v>909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25">
        <f t="shared" si="19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16" t="s">
        <v>909</v>
      </c>
      <c r="B588" s="17" t="s">
        <v>909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25">
        <f t="shared" si="19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16" t="s">
        <v>909</v>
      </c>
      <c r="B589" s="17" t="s">
        <v>909</v>
      </c>
      <c r="C589" s="18" t="s">
        <v>909</v>
      </c>
      <c r="D589" s="18" t="s">
        <v>909</v>
      </c>
      <c r="E589" s="18">
        <f t="shared" ref="E589:E652" si="20">IFERROR(C589+D589,0)</f>
        <v>0</v>
      </c>
      <c r="F589" s="18" t="s">
        <v>909</v>
      </c>
      <c r="G589" s="125">
        <f t="shared" ref="G589:G652" si="21">IFERROR((E589-F589),0)</f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16" t="s">
        <v>909</v>
      </c>
      <c r="B590" s="17" t="s">
        <v>909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25">
        <f t="shared" si="21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16" t="s">
        <v>909</v>
      </c>
      <c r="B591" s="17" t="s">
        <v>909</v>
      </c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25">
        <f t="shared" si="21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16" t="s">
        <v>909</v>
      </c>
      <c r="B592" s="17" t="s">
        <v>909</v>
      </c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25">
        <f t="shared" si="21"/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16" t="s">
        <v>909</v>
      </c>
      <c r="B593" s="17" t="s">
        <v>909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25">
        <f t="shared" si="21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16" t="s">
        <v>909</v>
      </c>
      <c r="B594" s="17" t="s">
        <v>909</v>
      </c>
      <c r="C594" s="18" t="s">
        <v>909</v>
      </c>
      <c r="D594" s="18" t="s">
        <v>909</v>
      </c>
      <c r="E594" s="18">
        <f t="shared" si="20"/>
        <v>0</v>
      </c>
      <c r="F594" s="18" t="s">
        <v>909</v>
      </c>
      <c r="G594" s="125">
        <f t="shared" si="21"/>
        <v>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>
      <c r="A595" s="16" t="s">
        <v>909</v>
      </c>
      <c r="B595" s="26" t="s">
        <v>909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25">
        <f t="shared" si="21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16" t="s">
        <v>909</v>
      </c>
      <c r="B596" s="4" t="s">
        <v>909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25">
        <f t="shared" si="21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16" t="s">
        <v>909</v>
      </c>
      <c r="B597" s="4" t="s">
        <v>909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25">
        <f t="shared" si="21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16" t="s">
        <v>909</v>
      </c>
      <c r="B598" s="4" t="s">
        <v>909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25">
        <f t="shared" si="21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16" t="s">
        <v>909</v>
      </c>
      <c r="B599" s="4" t="s">
        <v>909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25">
        <f t="shared" si="21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16" t="s">
        <v>909</v>
      </c>
      <c r="B600" s="4" t="s">
        <v>909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25">
        <f t="shared" si="21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25">
        <f t="shared" si="21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16" t="s">
        <v>909</v>
      </c>
      <c r="B602" s="4" t="s">
        <v>909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25">
        <f t="shared" si="21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16" t="s">
        <v>909</v>
      </c>
      <c r="B603" s="4" t="s">
        <v>909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25">
        <f t="shared" si="21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16" t="s">
        <v>909</v>
      </c>
      <c r="B604" s="4" t="s">
        <v>909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25">
        <f t="shared" si="21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16" t="s">
        <v>909</v>
      </c>
      <c r="B605" s="4" t="s">
        <v>909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25">
        <f t="shared" si="21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>
      <c r="A606" s="16" t="s">
        <v>909</v>
      </c>
      <c r="B606" s="4" t="s">
        <v>909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25">
        <f t="shared" si="21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16" t="s">
        <v>909</v>
      </c>
      <c r="B607" s="4" t="s">
        <v>909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25">
        <f t="shared" si="21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16" t="s">
        <v>909</v>
      </c>
      <c r="B608" s="4" t="s">
        <v>909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25">
        <f t="shared" si="21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16" t="s">
        <v>909</v>
      </c>
      <c r="B609" s="4" t="s">
        <v>909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25">
        <f t="shared" si="21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16" t="s">
        <v>909</v>
      </c>
      <c r="B610" s="4" t="s">
        <v>909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25">
        <f t="shared" si="21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16" t="s">
        <v>909</v>
      </c>
      <c r="B611" s="4" t="s">
        <v>909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25">
        <f t="shared" si="21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16" t="s">
        <v>909</v>
      </c>
      <c r="B612" s="27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25">
        <f t="shared" si="21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25">
        <f t="shared" si="21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25">
        <f t="shared" si="21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25">
        <f t="shared" si="21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25">
        <f t="shared" si="21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25">
        <f t="shared" si="21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25">
        <f t="shared" si="21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25">
        <f t="shared" si="21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25">
        <f t="shared" si="21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25">
        <f t="shared" si="21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25">
        <f t="shared" si="21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25">
        <f t="shared" si="21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25">
        <f t="shared" si="21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25">
        <f t="shared" si="21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25">
        <f t="shared" si="21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25">
        <f t="shared" si="21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25">
        <f t="shared" si="21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25">
        <f t="shared" si="21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25">
        <f t="shared" si="21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25">
        <f t="shared" si="21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25">
        <f t="shared" si="21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25">
        <f t="shared" si="21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25">
        <f t="shared" si="21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25">
        <f t="shared" si="21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25">
        <f t="shared" si="21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25">
        <f t="shared" si="21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25">
        <f t="shared" si="21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25">
        <f t="shared" si="21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25">
        <f t="shared" si="21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25">
        <f t="shared" si="21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25">
        <f t="shared" si="21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25">
        <f t="shared" si="21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25">
        <f t="shared" si="21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25">
        <f t="shared" si="21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25">
        <f t="shared" si="21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25">
        <f t="shared" si="21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25">
        <f t="shared" si="21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25">
        <f t="shared" si="21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25">
        <f t="shared" si="21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25">
        <f t="shared" si="21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25">
        <f t="shared" si="21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ref="E653:E716" si="22">IFERROR(C653+D653,0)</f>
        <v>0</v>
      </c>
      <c r="F653" s="18" t="s">
        <v>909</v>
      </c>
      <c r="G653" s="125">
        <f t="shared" ref="G653:G716" si="23">IFERROR((E653-F653),0)</f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25">
        <f t="shared" si="23"/>
        <v>0</v>
      </c>
      <c r="H654" s="154" t="s">
        <v>909</v>
      </c>
      <c r="I654" s="448" t="s">
        <v>909</v>
      </c>
      <c r="J654" s="169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25">
        <f t="shared" si="23"/>
        <v>0</v>
      </c>
      <c r="H655" s="148" t="s">
        <v>909</v>
      </c>
      <c r="I655" s="449" t="s">
        <v>909</v>
      </c>
      <c r="J655" s="170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25">
        <f t="shared" si="23"/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25">
        <f t="shared" si="23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25">
        <f t="shared" si="23"/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25">
        <f t="shared" si="23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25">
        <f t="shared" si="23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25">
        <f t="shared" si="23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25">
        <f t="shared" si="23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25">
        <f t="shared" si="23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25">
        <f t="shared" si="23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25">
        <f t="shared" si="23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25">
        <f t="shared" si="23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25">
        <f t="shared" si="23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25">
        <f t="shared" si="23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25">
        <f t="shared" si="23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25">
        <f t="shared" si="23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25">
        <f t="shared" si="23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25">
        <f t="shared" si="23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25">
        <f t="shared" si="23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25">
        <f t="shared" si="23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25">
        <f t="shared" si="23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25">
        <f t="shared" si="23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25">
        <f t="shared" si="23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25">
        <f t="shared" si="23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25">
        <f t="shared" si="23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25">
        <f t="shared" si="23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25">
        <f t="shared" si="23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25">
        <f t="shared" si="23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28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25">
        <f t="shared" si="23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25">
        <f t="shared" si="23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25">
        <f t="shared" si="23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25">
        <f t="shared" si="23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25">
        <f t="shared" si="23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25">
        <f t="shared" si="23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25">
        <f t="shared" si="23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25">
        <f t="shared" si="23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25">
        <f t="shared" si="23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25">
        <f t="shared" si="23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25">
        <f t="shared" si="23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25">
        <f t="shared" si="23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25">
        <f t="shared" si="23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25">
        <f t="shared" si="23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25">
        <f t="shared" si="23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4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25">
        <f t="shared" si="23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25">
        <f t="shared" si="23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25">
        <f t="shared" si="23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25">
        <f t="shared" si="23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25">
        <f t="shared" si="23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25">
        <f t="shared" si="23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29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25">
        <f t="shared" si="23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30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25">
        <f t="shared" si="23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25">
        <f t="shared" si="23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25">
        <f t="shared" si="23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25">
        <f t="shared" si="23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25">
        <f t="shared" si="23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25">
        <f t="shared" si="23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25">
        <f t="shared" si="23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25">
        <f t="shared" si="23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25">
        <f t="shared" si="23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31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25">
        <f t="shared" si="23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25">
        <f t="shared" si="23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25">
        <f t="shared" si="23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ref="E717:E780" si="24">IFERROR(C717+D717,0)</f>
        <v>0</v>
      </c>
      <c r="F717" s="18" t="s">
        <v>909</v>
      </c>
      <c r="G717" s="125">
        <f t="shared" ref="G717:G780" si="25">IFERROR((E717-F717),0)</f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25">
        <f t="shared" si="25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25">
        <f t="shared" si="25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32" t="s">
        <v>909</v>
      </c>
      <c r="B720" s="33" t="s">
        <v>909</v>
      </c>
      <c r="C720" s="34" t="s">
        <v>909</v>
      </c>
      <c r="D720" s="34" t="s">
        <v>909</v>
      </c>
      <c r="E720" s="34">
        <f t="shared" si="24"/>
        <v>0</v>
      </c>
      <c r="F720" s="34" t="s">
        <v>909</v>
      </c>
      <c r="G720" s="125">
        <f t="shared" si="25"/>
        <v>0</v>
      </c>
      <c r="H720" s="150" t="s">
        <v>909</v>
      </c>
      <c r="I720" s="155" t="s">
        <v>909</v>
      </c>
      <c r="J720" s="171" t="s">
        <v>909</v>
      </c>
      <c r="K720" s="172" t="s">
        <v>909</v>
      </c>
    </row>
    <row r="721" spans="1:11">
      <c r="A721" s="32" t="s">
        <v>909</v>
      </c>
      <c r="B721" s="33" t="s">
        <v>909</v>
      </c>
      <c r="C721" s="34" t="s">
        <v>909</v>
      </c>
      <c r="D721" s="34" t="s">
        <v>909</v>
      </c>
      <c r="E721" s="34">
        <f t="shared" si="24"/>
        <v>0</v>
      </c>
      <c r="F721" s="34" t="s">
        <v>909</v>
      </c>
      <c r="G721" s="126">
        <f t="shared" si="25"/>
        <v>0</v>
      </c>
      <c r="H721" s="156" t="s">
        <v>909</v>
      </c>
      <c r="I721" s="155" t="s">
        <v>909</v>
      </c>
      <c r="J721" s="171" t="s">
        <v>909</v>
      </c>
      <c r="K721" s="172" t="s">
        <v>909</v>
      </c>
    </row>
    <row r="722" spans="1:11">
      <c r="A722" s="32" t="s">
        <v>909</v>
      </c>
      <c r="B722" s="33" t="s">
        <v>909</v>
      </c>
      <c r="C722" s="34" t="s">
        <v>909</v>
      </c>
      <c r="D722" s="34" t="s">
        <v>909</v>
      </c>
      <c r="E722" s="34">
        <f t="shared" si="24"/>
        <v>0</v>
      </c>
      <c r="F722" s="34" t="s">
        <v>909</v>
      </c>
      <c r="G722" s="126">
        <f t="shared" si="25"/>
        <v>0</v>
      </c>
      <c r="H722" s="156" t="s">
        <v>909</v>
      </c>
      <c r="I722" s="155" t="s">
        <v>909</v>
      </c>
      <c r="J722" s="171" t="s">
        <v>909</v>
      </c>
      <c r="K722" s="172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4"/>
        <v>0</v>
      </c>
      <c r="F723" s="34" t="s">
        <v>909</v>
      </c>
      <c r="G723" s="126">
        <f t="shared" si="25"/>
        <v>0</v>
      </c>
      <c r="H723" s="156" t="s">
        <v>909</v>
      </c>
      <c r="I723" s="155" t="s">
        <v>909</v>
      </c>
      <c r="J723" s="171" t="s">
        <v>909</v>
      </c>
      <c r="K723" s="172" t="s">
        <v>909</v>
      </c>
    </row>
    <row r="724" spans="1:11">
      <c r="A724" s="32" t="s">
        <v>909</v>
      </c>
      <c r="B724" s="35" t="s">
        <v>909</v>
      </c>
      <c r="C724" s="34" t="s">
        <v>909</v>
      </c>
      <c r="D724" s="34" t="s">
        <v>909</v>
      </c>
      <c r="E724" s="34">
        <f t="shared" si="24"/>
        <v>0</v>
      </c>
      <c r="F724" s="34" t="s">
        <v>909</v>
      </c>
      <c r="G724" s="126">
        <f t="shared" si="25"/>
        <v>0</v>
      </c>
      <c r="H724" s="156" t="s">
        <v>909</v>
      </c>
      <c r="I724" s="155" t="s">
        <v>909</v>
      </c>
      <c r="J724" s="171" t="s">
        <v>909</v>
      </c>
      <c r="K724" s="172" t="s">
        <v>909</v>
      </c>
    </row>
    <row r="725" spans="1:11">
      <c r="A725" s="32" t="s">
        <v>909</v>
      </c>
      <c r="B725" s="35" t="s">
        <v>909</v>
      </c>
      <c r="C725" s="34" t="s">
        <v>909</v>
      </c>
      <c r="D725" s="34" t="s">
        <v>909</v>
      </c>
      <c r="E725" s="34">
        <f t="shared" si="24"/>
        <v>0</v>
      </c>
      <c r="F725" s="34" t="s">
        <v>909</v>
      </c>
      <c r="G725" s="126">
        <f t="shared" si="25"/>
        <v>0</v>
      </c>
      <c r="H725" s="156" t="s">
        <v>909</v>
      </c>
      <c r="I725" s="155" t="s">
        <v>909</v>
      </c>
      <c r="J725" s="171" t="s">
        <v>909</v>
      </c>
      <c r="K725" s="172" t="s">
        <v>909</v>
      </c>
    </row>
    <row r="726" spans="1:1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4"/>
        <v>0</v>
      </c>
      <c r="F726" s="34" t="s">
        <v>909</v>
      </c>
      <c r="G726" s="126">
        <f t="shared" si="25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4"/>
        <v>0</v>
      </c>
      <c r="F727" s="34" t="s">
        <v>909</v>
      </c>
      <c r="G727" s="126">
        <f t="shared" si="25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26">
        <f t="shared" si="25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26">
        <f t="shared" si="25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26">
        <f t="shared" si="25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26">
        <f t="shared" si="25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26">
        <f t="shared" si="25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26">
        <f t="shared" si="25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26">
        <f t="shared" si="25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26">
        <f t="shared" si="25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26">
        <f t="shared" si="25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26">
        <f t="shared" si="25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26">
        <f t="shared" si="25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26">
        <f t="shared" si="25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26">
        <f t="shared" si="25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26">
        <f t="shared" si="25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26">
        <f t="shared" si="25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26">
        <f t="shared" si="25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26">
        <f t="shared" si="25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26">
        <f t="shared" si="25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26">
        <f t="shared" si="25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6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26">
        <f t="shared" si="25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26">
        <f t="shared" si="25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6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26">
        <f t="shared" si="25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26">
        <f t="shared" si="25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26">
        <f t="shared" si="25"/>
        <v>0</v>
      </c>
      <c r="H751" s="157" t="s">
        <v>909</v>
      </c>
      <c r="I751" s="158" t="s">
        <v>909</v>
      </c>
      <c r="J751" s="173" t="s">
        <v>909</v>
      </c>
      <c r="K751" s="174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26">
        <f t="shared" si="25"/>
        <v>0</v>
      </c>
      <c r="H752" s="157" t="s">
        <v>909</v>
      </c>
      <c r="I752" s="158" t="s">
        <v>909</v>
      </c>
      <c r="J752" s="173" t="s">
        <v>909</v>
      </c>
      <c r="K752" s="174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26">
        <f t="shared" si="25"/>
        <v>0</v>
      </c>
      <c r="H753" s="156" t="s">
        <v>909</v>
      </c>
      <c r="I753" s="159" t="s">
        <v>909</v>
      </c>
      <c r="J753" s="175" t="s">
        <v>909</v>
      </c>
      <c r="K753" s="176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26">
        <f t="shared" si="25"/>
        <v>0</v>
      </c>
      <c r="H754" s="156" t="s">
        <v>909</v>
      </c>
      <c r="I754" s="159" t="s">
        <v>909</v>
      </c>
      <c r="J754" s="175" t="s">
        <v>909</v>
      </c>
      <c r="K754" s="176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26">
        <f t="shared" si="25"/>
        <v>0</v>
      </c>
      <c r="H755" s="156" t="s">
        <v>909</v>
      </c>
      <c r="I755" s="159" t="s">
        <v>909</v>
      </c>
      <c r="J755" s="175" t="s">
        <v>909</v>
      </c>
      <c r="K755" s="176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26">
        <f t="shared" si="25"/>
        <v>0</v>
      </c>
      <c r="H756" s="156" t="s">
        <v>909</v>
      </c>
      <c r="I756" s="159" t="s">
        <v>909</v>
      </c>
      <c r="J756" s="175" t="s">
        <v>909</v>
      </c>
      <c r="K756" s="176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26">
        <f t="shared" si="25"/>
        <v>0</v>
      </c>
      <c r="H757" s="156" t="s">
        <v>909</v>
      </c>
      <c r="I757" s="159" t="s">
        <v>909</v>
      </c>
      <c r="J757" s="175" t="s">
        <v>909</v>
      </c>
      <c r="K757" s="176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26">
        <f t="shared" si="25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26">
        <f t="shared" si="25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26">
        <f t="shared" si="25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26">
        <f t="shared" si="25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26">
        <f t="shared" si="25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26">
        <f t="shared" si="25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26">
        <f t="shared" si="25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26">
        <f t="shared" si="25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26">
        <f t="shared" si="25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26">
        <f t="shared" si="25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26">
        <f t="shared" si="25"/>
        <v>0</v>
      </c>
      <c r="H768" s="160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26">
        <f t="shared" si="25"/>
        <v>0</v>
      </c>
      <c r="H769" s="160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26">
        <f t="shared" si="25"/>
        <v>0</v>
      </c>
      <c r="H770" s="160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26">
        <f t="shared" si="25"/>
        <v>0</v>
      </c>
      <c r="H771" s="160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26">
        <f t="shared" si="25"/>
        <v>0</v>
      </c>
      <c r="H772" s="160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26">
        <f t="shared" si="25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26">
        <f t="shared" si="25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26">
        <f t="shared" si="25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26">
        <f t="shared" si="25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26">
        <f t="shared" si="25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26">
        <f t="shared" si="25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26">
        <f t="shared" si="25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26">
        <f t="shared" si="25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ref="E781:E844" si="26">IFERROR(C781+D781,0)</f>
        <v>0</v>
      </c>
      <c r="F781" s="34" t="s">
        <v>909</v>
      </c>
      <c r="G781" s="126">
        <f t="shared" ref="G781:G844" si="27">IFERROR((E781-F781),0)</f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26">
        <f t="shared" si="27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26">
        <f t="shared" si="27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26">
        <f t="shared" si="27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6"/>
        <v>0</v>
      </c>
      <c r="F785" s="34" t="s">
        <v>909</v>
      </c>
      <c r="G785" s="126">
        <f t="shared" si="27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6"/>
        <v>0</v>
      </c>
      <c r="F786" s="34" t="s">
        <v>909</v>
      </c>
      <c r="G786" s="126">
        <f t="shared" si="27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26">
        <f t="shared" si="27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26">
        <f t="shared" si="27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26">
        <f t="shared" si="27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26">
        <f t="shared" si="27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26">
        <f t="shared" si="27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26">
        <f t="shared" si="27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26">
        <f t="shared" si="27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26">
        <f t="shared" si="27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26">
        <f t="shared" si="27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26">
        <f t="shared" si="27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26">
        <f t="shared" si="27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26">
        <f t="shared" si="27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26">
        <f t="shared" si="27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26">
        <f t="shared" si="27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26">
        <f t="shared" si="27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26">
        <f t="shared" si="27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26">
        <f t="shared" si="27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26">
        <f t="shared" si="27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26">
        <f t="shared" si="27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26">
        <f t="shared" si="27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26">
        <f t="shared" si="27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26">
        <f t="shared" si="27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26">
        <f t="shared" si="27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26">
        <f t="shared" si="27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26">
        <f t="shared" si="27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26">
        <f t="shared" si="27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26">
        <f t="shared" si="27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26">
        <f t="shared" si="27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26">
        <f t="shared" si="27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26">
        <f t="shared" si="27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26">
        <f t="shared" si="27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26">
        <f t="shared" si="27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26">
        <f t="shared" si="27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26">
        <f t="shared" si="27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26">
        <f t="shared" si="27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26">
        <f t="shared" si="27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26">
        <f t="shared" si="27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26">
        <f t="shared" si="27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26">
        <f t="shared" si="27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26">
        <f t="shared" si="27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26">
        <f t="shared" si="27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26">
        <f t="shared" si="27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26">
        <f t="shared" si="27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26">
        <f t="shared" si="27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26">
        <f t="shared" si="27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26">
        <f t="shared" si="27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26">
        <f t="shared" si="27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26">
        <f t="shared" si="27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26">
        <f t="shared" si="27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26">
        <f t="shared" si="27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26">
        <f t="shared" si="27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26">
        <f t="shared" si="27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26">
        <f t="shared" si="27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26">
        <f t="shared" si="27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26">
        <f t="shared" si="27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26">
        <f t="shared" si="27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26">
        <f t="shared" si="27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26">
        <f t="shared" si="27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ref="E845:E908" si="28">IFERROR(C845+D845,0)</f>
        <v>0</v>
      </c>
      <c r="F845" s="34" t="s">
        <v>909</v>
      </c>
      <c r="G845" s="126">
        <f t="shared" ref="G845:G908" si="29">IFERROR((E845-F845),0)</f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26">
        <f t="shared" si="29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26">
        <f t="shared" si="29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26">
        <f t="shared" si="29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8"/>
        <v>0</v>
      </c>
      <c r="F849" s="34" t="s">
        <v>909</v>
      </c>
      <c r="G849" s="126">
        <f t="shared" si="29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8"/>
        <v>0</v>
      </c>
      <c r="F850" s="34" t="s">
        <v>909</v>
      </c>
      <c r="G850" s="126">
        <f t="shared" si="29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26">
        <f t="shared" si="29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26">
        <f t="shared" si="29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26">
        <f t="shared" si="29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26">
        <f t="shared" si="29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26">
        <f t="shared" si="29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26">
        <f t="shared" si="29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26">
        <f t="shared" si="29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26">
        <f t="shared" si="29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26">
        <f t="shared" si="29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26">
        <f t="shared" si="29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26">
        <f t="shared" si="29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26">
        <f t="shared" si="29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26">
        <f t="shared" si="29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26">
        <f t="shared" si="29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26">
        <f t="shared" si="29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26">
        <f t="shared" si="29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26">
        <f t="shared" si="29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26">
        <f t="shared" si="29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26">
        <f t="shared" si="29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26">
        <f t="shared" si="29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26">
        <f t="shared" si="29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26">
        <f t="shared" si="29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26">
        <f t="shared" si="29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26">
        <f t="shared" si="29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26">
        <f t="shared" si="29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26">
        <f t="shared" si="29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26">
        <f t="shared" si="29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26">
        <f t="shared" si="29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26">
        <f t="shared" si="29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26">
        <f t="shared" si="29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26">
        <f t="shared" si="29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26">
        <f t="shared" si="29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26">
        <f t="shared" si="29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26">
        <f t="shared" si="29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26">
        <f t="shared" si="29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26">
        <f t="shared" si="29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26">
        <f t="shared" si="29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26">
        <f t="shared" si="29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26">
        <f t="shared" si="29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26">
        <f t="shared" si="29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26">
        <f t="shared" si="29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26">
        <f t="shared" si="29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26">
        <f t="shared" si="29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26">
        <f t="shared" si="29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26">
        <f t="shared" si="29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26">
        <f t="shared" si="29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26">
        <f t="shared" si="29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26">
        <f t="shared" si="29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26">
        <f t="shared" si="29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26">
        <f t="shared" si="29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26">
        <f t="shared" si="29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26">
        <f t="shared" si="29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26">
        <f t="shared" si="29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26">
        <f t="shared" si="29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26">
        <f t="shared" si="29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26">
        <f t="shared" si="29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26">
        <f t="shared" si="29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26">
        <f t="shared" si="29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ref="E909:E972" si="30">IFERROR(C909+D909,0)</f>
        <v>0</v>
      </c>
      <c r="F909" s="34" t="s">
        <v>909</v>
      </c>
      <c r="G909" s="126">
        <f t="shared" ref="G909:G972" si="31">IFERROR((E909-F909),0)</f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26">
        <f t="shared" si="31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26">
        <f t="shared" si="31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26">
        <f t="shared" si="31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0"/>
        <v>0</v>
      </c>
      <c r="F913" s="34" t="s">
        <v>909</v>
      </c>
      <c r="G913" s="126">
        <f t="shared" si="31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0"/>
        <v>0</v>
      </c>
      <c r="F914" s="34" t="s">
        <v>909</v>
      </c>
      <c r="G914" s="126">
        <f t="shared" si="31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26">
        <f t="shared" si="31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26">
        <f t="shared" si="31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26">
        <f t="shared" si="31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26">
        <f t="shared" si="31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26">
        <f t="shared" si="31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26">
        <f t="shared" si="31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26">
        <f t="shared" si="31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26">
        <f t="shared" si="31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26">
        <f t="shared" si="31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26">
        <f t="shared" si="31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26">
        <f t="shared" si="31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26">
        <f t="shared" si="31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26">
        <f t="shared" si="31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26">
        <f t="shared" si="31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26">
        <f t="shared" si="31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26">
        <f t="shared" si="31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26">
        <f t="shared" si="31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26">
        <f t="shared" si="31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26">
        <f t="shared" si="31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26">
        <f t="shared" si="31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26">
        <f t="shared" si="31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26">
        <f t="shared" si="31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26">
        <f t="shared" si="31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26">
        <f t="shared" si="31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26">
        <f t="shared" si="31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26">
        <f t="shared" si="31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26">
        <f t="shared" si="31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26">
        <f t="shared" si="31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26">
        <f t="shared" si="31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26">
        <f t="shared" si="31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26">
        <f t="shared" si="31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26">
        <f t="shared" si="31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26">
        <f t="shared" si="31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26">
        <f t="shared" si="31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26">
        <f t="shared" si="31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26">
        <f t="shared" si="31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26">
        <f t="shared" si="31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26">
        <f t="shared" si="31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26">
        <f t="shared" si="31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26">
        <f t="shared" si="31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26">
        <f t="shared" si="31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26">
        <f t="shared" si="31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26">
        <f t="shared" si="31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26">
        <f t="shared" si="31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26">
        <f t="shared" si="31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26">
        <f t="shared" si="31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26">
        <f t="shared" si="31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26">
        <f t="shared" si="31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26">
        <f t="shared" si="31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26">
        <f t="shared" si="31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26">
        <f t="shared" si="31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26">
        <f t="shared" si="31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26">
        <f t="shared" si="31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26">
        <f t="shared" si="31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26">
        <f t="shared" si="31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26">
        <f t="shared" si="31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26">
        <f t="shared" si="31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26">
        <f t="shared" si="31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ref="E973:E1010" si="32">IFERROR(C973+D973,0)</f>
        <v>0</v>
      </c>
      <c r="F973" s="34" t="s">
        <v>909</v>
      </c>
      <c r="G973" s="126">
        <f t="shared" ref="G973:G1010" si="33">IFERROR((E973-F973),0)</f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26">
        <f t="shared" si="33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26">
        <f t="shared" si="33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26">
        <f t="shared" si="33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2"/>
        <v>0</v>
      </c>
      <c r="F977" s="34" t="s">
        <v>909</v>
      </c>
      <c r="G977" s="126">
        <f t="shared" si="33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2"/>
        <v>0</v>
      </c>
      <c r="F978" s="34" t="s">
        <v>909</v>
      </c>
      <c r="G978" s="126">
        <f t="shared" si="33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26">
        <f t="shared" si="33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26">
        <f t="shared" si="33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26">
        <f t="shared" si="33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26">
        <f t="shared" si="33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26">
        <f t="shared" si="33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26">
        <f t="shared" si="33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26">
        <f t="shared" si="33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26">
        <f t="shared" si="33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26">
        <f t="shared" si="33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26">
        <f t="shared" si="33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26">
        <f t="shared" si="33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26">
        <f t="shared" si="33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26">
        <f t="shared" si="33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26">
        <f t="shared" si="33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26">
        <f t="shared" si="33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26">
        <f t="shared" si="33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26">
        <f t="shared" si="33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26">
        <f t="shared" si="33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26">
        <f t="shared" si="33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26">
        <f t="shared" si="33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26">
        <f t="shared" si="33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26">
        <f t="shared" si="33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26">
        <f t="shared" si="33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26">
        <f t="shared" si="33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26">
        <f t="shared" si="33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26">
        <f t="shared" si="33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26">
        <f t="shared" si="33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26">
        <f t="shared" si="33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26">
        <f t="shared" si="33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26">
        <f t="shared" si="33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26">
        <f t="shared" si="33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26">
        <f t="shared" si="33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</sheetData>
  <autoFilter ref="A10:K769"/>
  <mergeCells count="13">
    <mergeCell ref="I654:I655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010"/>
  <sheetViews>
    <sheetView showGridLines="0" zoomScale="87" zoomScaleNormal="87" workbookViewId="0">
      <pane xSplit="2" ySplit="10" topLeftCell="C524" activePane="bottomRight" state="frozen"/>
      <selection activeCell="A11" sqref="A11"/>
      <selection pane="topRight" activeCell="A11" sqref="A11"/>
      <selection pane="bottomLeft" activeCell="A11" sqref="A11"/>
      <selection pane="bottomRight" activeCell="F547" sqref="F547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72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>SUM(C11:C1010)</f>
        <v>2660590</v>
      </c>
      <c r="D7" s="144">
        <f t="shared" ref="D7:F7" si="0">SUM(D11:D1010)</f>
        <v>45920</v>
      </c>
      <c r="E7" s="144">
        <f t="shared" si="0"/>
        <v>2706510</v>
      </c>
      <c r="F7" s="144">
        <f t="shared" si="0"/>
        <v>2556580</v>
      </c>
      <c r="G7" s="145">
        <f>SUM(G11:G1010)</f>
        <v>149930</v>
      </c>
      <c r="H7" s="142">
        <f>SUM(H11:H1010)</f>
        <v>0</v>
      </c>
      <c r="I7" s="44"/>
      <c r="J7" s="127">
        <f>SUM(J11:J1010)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SUBTOTAL(9,C11:C1010)</f>
        <v>2660590</v>
      </c>
      <c r="D8" s="146">
        <f t="shared" si="1"/>
        <v>45920</v>
      </c>
      <c r="E8" s="146">
        <f t="shared" si="1"/>
        <v>2706510</v>
      </c>
      <c r="F8" s="146">
        <f t="shared" si="1"/>
        <v>2556580</v>
      </c>
      <c r="G8" s="147">
        <f t="shared" si="1"/>
        <v>149930</v>
      </c>
      <c r="H8" s="143">
        <f t="shared" si="1"/>
        <v>0</v>
      </c>
      <c r="I8" s="44"/>
      <c r="J8" s="127">
        <f>SUBTOTAL(9,J11:J1010)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>
      <c r="A11" s="243" t="s">
        <v>87</v>
      </c>
      <c r="B11" s="203" t="s">
        <v>88</v>
      </c>
      <c r="C11" s="206">
        <v>15800</v>
      </c>
      <c r="D11" s="206"/>
      <c r="E11" s="15">
        <f>IFERROR(C11+D11,0)</f>
        <v>15800</v>
      </c>
      <c r="F11" s="206">
        <v>15800</v>
      </c>
      <c r="G11" s="124">
        <f>IFERROR((E11-F11),0)</f>
        <v>0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>
      <c r="A12" s="370"/>
      <c r="B12" s="200" t="s">
        <v>89</v>
      </c>
      <c r="C12" s="206">
        <v>13000</v>
      </c>
      <c r="D12" s="206"/>
      <c r="E12" s="19">
        <f>IFERROR(C12+D12,0)</f>
        <v>13000</v>
      </c>
      <c r="F12" s="206">
        <v>13000</v>
      </c>
      <c r="G12" s="125">
        <f>IFERROR((E12-F12),0)</f>
        <v>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>
      <c r="A13" s="370"/>
      <c r="B13" s="200" t="s">
        <v>1664</v>
      </c>
      <c r="C13" s="206">
        <v>13000</v>
      </c>
      <c r="D13" s="206"/>
      <c r="E13" s="19">
        <f t="shared" ref="E13:E76" si="2">IFERROR(C13+D13,0)</f>
        <v>13000</v>
      </c>
      <c r="F13" s="206">
        <v>12000</v>
      </c>
      <c r="G13" s="125">
        <f t="shared" ref="G13:G76" si="3">IFERROR((E13-F13),0)</f>
        <v>1000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>
      <c r="A14" s="370"/>
      <c r="B14" s="202" t="s">
        <v>90</v>
      </c>
      <c r="C14" s="206">
        <v>130</v>
      </c>
      <c r="D14" s="206"/>
      <c r="E14" s="19">
        <f t="shared" si="2"/>
        <v>130</v>
      </c>
      <c r="F14" s="206">
        <v>130</v>
      </c>
      <c r="G14" s="125">
        <f t="shared" si="3"/>
        <v>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>
      <c r="A15" s="370"/>
      <c r="B15" s="200" t="s">
        <v>91</v>
      </c>
      <c r="C15" s="206">
        <v>5000</v>
      </c>
      <c r="D15" s="206"/>
      <c r="E15" s="19">
        <f t="shared" si="2"/>
        <v>5000</v>
      </c>
      <c r="F15" s="206">
        <v>5000</v>
      </c>
      <c r="G15" s="125">
        <f t="shared" si="3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>
      <c r="A16" s="370"/>
      <c r="B16" s="200" t="s">
        <v>92</v>
      </c>
      <c r="C16" s="206"/>
      <c r="D16" s="206"/>
      <c r="E16" s="19">
        <f t="shared" si="2"/>
        <v>0</v>
      </c>
      <c r="F16" s="206"/>
      <c r="G16" s="125">
        <f t="shared" si="3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>
      <c r="A17" s="370"/>
      <c r="B17" s="204" t="s">
        <v>93</v>
      </c>
      <c r="C17" s="206"/>
      <c r="D17" s="206"/>
      <c r="E17" s="19">
        <f t="shared" si="2"/>
        <v>0</v>
      </c>
      <c r="F17" s="206"/>
      <c r="G17" s="125">
        <f t="shared" si="3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>
      <c r="A18" s="370"/>
      <c r="B18" s="200" t="s">
        <v>94</v>
      </c>
      <c r="C18" s="206"/>
      <c r="D18" s="206"/>
      <c r="E18" s="19">
        <f t="shared" si="2"/>
        <v>0</v>
      </c>
      <c r="F18" s="206"/>
      <c r="G18" s="125">
        <f t="shared" si="3"/>
        <v>0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>
      <c r="A19" s="370"/>
      <c r="B19" s="200" t="s">
        <v>95</v>
      </c>
      <c r="C19" s="206">
        <v>6000</v>
      </c>
      <c r="D19" s="206"/>
      <c r="E19" s="19">
        <f t="shared" si="2"/>
        <v>6000</v>
      </c>
      <c r="F19" s="206">
        <v>6000</v>
      </c>
      <c r="G19" s="125">
        <f t="shared" si="3"/>
        <v>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>
      <c r="A20" s="370"/>
      <c r="B20" s="200" t="s">
        <v>101</v>
      </c>
      <c r="C20" s="206">
        <v>16000</v>
      </c>
      <c r="D20" s="206"/>
      <c r="E20" s="19">
        <f t="shared" si="2"/>
        <v>16000</v>
      </c>
      <c r="F20" s="206">
        <v>13120</v>
      </c>
      <c r="G20" s="125">
        <f t="shared" si="3"/>
        <v>2880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>
      <c r="A21" s="370"/>
      <c r="B21" s="200" t="s">
        <v>102</v>
      </c>
      <c r="C21" s="206">
        <v>11000</v>
      </c>
      <c r="D21" s="206"/>
      <c r="E21" s="19">
        <f t="shared" si="2"/>
        <v>11000</v>
      </c>
      <c r="F21" s="206">
        <v>9800</v>
      </c>
      <c r="G21" s="125">
        <f t="shared" si="3"/>
        <v>1200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>
      <c r="A22" s="370"/>
      <c r="B22" s="200" t="s">
        <v>103</v>
      </c>
      <c r="C22" s="206">
        <v>400</v>
      </c>
      <c r="D22" s="206"/>
      <c r="E22" s="19">
        <f t="shared" si="2"/>
        <v>400</v>
      </c>
      <c r="F22" s="206">
        <v>400</v>
      </c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>
      <c r="A23" s="370"/>
      <c r="B23" s="200" t="s">
        <v>104</v>
      </c>
      <c r="C23" s="206">
        <v>300</v>
      </c>
      <c r="D23" s="206"/>
      <c r="E23" s="19">
        <f t="shared" si="2"/>
        <v>300</v>
      </c>
      <c r="F23" s="206">
        <v>300</v>
      </c>
      <c r="G23" s="125">
        <f t="shared" si="3"/>
        <v>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>
      <c r="A24" s="370"/>
      <c r="B24" s="205" t="s">
        <v>105</v>
      </c>
      <c r="C24" s="206">
        <v>4600</v>
      </c>
      <c r="D24" s="206"/>
      <c r="E24" s="19">
        <f t="shared" si="2"/>
        <v>4600</v>
      </c>
      <c r="F24" s="206">
        <v>4600</v>
      </c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>
      <c r="A25" s="370"/>
      <c r="B25" s="200" t="s">
        <v>108</v>
      </c>
      <c r="C25" s="206"/>
      <c r="D25" s="206"/>
      <c r="E25" s="19">
        <f t="shared" si="2"/>
        <v>0</v>
      </c>
      <c r="F25" s="206"/>
      <c r="G25" s="125">
        <f t="shared" si="3"/>
        <v>0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>
      <c r="A26" s="370"/>
      <c r="B26" s="200" t="s">
        <v>109</v>
      </c>
      <c r="C26" s="206">
        <v>2000</v>
      </c>
      <c r="D26" s="206"/>
      <c r="E26" s="19">
        <f t="shared" si="2"/>
        <v>2000</v>
      </c>
      <c r="F26" s="206">
        <v>2000</v>
      </c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>
      <c r="A27" s="370"/>
      <c r="B27" s="200" t="s">
        <v>110</v>
      </c>
      <c r="C27" s="206">
        <v>300</v>
      </c>
      <c r="D27" s="206"/>
      <c r="E27" s="19">
        <f t="shared" si="2"/>
        <v>300</v>
      </c>
      <c r="F27" s="206">
        <v>300</v>
      </c>
      <c r="G27" s="125">
        <f t="shared" si="3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>
      <c r="A28" s="370"/>
      <c r="B28" s="200" t="s">
        <v>111</v>
      </c>
      <c r="C28" s="206">
        <v>2600</v>
      </c>
      <c r="D28" s="206"/>
      <c r="E28" s="19">
        <f t="shared" si="2"/>
        <v>2600</v>
      </c>
      <c r="F28" s="206">
        <v>2600</v>
      </c>
      <c r="G28" s="125">
        <f t="shared" si="3"/>
        <v>0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>
      <c r="A29" s="370"/>
      <c r="B29" s="200" t="s">
        <v>910</v>
      </c>
      <c r="C29" s="206">
        <v>10500</v>
      </c>
      <c r="D29" s="206"/>
      <c r="E29" s="19">
        <f t="shared" si="2"/>
        <v>10500</v>
      </c>
      <c r="F29" s="206">
        <v>10500</v>
      </c>
      <c r="G29" s="125">
        <f t="shared" si="3"/>
        <v>0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>
      <c r="A30" s="370"/>
      <c r="B30" s="200" t="s">
        <v>911</v>
      </c>
      <c r="C30" s="206"/>
      <c r="D30" s="206"/>
      <c r="E30" s="19">
        <f t="shared" si="2"/>
        <v>0</v>
      </c>
      <c r="F30" s="206"/>
      <c r="G30" s="125">
        <f t="shared" si="3"/>
        <v>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>
      <c r="A31" s="370"/>
      <c r="B31" s="200" t="s">
        <v>912</v>
      </c>
      <c r="C31" s="206">
        <v>12000</v>
      </c>
      <c r="D31" s="206"/>
      <c r="E31" s="19">
        <f t="shared" si="2"/>
        <v>12000</v>
      </c>
      <c r="F31" s="206">
        <v>7000</v>
      </c>
      <c r="G31" s="125">
        <f t="shared" si="3"/>
        <v>5000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>
      <c r="A32" s="370"/>
      <c r="B32" s="200" t="s">
        <v>115</v>
      </c>
      <c r="C32" s="206"/>
      <c r="D32" s="206"/>
      <c r="E32" s="19">
        <f t="shared" si="2"/>
        <v>0</v>
      </c>
      <c r="F32" s="206"/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>
      <c r="A33" s="370"/>
      <c r="B33" s="200" t="s">
        <v>116</v>
      </c>
      <c r="C33" s="206">
        <v>40</v>
      </c>
      <c r="D33" s="206"/>
      <c r="E33" s="19">
        <f t="shared" si="2"/>
        <v>40</v>
      </c>
      <c r="F33" s="206">
        <v>40</v>
      </c>
      <c r="G33" s="125">
        <f t="shared" si="3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>
      <c r="A34" s="370"/>
      <c r="B34" s="200" t="s">
        <v>117</v>
      </c>
      <c r="C34" s="206">
        <v>30</v>
      </c>
      <c r="D34" s="206"/>
      <c r="E34" s="19">
        <f t="shared" si="2"/>
        <v>30</v>
      </c>
      <c r="F34" s="206">
        <v>30</v>
      </c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>
      <c r="A35" s="370"/>
      <c r="B35" s="202" t="s">
        <v>913</v>
      </c>
      <c r="C35" s="206"/>
      <c r="D35" s="206"/>
      <c r="E35" s="19">
        <f t="shared" si="2"/>
        <v>0</v>
      </c>
      <c r="F35" s="206"/>
      <c r="G35" s="125">
        <f t="shared" si="3"/>
        <v>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>
      <c r="A36" s="370"/>
      <c r="B36" s="202" t="s">
        <v>914</v>
      </c>
      <c r="C36" s="206">
        <v>300</v>
      </c>
      <c r="D36" s="206"/>
      <c r="E36" s="19">
        <f t="shared" si="2"/>
        <v>300</v>
      </c>
      <c r="F36" s="206">
        <v>300</v>
      </c>
      <c r="G36" s="125">
        <f t="shared" si="3"/>
        <v>0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>
      <c r="A37" s="370"/>
      <c r="B37" s="200" t="s">
        <v>120</v>
      </c>
      <c r="C37" s="206">
        <v>600</v>
      </c>
      <c r="D37" s="206"/>
      <c r="E37" s="19">
        <f t="shared" si="2"/>
        <v>600</v>
      </c>
      <c r="F37" s="206">
        <v>600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>
      <c r="A38" s="370"/>
      <c r="B38" s="200" t="s">
        <v>121</v>
      </c>
      <c r="C38" s="206"/>
      <c r="D38" s="206"/>
      <c r="E38" s="19">
        <f t="shared" si="2"/>
        <v>0</v>
      </c>
      <c r="F38" s="206"/>
      <c r="G38" s="125">
        <f t="shared" si="3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>
      <c r="A39" s="370"/>
      <c r="B39" s="200" t="s">
        <v>122</v>
      </c>
      <c r="C39" s="206"/>
      <c r="D39" s="206"/>
      <c r="E39" s="19">
        <f t="shared" si="2"/>
        <v>0</v>
      </c>
      <c r="F39" s="206"/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>
      <c r="A40" s="370"/>
      <c r="B40" s="200" t="s">
        <v>123</v>
      </c>
      <c r="C40" s="206">
        <v>50</v>
      </c>
      <c r="D40" s="206"/>
      <c r="E40" s="19">
        <f t="shared" si="2"/>
        <v>50</v>
      </c>
      <c r="F40" s="206">
        <v>50</v>
      </c>
      <c r="G40" s="125">
        <f t="shared" si="3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>
      <c r="A41" s="370"/>
      <c r="B41" s="200" t="s">
        <v>124</v>
      </c>
      <c r="C41" s="206">
        <v>5600</v>
      </c>
      <c r="D41" s="206"/>
      <c r="E41" s="19">
        <f t="shared" si="2"/>
        <v>5600</v>
      </c>
      <c r="F41" s="206">
        <v>5600</v>
      </c>
      <c r="G41" s="125">
        <f t="shared" si="3"/>
        <v>0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>
      <c r="A42" s="370"/>
      <c r="B42" s="200" t="s">
        <v>125</v>
      </c>
      <c r="C42" s="206">
        <v>200</v>
      </c>
      <c r="D42" s="206"/>
      <c r="E42" s="19">
        <f t="shared" si="2"/>
        <v>200</v>
      </c>
      <c r="F42" s="206">
        <v>200</v>
      </c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>
      <c r="A43" s="370"/>
      <c r="B43" s="200" t="s">
        <v>126</v>
      </c>
      <c r="C43" s="206">
        <v>300</v>
      </c>
      <c r="D43" s="206"/>
      <c r="E43" s="19">
        <f t="shared" si="2"/>
        <v>300</v>
      </c>
      <c r="F43" s="206">
        <v>300</v>
      </c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>
      <c r="A44" s="370"/>
      <c r="B44" s="200" t="s">
        <v>127</v>
      </c>
      <c r="C44" s="206">
        <v>200</v>
      </c>
      <c r="D44" s="206"/>
      <c r="E44" s="19">
        <f t="shared" si="2"/>
        <v>200</v>
      </c>
      <c r="F44" s="206">
        <v>200</v>
      </c>
      <c r="G44" s="125">
        <f t="shared" si="3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>
      <c r="A45" s="370"/>
      <c r="B45" s="202" t="s">
        <v>128</v>
      </c>
      <c r="C45" s="206">
        <v>200</v>
      </c>
      <c r="D45" s="206"/>
      <c r="E45" s="19">
        <f t="shared" si="2"/>
        <v>200</v>
      </c>
      <c r="F45" s="206">
        <v>200</v>
      </c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>
      <c r="A46" s="370"/>
      <c r="B46" s="200" t="s">
        <v>1729</v>
      </c>
      <c r="C46" s="206">
        <v>50</v>
      </c>
      <c r="D46" s="206"/>
      <c r="E46" s="19">
        <f t="shared" si="2"/>
        <v>50</v>
      </c>
      <c r="F46" s="206">
        <v>50</v>
      </c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>
      <c r="A47" s="370"/>
      <c r="B47" s="200" t="s">
        <v>130</v>
      </c>
      <c r="C47" s="206"/>
      <c r="D47" s="206"/>
      <c r="E47" s="19">
        <f t="shared" si="2"/>
        <v>0</v>
      </c>
      <c r="F47" s="206"/>
      <c r="G47" s="125">
        <f t="shared" si="3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>
      <c r="A48" s="370"/>
      <c r="B48" s="200" t="s">
        <v>136</v>
      </c>
      <c r="C48" s="206"/>
      <c r="D48" s="206"/>
      <c r="E48" s="19">
        <f t="shared" si="2"/>
        <v>0</v>
      </c>
      <c r="F48" s="206"/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>
      <c r="A49" s="370"/>
      <c r="B49" s="200" t="s">
        <v>137</v>
      </c>
      <c r="C49" s="206">
        <v>1300</v>
      </c>
      <c r="D49" s="206"/>
      <c r="E49" s="19">
        <f t="shared" si="2"/>
        <v>1300</v>
      </c>
      <c r="F49" s="206">
        <v>100</v>
      </c>
      <c r="G49" s="125">
        <f t="shared" si="3"/>
        <v>1200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>
      <c r="A50" s="370"/>
      <c r="B50" s="200" t="s">
        <v>138</v>
      </c>
      <c r="C50" s="206"/>
      <c r="D50" s="206"/>
      <c r="E50" s="19">
        <f t="shared" si="2"/>
        <v>0</v>
      </c>
      <c r="F50" s="206"/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>
      <c r="A51" s="370"/>
      <c r="B51" s="200" t="s">
        <v>139</v>
      </c>
      <c r="C51" s="206"/>
      <c r="D51" s="206"/>
      <c r="E51" s="19">
        <f t="shared" si="2"/>
        <v>0</v>
      </c>
      <c r="F51" s="206"/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>
      <c r="A52" s="371"/>
      <c r="B52" s="202" t="s">
        <v>915</v>
      </c>
      <c r="C52" s="206">
        <v>1200</v>
      </c>
      <c r="D52" s="206"/>
      <c r="E52" s="19">
        <f t="shared" si="2"/>
        <v>1200</v>
      </c>
      <c r="F52" s="206">
        <v>288</v>
      </c>
      <c r="G52" s="125">
        <f t="shared" si="3"/>
        <v>912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>
      <c r="A53" s="370"/>
      <c r="B53" s="200" t="s">
        <v>141</v>
      </c>
      <c r="C53" s="206"/>
      <c r="D53" s="206"/>
      <c r="E53" s="19">
        <f t="shared" si="2"/>
        <v>0</v>
      </c>
      <c r="F53" s="206"/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>
      <c r="A54" s="370"/>
      <c r="B54" s="200" t="s">
        <v>142</v>
      </c>
      <c r="C54" s="206"/>
      <c r="D54" s="206"/>
      <c r="E54" s="19">
        <f t="shared" si="2"/>
        <v>0</v>
      </c>
      <c r="F54" s="206"/>
      <c r="G54" s="125">
        <f t="shared" si="3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>
      <c r="A55" s="370"/>
      <c r="B55" s="200" t="s">
        <v>143</v>
      </c>
      <c r="C55" s="206"/>
      <c r="D55" s="206"/>
      <c r="E55" s="19">
        <f t="shared" si="2"/>
        <v>0</v>
      </c>
      <c r="F55" s="206"/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>
      <c r="A56" s="370"/>
      <c r="B56" s="200" t="s">
        <v>144</v>
      </c>
      <c r="C56" s="206"/>
      <c r="D56" s="206"/>
      <c r="E56" s="19">
        <f t="shared" si="2"/>
        <v>0</v>
      </c>
      <c r="F56" s="206"/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>
      <c r="A57" s="371"/>
      <c r="B57" s="200" t="s">
        <v>146</v>
      </c>
      <c r="C57" s="206">
        <v>700</v>
      </c>
      <c r="D57" s="206"/>
      <c r="E57" s="19">
        <f t="shared" si="2"/>
        <v>700</v>
      </c>
      <c r="F57" s="206">
        <v>700</v>
      </c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>
      <c r="A58" s="370"/>
      <c r="B58" s="200" t="s">
        <v>147</v>
      </c>
      <c r="C58" s="206">
        <v>500</v>
      </c>
      <c r="D58" s="206"/>
      <c r="E58" s="19">
        <f t="shared" si="2"/>
        <v>500</v>
      </c>
      <c r="F58" s="206">
        <v>500</v>
      </c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>
      <c r="A59" s="370"/>
      <c r="B59" s="200" t="s">
        <v>148</v>
      </c>
      <c r="C59" s="206">
        <v>1200</v>
      </c>
      <c r="D59" s="206"/>
      <c r="E59" s="19">
        <f t="shared" si="2"/>
        <v>1200</v>
      </c>
      <c r="F59" s="206">
        <v>1200</v>
      </c>
      <c r="G59" s="125">
        <f t="shared" si="3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>
      <c r="A60" s="370"/>
      <c r="B60" s="200" t="s">
        <v>150</v>
      </c>
      <c r="C60" s="206"/>
      <c r="D60" s="206"/>
      <c r="E60" s="19">
        <f t="shared" si="2"/>
        <v>0</v>
      </c>
      <c r="F60" s="206"/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>
      <c r="A61" s="370"/>
      <c r="B61" s="200" t="s">
        <v>149</v>
      </c>
      <c r="C61" s="206">
        <v>600</v>
      </c>
      <c r="D61" s="206"/>
      <c r="E61" s="19">
        <f t="shared" si="2"/>
        <v>600</v>
      </c>
      <c r="F61" s="206">
        <v>600</v>
      </c>
      <c r="G61" s="125">
        <f t="shared" si="3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>
      <c r="A62" s="370"/>
      <c r="B62" s="200" t="s">
        <v>151</v>
      </c>
      <c r="C62" s="206"/>
      <c r="D62" s="206"/>
      <c r="E62" s="19">
        <f t="shared" si="2"/>
        <v>0</v>
      </c>
      <c r="F62" s="206"/>
      <c r="G62" s="125">
        <f t="shared" si="3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>
      <c r="A63" s="370"/>
      <c r="B63" s="200" t="s">
        <v>152</v>
      </c>
      <c r="C63" s="206">
        <v>13</v>
      </c>
      <c r="D63" s="206"/>
      <c r="E63" s="19">
        <f t="shared" si="2"/>
        <v>13</v>
      </c>
      <c r="F63" s="206">
        <v>13</v>
      </c>
      <c r="G63" s="125">
        <f t="shared" si="3"/>
        <v>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>
      <c r="A64" s="370"/>
      <c r="B64" s="202" t="s">
        <v>916</v>
      </c>
      <c r="C64" s="206"/>
      <c r="D64" s="206"/>
      <c r="E64" s="19">
        <f t="shared" si="2"/>
        <v>0</v>
      </c>
      <c r="F64" s="206"/>
      <c r="G64" s="125">
        <f t="shared" si="3"/>
        <v>0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>
      <c r="A65" s="370"/>
      <c r="B65" s="200" t="s">
        <v>154</v>
      </c>
      <c r="C65" s="206"/>
      <c r="D65" s="206"/>
      <c r="E65" s="19">
        <f t="shared" si="2"/>
        <v>0</v>
      </c>
      <c r="F65" s="212"/>
      <c r="G65" s="125">
        <f t="shared" si="3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>
      <c r="A66" s="370"/>
      <c r="B66" s="200" t="s">
        <v>158</v>
      </c>
      <c r="C66" s="206">
        <v>100</v>
      </c>
      <c r="D66" s="206"/>
      <c r="E66" s="19">
        <f t="shared" si="2"/>
        <v>100</v>
      </c>
      <c r="F66" s="206">
        <v>100</v>
      </c>
      <c r="G66" s="125">
        <f t="shared" si="3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>
      <c r="A67" s="370"/>
      <c r="B67" s="202" t="s">
        <v>159</v>
      </c>
      <c r="C67" s="206"/>
      <c r="D67" s="206"/>
      <c r="E67" s="19">
        <f t="shared" si="2"/>
        <v>0</v>
      </c>
      <c r="F67" s="206"/>
      <c r="G67" s="125">
        <f t="shared" si="3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>
      <c r="A68" s="370"/>
      <c r="B68" s="202" t="s">
        <v>160</v>
      </c>
      <c r="C68" s="206"/>
      <c r="D68" s="206"/>
      <c r="E68" s="19">
        <f t="shared" si="2"/>
        <v>0</v>
      </c>
      <c r="F68" s="206"/>
      <c r="G68" s="125">
        <f t="shared" si="3"/>
        <v>0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>
      <c r="A69" s="370"/>
      <c r="B69" s="202" t="s">
        <v>161</v>
      </c>
      <c r="C69" s="206"/>
      <c r="D69" s="206"/>
      <c r="E69" s="19">
        <f t="shared" si="2"/>
        <v>0</v>
      </c>
      <c r="F69" s="206"/>
      <c r="G69" s="125">
        <f t="shared" si="3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>
      <c r="A70" s="370"/>
      <c r="B70" s="202" t="s">
        <v>162</v>
      </c>
      <c r="C70" s="206"/>
      <c r="D70" s="206"/>
      <c r="E70" s="19">
        <f t="shared" si="2"/>
        <v>0</v>
      </c>
      <c r="F70" s="206"/>
      <c r="G70" s="125">
        <f t="shared" si="3"/>
        <v>0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>
      <c r="A71" s="370"/>
      <c r="B71" s="202" t="s">
        <v>163</v>
      </c>
      <c r="C71" s="206"/>
      <c r="D71" s="206"/>
      <c r="E71" s="19">
        <f t="shared" si="2"/>
        <v>0</v>
      </c>
      <c r="F71" s="206"/>
      <c r="G71" s="125">
        <f t="shared" si="3"/>
        <v>0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>
      <c r="A72" s="370"/>
      <c r="B72" s="372"/>
      <c r="C72" s="206"/>
      <c r="D72" s="206"/>
      <c r="E72" s="19">
        <f t="shared" si="2"/>
        <v>0</v>
      </c>
      <c r="F72" s="206"/>
      <c r="G72" s="125">
        <f t="shared" si="3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>
      <c r="A73" s="243" t="s">
        <v>164</v>
      </c>
      <c r="B73" s="200" t="s">
        <v>165</v>
      </c>
      <c r="C73" s="206">
        <v>6800</v>
      </c>
      <c r="D73" s="206"/>
      <c r="E73" s="19">
        <f t="shared" si="2"/>
        <v>6800</v>
      </c>
      <c r="F73" s="206">
        <v>5500</v>
      </c>
      <c r="G73" s="125">
        <f t="shared" si="3"/>
        <v>1300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>
      <c r="A74" s="370"/>
      <c r="B74" s="200" t="s">
        <v>166</v>
      </c>
      <c r="C74" s="206">
        <v>7300</v>
      </c>
      <c r="D74" s="206"/>
      <c r="E74" s="19">
        <f t="shared" si="2"/>
        <v>7300</v>
      </c>
      <c r="F74" s="206">
        <v>7300</v>
      </c>
      <c r="G74" s="125">
        <f t="shared" si="3"/>
        <v>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>
      <c r="A75" s="370"/>
      <c r="B75" s="200" t="s">
        <v>167</v>
      </c>
      <c r="C75" s="206"/>
      <c r="D75" s="206"/>
      <c r="E75" s="19">
        <f t="shared" si="2"/>
        <v>0</v>
      </c>
      <c r="F75" s="206"/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>
      <c r="A76" s="370"/>
      <c r="B76" s="200" t="s">
        <v>170</v>
      </c>
      <c r="C76" s="206">
        <v>60000</v>
      </c>
      <c r="D76" s="206"/>
      <c r="E76" s="19">
        <f t="shared" si="2"/>
        <v>60000</v>
      </c>
      <c r="F76" s="206">
        <v>60000</v>
      </c>
      <c r="G76" s="125">
        <f t="shared" si="3"/>
        <v>0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>
      <c r="A77" s="370"/>
      <c r="B77" s="200" t="s">
        <v>171</v>
      </c>
      <c r="C77" s="206"/>
      <c r="D77" s="206"/>
      <c r="E77" s="19">
        <f t="shared" ref="E77:E140" si="4">IFERROR(C77+D77,0)</f>
        <v>0</v>
      </c>
      <c r="F77" s="206"/>
      <c r="G77" s="125">
        <f t="shared" ref="G77:G140" si="5">IFERROR((E77-F77),0)</f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>
      <c r="A78" s="370"/>
      <c r="B78" s="202" t="s">
        <v>917</v>
      </c>
      <c r="C78" s="206">
        <v>4000</v>
      </c>
      <c r="D78" s="206"/>
      <c r="E78" s="19">
        <f t="shared" si="4"/>
        <v>4000</v>
      </c>
      <c r="F78" s="206">
        <v>2300</v>
      </c>
      <c r="G78" s="125">
        <f t="shared" si="5"/>
        <v>1700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>
      <c r="A79" s="370"/>
      <c r="B79" s="200" t="s">
        <v>172</v>
      </c>
      <c r="C79" s="206">
        <v>32000</v>
      </c>
      <c r="D79" s="206"/>
      <c r="E79" s="19">
        <f t="shared" si="4"/>
        <v>32000</v>
      </c>
      <c r="F79" s="206">
        <v>23817</v>
      </c>
      <c r="G79" s="125">
        <f t="shared" si="5"/>
        <v>8183</v>
      </c>
      <c r="H79" s="150" t="s">
        <v>909</v>
      </c>
      <c r="I79" s="151" t="s">
        <v>909</v>
      </c>
      <c r="J79" s="163" t="s">
        <v>909</v>
      </c>
      <c r="K79" s="164" t="s">
        <v>909</v>
      </c>
    </row>
    <row r="80" spans="1:11">
      <c r="A80" s="370"/>
      <c r="B80" s="202" t="s">
        <v>228</v>
      </c>
      <c r="C80" s="206">
        <v>200</v>
      </c>
      <c r="D80" s="206"/>
      <c r="E80" s="19">
        <f t="shared" si="4"/>
        <v>200</v>
      </c>
      <c r="F80" s="206">
        <v>200</v>
      </c>
      <c r="G80" s="125">
        <f t="shared" si="5"/>
        <v>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>
      <c r="A81" s="370"/>
      <c r="B81" s="202" t="s">
        <v>918</v>
      </c>
      <c r="C81" s="206"/>
      <c r="D81" s="206"/>
      <c r="E81" s="19">
        <f t="shared" si="4"/>
        <v>0</v>
      </c>
      <c r="F81" s="206"/>
      <c r="G81" s="125">
        <f t="shared" si="5"/>
        <v>0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>
      <c r="A82" s="370"/>
      <c r="B82" s="200" t="s">
        <v>174</v>
      </c>
      <c r="C82" s="206">
        <v>3000</v>
      </c>
      <c r="D82" s="206"/>
      <c r="E82" s="19">
        <f t="shared" si="4"/>
        <v>3000</v>
      </c>
      <c r="F82" s="206">
        <v>2990</v>
      </c>
      <c r="G82" s="125">
        <f t="shared" si="5"/>
        <v>10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>
      <c r="A83" s="370"/>
      <c r="B83" s="200" t="s">
        <v>186</v>
      </c>
      <c r="C83" s="206">
        <v>10400</v>
      </c>
      <c r="D83" s="206"/>
      <c r="E83" s="19">
        <f t="shared" si="4"/>
        <v>10400</v>
      </c>
      <c r="F83" s="206">
        <v>7356</v>
      </c>
      <c r="G83" s="125">
        <f t="shared" si="5"/>
        <v>3044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>
      <c r="A84" s="370"/>
      <c r="B84" s="200" t="s">
        <v>187</v>
      </c>
      <c r="C84" s="206">
        <v>1000</v>
      </c>
      <c r="D84" s="206"/>
      <c r="E84" s="19">
        <f t="shared" si="4"/>
        <v>1000</v>
      </c>
      <c r="F84" s="206">
        <v>487</v>
      </c>
      <c r="G84" s="125">
        <f t="shared" si="5"/>
        <v>513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>
      <c r="A85" s="370"/>
      <c r="B85" s="200" t="s">
        <v>188</v>
      </c>
      <c r="C85" s="206">
        <v>3600</v>
      </c>
      <c r="D85" s="206"/>
      <c r="E85" s="19">
        <f t="shared" si="4"/>
        <v>3600</v>
      </c>
      <c r="F85" s="206">
        <v>3600</v>
      </c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>
      <c r="A86" s="370"/>
      <c r="B86" s="200" t="s">
        <v>189</v>
      </c>
      <c r="C86" s="206">
        <v>5100</v>
      </c>
      <c r="D86" s="206"/>
      <c r="E86" s="19">
        <f t="shared" si="4"/>
        <v>5100</v>
      </c>
      <c r="F86" s="206">
        <v>5100</v>
      </c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>
      <c r="A87" s="370"/>
      <c r="B87" s="200" t="s">
        <v>190</v>
      </c>
      <c r="C87" s="206">
        <v>13000</v>
      </c>
      <c r="D87" s="206"/>
      <c r="E87" s="19">
        <f t="shared" si="4"/>
        <v>13000</v>
      </c>
      <c r="F87" s="206">
        <v>13000</v>
      </c>
      <c r="G87" s="125">
        <f t="shared" si="5"/>
        <v>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1">
      <c r="A88" s="370"/>
      <c r="B88" s="200" t="s">
        <v>193</v>
      </c>
      <c r="C88" s="206">
        <v>80000</v>
      </c>
      <c r="D88" s="206"/>
      <c r="E88" s="19">
        <f t="shared" si="4"/>
        <v>80000</v>
      </c>
      <c r="F88" s="206">
        <v>80000</v>
      </c>
      <c r="G88" s="125">
        <f t="shared" si="5"/>
        <v>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>
      <c r="A89" s="370"/>
      <c r="B89" s="202" t="s">
        <v>919</v>
      </c>
      <c r="C89" s="206"/>
      <c r="D89" s="206"/>
      <c r="E89" s="19">
        <f t="shared" si="4"/>
        <v>0</v>
      </c>
      <c r="F89" s="206"/>
      <c r="G89" s="125">
        <f t="shared" si="5"/>
        <v>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1">
      <c r="A90" s="370"/>
      <c r="B90" s="200" t="s">
        <v>194</v>
      </c>
      <c r="C90" s="206"/>
      <c r="D90" s="206"/>
      <c r="E90" s="19">
        <f t="shared" si="4"/>
        <v>0</v>
      </c>
      <c r="F90" s="206"/>
      <c r="G90" s="125">
        <f t="shared" si="5"/>
        <v>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>
      <c r="A91" s="370"/>
      <c r="B91" s="200" t="s">
        <v>195</v>
      </c>
      <c r="C91" s="206">
        <v>1500</v>
      </c>
      <c r="D91" s="206"/>
      <c r="E91" s="19">
        <f t="shared" si="4"/>
        <v>1500</v>
      </c>
      <c r="F91" s="206">
        <v>1500</v>
      </c>
      <c r="G91" s="125">
        <f t="shared" si="5"/>
        <v>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>
      <c r="A92" s="370"/>
      <c r="B92" s="202" t="s">
        <v>196</v>
      </c>
      <c r="C92" s="206">
        <v>6000</v>
      </c>
      <c r="D92" s="206"/>
      <c r="E92" s="19">
        <f t="shared" si="4"/>
        <v>6000</v>
      </c>
      <c r="F92" s="206">
        <v>4500</v>
      </c>
      <c r="G92" s="125">
        <f t="shared" si="5"/>
        <v>1500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1">
      <c r="A93" s="370"/>
      <c r="B93" s="200" t="s">
        <v>197</v>
      </c>
      <c r="C93" s="206">
        <v>6700</v>
      </c>
      <c r="D93" s="206"/>
      <c r="E93" s="19">
        <f t="shared" si="4"/>
        <v>6700</v>
      </c>
      <c r="F93" s="206">
        <v>4700</v>
      </c>
      <c r="G93" s="125">
        <f t="shared" si="5"/>
        <v>2000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>
      <c r="A94" s="370"/>
      <c r="B94" s="200" t="s">
        <v>198</v>
      </c>
      <c r="C94" s="206">
        <v>7700</v>
      </c>
      <c r="D94" s="206"/>
      <c r="E94" s="19">
        <f t="shared" si="4"/>
        <v>7700</v>
      </c>
      <c r="F94" s="206">
        <v>7000</v>
      </c>
      <c r="G94" s="125">
        <f t="shared" si="5"/>
        <v>700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1">
      <c r="A95" s="370"/>
      <c r="B95" s="200" t="s">
        <v>199</v>
      </c>
      <c r="C95" s="206">
        <v>3500</v>
      </c>
      <c r="D95" s="206"/>
      <c r="E95" s="19">
        <f t="shared" si="4"/>
        <v>3500</v>
      </c>
      <c r="F95" s="206">
        <v>3410</v>
      </c>
      <c r="G95" s="125">
        <f t="shared" si="5"/>
        <v>90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>
      <c r="A96" s="370"/>
      <c r="B96" s="202" t="s">
        <v>200</v>
      </c>
      <c r="C96" s="206">
        <v>14000</v>
      </c>
      <c r="D96" s="206"/>
      <c r="E96" s="19">
        <f t="shared" si="4"/>
        <v>14000</v>
      </c>
      <c r="F96" s="206">
        <v>14000</v>
      </c>
      <c r="G96" s="125">
        <f t="shared" si="5"/>
        <v>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370"/>
      <c r="B97" s="200" t="s">
        <v>204</v>
      </c>
      <c r="C97" s="206">
        <v>600</v>
      </c>
      <c r="D97" s="206"/>
      <c r="E97" s="19">
        <f t="shared" si="4"/>
        <v>600</v>
      </c>
      <c r="F97" s="206">
        <v>580</v>
      </c>
      <c r="G97" s="125">
        <f t="shared" si="5"/>
        <v>20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370"/>
      <c r="B98" s="200" t="s">
        <v>205</v>
      </c>
      <c r="C98" s="206"/>
      <c r="D98" s="206"/>
      <c r="E98" s="19">
        <f t="shared" si="4"/>
        <v>0</v>
      </c>
      <c r="F98" s="206"/>
      <c r="G98" s="125">
        <f t="shared" si="5"/>
        <v>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370"/>
      <c r="B99" s="200" t="s">
        <v>206</v>
      </c>
      <c r="C99" s="206">
        <v>2000</v>
      </c>
      <c r="D99" s="206"/>
      <c r="E99" s="19">
        <f t="shared" si="4"/>
        <v>2000</v>
      </c>
      <c r="F99" s="206">
        <v>400</v>
      </c>
      <c r="G99" s="125">
        <f t="shared" si="5"/>
        <v>1600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370"/>
      <c r="B100" s="202" t="s">
        <v>920</v>
      </c>
      <c r="C100" s="206">
        <v>6600</v>
      </c>
      <c r="D100" s="206"/>
      <c r="E100" s="19">
        <f t="shared" si="4"/>
        <v>6600</v>
      </c>
      <c r="F100" s="206">
        <v>6570</v>
      </c>
      <c r="G100" s="125">
        <f t="shared" si="5"/>
        <v>30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370"/>
      <c r="B101" s="202" t="s">
        <v>921</v>
      </c>
      <c r="C101" s="206">
        <v>5700</v>
      </c>
      <c r="D101" s="206"/>
      <c r="E101" s="19">
        <f t="shared" si="4"/>
        <v>5700</v>
      </c>
      <c r="F101" s="206">
        <v>5700</v>
      </c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370"/>
      <c r="B102" s="202" t="s">
        <v>184</v>
      </c>
      <c r="C102" s="206">
        <v>300</v>
      </c>
      <c r="D102" s="206"/>
      <c r="E102" s="19">
        <f t="shared" si="4"/>
        <v>300</v>
      </c>
      <c r="F102" s="206">
        <v>289</v>
      </c>
      <c r="G102" s="125">
        <f t="shared" si="5"/>
        <v>11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>
      <c r="A103" s="370"/>
      <c r="B103" s="202" t="s">
        <v>922</v>
      </c>
      <c r="C103" s="206">
        <v>10000</v>
      </c>
      <c r="D103" s="206"/>
      <c r="E103" s="19">
        <f t="shared" si="4"/>
        <v>10000</v>
      </c>
      <c r="F103" s="206">
        <v>10000</v>
      </c>
      <c r="G103" s="125">
        <f t="shared" si="5"/>
        <v>0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>
      <c r="A104" s="370"/>
      <c r="B104" s="202" t="s">
        <v>179</v>
      </c>
      <c r="C104" s="206">
        <v>3000</v>
      </c>
      <c r="D104" s="206"/>
      <c r="E104" s="19">
        <f t="shared" si="4"/>
        <v>3000</v>
      </c>
      <c r="F104" s="206">
        <v>3000</v>
      </c>
      <c r="G104" s="125">
        <f t="shared" si="5"/>
        <v>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370"/>
      <c r="B105" s="202" t="s">
        <v>923</v>
      </c>
      <c r="C105" s="206">
        <v>40000</v>
      </c>
      <c r="D105" s="206"/>
      <c r="E105" s="19">
        <f t="shared" si="4"/>
        <v>40000</v>
      </c>
      <c r="F105" s="206">
        <v>40000</v>
      </c>
      <c r="G105" s="125">
        <f t="shared" si="5"/>
        <v>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370"/>
      <c r="B106" s="202" t="s">
        <v>924</v>
      </c>
      <c r="C106" s="206">
        <v>3300</v>
      </c>
      <c r="D106" s="206"/>
      <c r="E106" s="19">
        <f t="shared" si="4"/>
        <v>3300</v>
      </c>
      <c r="F106" s="206">
        <v>3300</v>
      </c>
      <c r="G106" s="125">
        <f t="shared" si="5"/>
        <v>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370"/>
      <c r="B107" s="202" t="s">
        <v>176</v>
      </c>
      <c r="C107" s="206">
        <v>50</v>
      </c>
      <c r="D107" s="206"/>
      <c r="E107" s="19">
        <f t="shared" si="4"/>
        <v>50</v>
      </c>
      <c r="F107" s="206">
        <v>50</v>
      </c>
      <c r="G107" s="125">
        <f t="shared" si="5"/>
        <v>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370"/>
      <c r="B108" s="202" t="s">
        <v>925</v>
      </c>
      <c r="C108" s="206">
        <v>3900</v>
      </c>
      <c r="D108" s="206"/>
      <c r="E108" s="19">
        <f t="shared" si="4"/>
        <v>3900</v>
      </c>
      <c r="F108" s="206">
        <v>3900</v>
      </c>
      <c r="G108" s="125">
        <f t="shared" si="5"/>
        <v>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>
      <c r="A109" s="370"/>
      <c r="B109" s="200" t="s">
        <v>207</v>
      </c>
      <c r="C109" s="206">
        <v>300</v>
      </c>
      <c r="D109" s="206"/>
      <c r="E109" s="19">
        <f t="shared" si="4"/>
        <v>300</v>
      </c>
      <c r="F109" s="206">
        <v>300</v>
      </c>
      <c r="G109" s="125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370"/>
      <c r="B110" s="200" t="s">
        <v>208</v>
      </c>
      <c r="C110" s="206">
        <v>4000</v>
      </c>
      <c r="D110" s="206"/>
      <c r="E110" s="19">
        <f t="shared" si="4"/>
        <v>4000</v>
      </c>
      <c r="F110" s="206">
        <v>3780</v>
      </c>
      <c r="G110" s="125">
        <f t="shared" si="5"/>
        <v>220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370"/>
      <c r="B111" s="202" t="s">
        <v>167</v>
      </c>
      <c r="C111" s="206">
        <v>600</v>
      </c>
      <c r="D111" s="206"/>
      <c r="E111" s="19">
        <f t="shared" si="4"/>
        <v>600</v>
      </c>
      <c r="F111" s="206">
        <v>540</v>
      </c>
      <c r="G111" s="125">
        <f t="shared" si="5"/>
        <v>60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370"/>
      <c r="B112" s="202" t="s">
        <v>1025</v>
      </c>
      <c r="C112" s="206">
        <v>6500</v>
      </c>
      <c r="D112" s="206"/>
      <c r="E112" s="19">
        <f t="shared" si="4"/>
        <v>6500</v>
      </c>
      <c r="F112" s="206">
        <v>6500</v>
      </c>
      <c r="G112" s="125">
        <f t="shared" si="5"/>
        <v>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>
      <c r="A113" s="370"/>
      <c r="B113" s="202" t="s">
        <v>1026</v>
      </c>
      <c r="C113" s="206">
        <v>6500</v>
      </c>
      <c r="D113" s="206"/>
      <c r="E113" s="19">
        <f t="shared" si="4"/>
        <v>6500</v>
      </c>
      <c r="F113" s="206">
        <v>6500</v>
      </c>
      <c r="G113" s="125">
        <f t="shared" si="5"/>
        <v>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370"/>
      <c r="B114" s="202" t="s">
        <v>1027</v>
      </c>
      <c r="C114" s="206"/>
      <c r="D114" s="206"/>
      <c r="E114" s="19">
        <f t="shared" si="4"/>
        <v>0</v>
      </c>
      <c r="F114" s="206"/>
      <c r="G114" s="125">
        <f t="shared" si="5"/>
        <v>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>
      <c r="A115" s="370"/>
      <c r="B115" s="202" t="s">
        <v>1028</v>
      </c>
      <c r="C115" s="206"/>
      <c r="D115" s="206"/>
      <c r="E115" s="19">
        <f t="shared" si="4"/>
        <v>0</v>
      </c>
      <c r="F115" s="206"/>
      <c r="G115" s="125">
        <f t="shared" si="5"/>
        <v>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370"/>
      <c r="B116" s="202" t="s">
        <v>233</v>
      </c>
      <c r="C116" s="206">
        <v>3080</v>
      </c>
      <c r="D116" s="206"/>
      <c r="E116" s="19">
        <f t="shared" si="4"/>
        <v>3080</v>
      </c>
      <c r="F116" s="206">
        <v>3080</v>
      </c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370"/>
      <c r="B117" s="202" t="s">
        <v>1711</v>
      </c>
      <c r="C117" s="206"/>
      <c r="D117" s="206"/>
      <c r="E117" s="19">
        <f t="shared" si="4"/>
        <v>0</v>
      </c>
      <c r="F117" s="206"/>
      <c r="G117" s="125">
        <f t="shared" si="5"/>
        <v>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>
      <c r="A118" s="370"/>
      <c r="B118" s="202" t="s">
        <v>1712</v>
      </c>
      <c r="C118" s="206"/>
      <c r="D118" s="206"/>
      <c r="E118" s="19">
        <f t="shared" si="4"/>
        <v>0</v>
      </c>
      <c r="F118" s="206"/>
      <c r="G118" s="125">
        <f t="shared" si="5"/>
        <v>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370"/>
      <c r="B119" s="202" t="s">
        <v>1665</v>
      </c>
      <c r="C119" s="206"/>
      <c r="D119" s="206"/>
      <c r="E119" s="19">
        <f t="shared" si="4"/>
        <v>0</v>
      </c>
      <c r="F119" s="206"/>
      <c r="G119" s="125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>
      <c r="A120" s="370"/>
      <c r="B120" s="202" t="s">
        <v>1713</v>
      </c>
      <c r="C120" s="206"/>
      <c r="D120" s="206"/>
      <c r="E120" s="19">
        <f t="shared" si="4"/>
        <v>0</v>
      </c>
      <c r="F120" s="206"/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370"/>
      <c r="B121" s="200" t="s">
        <v>217</v>
      </c>
      <c r="C121" s="206">
        <v>3500</v>
      </c>
      <c r="D121" s="206"/>
      <c r="E121" s="19">
        <f t="shared" si="4"/>
        <v>3500</v>
      </c>
      <c r="F121" s="206">
        <v>3470</v>
      </c>
      <c r="G121" s="125">
        <f t="shared" si="5"/>
        <v>30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370"/>
      <c r="B122" s="202" t="s">
        <v>926</v>
      </c>
      <c r="C122" s="206"/>
      <c r="D122" s="206"/>
      <c r="E122" s="19">
        <f t="shared" si="4"/>
        <v>0</v>
      </c>
      <c r="F122" s="206"/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>
      <c r="A123" s="370"/>
      <c r="B123" s="200" t="s">
        <v>219</v>
      </c>
      <c r="C123" s="206">
        <v>90000</v>
      </c>
      <c r="D123" s="206"/>
      <c r="E123" s="19">
        <f t="shared" si="4"/>
        <v>90000</v>
      </c>
      <c r="F123" s="206">
        <v>90000</v>
      </c>
      <c r="G123" s="125">
        <f t="shared" si="5"/>
        <v>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370"/>
      <c r="B124" s="200" t="s">
        <v>220</v>
      </c>
      <c r="C124" s="206">
        <v>124000</v>
      </c>
      <c r="D124" s="206"/>
      <c r="E124" s="19">
        <f t="shared" si="4"/>
        <v>124000</v>
      </c>
      <c r="F124" s="206">
        <v>111000</v>
      </c>
      <c r="G124" s="125">
        <f t="shared" si="5"/>
        <v>13000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370"/>
      <c r="B125" s="200" t="s">
        <v>221</v>
      </c>
      <c r="C125" s="206">
        <v>75000</v>
      </c>
      <c r="D125" s="206"/>
      <c r="E125" s="19">
        <f t="shared" si="4"/>
        <v>75000</v>
      </c>
      <c r="F125" s="206">
        <v>25000</v>
      </c>
      <c r="G125" s="125">
        <f t="shared" si="5"/>
        <v>50000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370"/>
      <c r="B126" s="207" t="s">
        <v>222</v>
      </c>
      <c r="C126" s="206">
        <v>45000</v>
      </c>
      <c r="D126" s="206"/>
      <c r="E126" s="19">
        <f t="shared" si="4"/>
        <v>45000</v>
      </c>
      <c r="F126" s="206">
        <v>45000</v>
      </c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370"/>
      <c r="B127" s="207" t="s">
        <v>223</v>
      </c>
      <c r="C127" s="206">
        <v>45000</v>
      </c>
      <c r="D127" s="206"/>
      <c r="E127" s="19">
        <f t="shared" si="4"/>
        <v>45000</v>
      </c>
      <c r="F127" s="206">
        <v>40000</v>
      </c>
      <c r="G127" s="125">
        <f t="shared" si="5"/>
        <v>5000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>
      <c r="A128" s="370"/>
      <c r="B128" s="208" t="s">
        <v>927</v>
      </c>
      <c r="C128" s="206">
        <v>15200</v>
      </c>
      <c r="D128" s="206"/>
      <c r="E128" s="19">
        <f t="shared" si="4"/>
        <v>15200</v>
      </c>
      <c r="F128" s="206">
        <v>15200</v>
      </c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370"/>
      <c r="B129" s="202" t="s">
        <v>224</v>
      </c>
      <c r="C129" s="206"/>
      <c r="D129" s="206"/>
      <c r="E129" s="19">
        <f t="shared" si="4"/>
        <v>0</v>
      </c>
      <c r="F129" s="206"/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370"/>
      <c r="B130" s="200" t="s">
        <v>225</v>
      </c>
      <c r="C130" s="206"/>
      <c r="D130" s="206"/>
      <c r="E130" s="19">
        <f t="shared" si="4"/>
        <v>0</v>
      </c>
      <c r="F130" s="206"/>
      <c r="G130" s="125">
        <f t="shared" si="5"/>
        <v>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>
      <c r="A131" s="373"/>
      <c r="B131" s="200" t="s">
        <v>234</v>
      </c>
      <c r="C131" s="206">
        <v>5600</v>
      </c>
      <c r="D131" s="206"/>
      <c r="E131" s="19">
        <f t="shared" si="4"/>
        <v>5600</v>
      </c>
      <c r="F131" s="206">
        <v>5600</v>
      </c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373"/>
      <c r="B132" s="200" t="s">
        <v>235</v>
      </c>
      <c r="C132" s="206">
        <v>4400</v>
      </c>
      <c r="D132" s="206"/>
      <c r="E132" s="19">
        <f t="shared" si="4"/>
        <v>4400</v>
      </c>
      <c r="F132" s="206">
        <v>4400</v>
      </c>
      <c r="G132" s="125">
        <f t="shared" si="5"/>
        <v>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373"/>
      <c r="B133" s="202" t="s">
        <v>226</v>
      </c>
      <c r="C133" s="206">
        <v>11200</v>
      </c>
      <c r="D133" s="206"/>
      <c r="E133" s="19">
        <f t="shared" si="4"/>
        <v>11200</v>
      </c>
      <c r="F133" s="206">
        <v>11200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373"/>
      <c r="B134" s="202" t="s">
        <v>928</v>
      </c>
      <c r="C134" s="206">
        <v>2000</v>
      </c>
      <c r="D134" s="206"/>
      <c r="E134" s="19">
        <f t="shared" si="4"/>
        <v>2000</v>
      </c>
      <c r="F134" s="206">
        <v>2000</v>
      </c>
      <c r="G134" s="125">
        <f t="shared" si="5"/>
        <v>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373"/>
      <c r="B135" s="200" t="s">
        <v>237</v>
      </c>
      <c r="C135" s="206">
        <v>13000</v>
      </c>
      <c r="D135" s="206"/>
      <c r="E135" s="19">
        <f t="shared" si="4"/>
        <v>13000</v>
      </c>
      <c r="F135" s="206">
        <v>13000</v>
      </c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373"/>
      <c r="B136" s="200" t="s">
        <v>238</v>
      </c>
      <c r="C136" s="206">
        <v>13000</v>
      </c>
      <c r="D136" s="206"/>
      <c r="E136" s="19">
        <f t="shared" si="4"/>
        <v>13000</v>
      </c>
      <c r="F136" s="206">
        <v>13000</v>
      </c>
      <c r="G136" s="125">
        <f t="shared" si="5"/>
        <v>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373"/>
      <c r="B137" s="202" t="s">
        <v>1254</v>
      </c>
      <c r="C137" s="206"/>
      <c r="D137" s="206"/>
      <c r="E137" s="19">
        <f t="shared" si="4"/>
        <v>0</v>
      </c>
      <c r="F137" s="206"/>
      <c r="G137" s="125">
        <f t="shared" si="5"/>
        <v>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373"/>
      <c r="B138" s="202" t="s">
        <v>210</v>
      </c>
      <c r="C138" s="206"/>
      <c r="D138" s="206"/>
      <c r="E138" s="19">
        <f t="shared" si="4"/>
        <v>0</v>
      </c>
      <c r="F138" s="206"/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373"/>
      <c r="B139" s="202" t="s">
        <v>1666</v>
      </c>
      <c r="C139" s="206"/>
      <c r="D139" s="206"/>
      <c r="E139" s="19">
        <f t="shared" si="4"/>
        <v>0</v>
      </c>
      <c r="F139" s="206"/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373"/>
      <c r="B140" s="202" t="s">
        <v>1667</v>
      </c>
      <c r="C140" s="206"/>
      <c r="D140" s="206"/>
      <c r="E140" s="19">
        <f t="shared" si="4"/>
        <v>0</v>
      </c>
      <c r="F140" s="206"/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373"/>
      <c r="B141" s="202" t="s">
        <v>1305</v>
      </c>
      <c r="C141" s="206">
        <v>1000</v>
      </c>
      <c r="D141" s="206"/>
      <c r="E141" s="19">
        <f t="shared" ref="E141:E204" si="6">IFERROR(C141+D141,0)</f>
        <v>1000</v>
      </c>
      <c r="F141" s="206">
        <v>200</v>
      </c>
      <c r="G141" s="125">
        <f t="shared" ref="G141:G204" si="7">IFERROR((E141-F141),0)</f>
        <v>800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>
      <c r="A142" s="373"/>
      <c r="B142" s="209" t="s">
        <v>240</v>
      </c>
      <c r="C142" s="206">
        <v>3400</v>
      </c>
      <c r="D142" s="206"/>
      <c r="E142" s="19">
        <f t="shared" si="6"/>
        <v>3400</v>
      </c>
      <c r="F142" s="206">
        <v>3400</v>
      </c>
      <c r="G142" s="125">
        <f t="shared" si="7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424"/>
      <c r="B143" s="372"/>
      <c r="C143" s="206"/>
      <c r="D143" s="206"/>
      <c r="E143" s="19">
        <f t="shared" si="6"/>
        <v>0</v>
      </c>
      <c r="F143" s="206"/>
      <c r="G143" s="125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243" t="s">
        <v>1392</v>
      </c>
      <c r="B144" s="200" t="s">
        <v>929</v>
      </c>
      <c r="C144" s="206"/>
      <c r="D144" s="206"/>
      <c r="E144" s="19">
        <f t="shared" si="6"/>
        <v>0</v>
      </c>
      <c r="F144" s="206"/>
      <c r="G144" s="125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243"/>
      <c r="B145" s="200" t="s">
        <v>930</v>
      </c>
      <c r="C145" s="206"/>
      <c r="D145" s="206"/>
      <c r="E145" s="19">
        <f t="shared" si="6"/>
        <v>0</v>
      </c>
      <c r="F145" s="206"/>
      <c r="G145" s="125">
        <f t="shared" si="7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>
      <c r="A146" s="243"/>
      <c r="B146" s="372"/>
      <c r="C146" s="206"/>
      <c r="D146" s="206"/>
      <c r="E146" s="19">
        <f t="shared" si="6"/>
        <v>0</v>
      </c>
      <c r="F146" s="206"/>
      <c r="G146" s="125">
        <f t="shared" si="7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>
      <c r="A147" s="243" t="s">
        <v>245</v>
      </c>
      <c r="B147" s="200" t="s">
        <v>246</v>
      </c>
      <c r="C147" s="206">
        <v>480</v>
      </c>
      <c r="D147" s="206"/>
      <c r="E147" s="19">
        <f t="shared" si="6"/>
        <v>480</v>
      </c>
      <c r="F147" s="206">
        <v>480</v>
      </c>
      <c r="G147" s="125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243"/>
      <c r="B148" s="200" t="s">
        <v>247</v>
      </c>
      <c r="C148" s="206">
        <v>80</v>
      </c>
      <c r="D148" s="206"/>
      <c r="E148" s="19">
        <f t="shared" si="6"/>
        <v>80</v>
      </c>
      <c r="F148" s="206">
        <v>80</v>
      </c>
      <c r="G148" s="125">
        <f t="shared" si="7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>
      <c r="A149" s="243"/>
      <c r="B149" s="372"/>
      <c r="C149" s="206"/>
      <c r="D149" s="206"/>
      <c r="E149" s="19">
        <f t="shared" si="6"/>
        <v>0</v>
      </c>
      <c r="F149" s="206"/>
      <c r="G149" s="125">
        <f t="shared" si="7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243" t="s">
        <v>248</v>
      </c>
      <c r="B150" s="200" t="s">
        <v>249</v>
      </c>
      <c r="C150" s="206"/>
      <c r="D150" s="206"/>
      <c r="E150" s="19">
        <f t="shared" si="6"/>
        <v>0</v>
      </c>
      <c r="F150" s="206"/>
      <c r="G150" s="125">
        <f t="shared" si="7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>
      <c r="A151" s="370"/>
      <c r="B151" s="200" t="s">
        <v>250</v>
      </c>
      <c r="C151" s="206">
        <v>12000</v>
      </c>
      <c r="D151" s="206"/>
      <c r="E151" s="19">
        <f t="shared" si="6"/>
        <v>12000</v>
      </c>
      <c r="F151" s="206">
        <v>12000</v>
      </c>
      <c r="G151" s="125">
        <f t="shared" si="7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370"/>
      <c r="B152" s="200" t="s">
        <v>255</v>
      </c>
      <c r="C152" s="206">
        <v>10000</v>
      </c>
      <c r="D152" s="206"/>
      <c r="E152" s="19">
        <f t="shared" si="6"/>
        <v>10000</v>
      </c>
      <c r="F152" s="206">
        <v>10000</v>
      </c>
      <c r="G152" s="125">
        <f t="shared" si="7"/>
        <v>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>
      <c r="A153" s="370"/>
      <c r="B153" s="202" t="s">
        <v>257</v>
      </c>
      <c r="C153" s="206">
        <v>450</v>
      </c>
      <c r="D153" s="206"/>
      <c r="E153" s="19">
        <f t="shared" si="6"/>
        <v>450</v>
      </c>
      <c r="F153" s="206">
        <v>450</v>
      </c>
      <c r="G153" s="125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>
      <c r="A154" s="370"/>
      <c r="B154" s="202" t="s">
        <v>1029</v>
      </c>
      <c r="C154" s="206">
        <v>700</v>
      </c>
      <c r="D154" s="206"/>
      <c r="E154" s="19">
        <f t="shared" si="6"/>
        <v>700</v>
      </c>
      <c r="F154" s="206">
        <v>700</v>
      </c>
      <c r="G154" s="125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370"/>
      <c r="B155" s="200" t="s">
        <v>260</v>
      </c>
      <c r="C155" s="206">
        <v>14000</v>
      </c>
      <c r="D155" s="206"/>
      <c r="E155" s="19">
        <f t="shared" si="6"/>
        <v>14000</v>
      </c>
      <c r="F155" s="206">
        <v>14000</v>
      </c>
      <c r="G155" s="125">
        <f t="shared" si="7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>
      <c r="A156" s="370"/>
      <c r="B156" s="202" t="s">
        <v>1030</v>
      </c>
      <c r="C156" s="206">
        <v>700</v>
      </c>
      <c r="D156" s="206"/>
      <c r="E156" s="19">
        <f t="shared" si="6"/>
        <v>700</v>
      </c>
      <c r="F156" s="206">
        <v>700</v>
      </c>
      <c r="G156" s="125">
        <f t="shared" si="7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370"/>
      <c r="B157" s="200" t="s">
        <v>261</v>
      </c>
      <c r="C157" s="206">
        <v>23281</v>
      </c>
      <c r="D157" s="206"/>
      <c r="E157" s="19">
        <f t="shared" si="6"/>
        <v>23281</v>
      </c>
      <c r="F157" s="206">
        <v>23281</v>
      </c>
      <c r="G157" s="125">
        <f t="shared" si="7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370"/>
      <c r="B158" s="200"/>
      <c r="C158" s="206"/>
      <c r="D158" s="206"/>
      <c r="E158" s="19">
        <f t="shared" si="6"/>
        <v>0</v>
      </c>
      <c r="F158" s="206"/>
      <c r="G158" s="125">
        <f t="shared" si="7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243" t="s">
        <v>262</v>
      </c>
      <c r="B159" s="200" t="s">
        <v>263</v>
      </c>
      <c r="C159" s="206">
        <v>2000</v>
      </c>
      <c r="D159" s="206"/>
      <c r="E159" s="19">
        <f t="shared" si="6"/>
        <v>2000</v>
      </c>
      <c r="F159" s="206">
        <v>2000</v>
      </c>
      <c r="G159" s="125">
        <f t="shared" si="7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370"/>
      <c r="B160" s="200" t="s">
        <v>266</v>
      </c>
      <c r="C160" s="206">
        <v>21520</v>
      </c>
      <c r="D160" s="206"/>
      <c r="E160" s="19">
        <f t="shared" si="6"/>
        <v>21520</v>
      </c>
      <c r="F160" s="206">
        <v>21520</v>
      </c>
      <c r="G160" s="125">
        <f t="shared" si="7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370"/>
      <c r="B161" s="200" t="s">
        <v>267</v>
      </c>
      <c r="C161" s="206">
        <v>15280</v>
      </c>
      <c r="D161" s="206"/>
      <c r="E161" s="19">
        <f t="shared" si="6"/>
        <v>15280</v>
      </c>
      <c r="F161" s="206">
        <v>15280</v>
      </c>
      <c r="G161" s="125">
        <f t="shared" si="7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>
      <c r="A162" s="370"/>
      <c r="B162" s="200" t="s">
        <v>268</v>
      </c>
      <c r="C162" s="206">
        <v>59600</v>
      </c>
      <c r="D162" s="206"/>
      <c r="E162" s="19">
        <f t="shared" si="6"/>
        <v>59600</v>
      </c>
      <c r="F162" s="206">
        <v>59600</v>
      </c>
      <c r="G162" s="125">
        <f t="shared" si="7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>
      <c r="A163" s="370"/>
      <c r="B163" s="200" t="s">
        <v>269</v>
      </c>
      <c r="C163" s="206">
        <v>80</v>
      </c>
      <c r="D163" s="206"/>
      <c r="E163" s="19">
        <f t="shared" si="6"/>
        <v>80</v>
      </c>
      <c r="F163" s="206">
        <v>80</v>
      </c>
      <c r="G163" s="125">
        <f t="shared" si="7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>
      <c r="A164" s="370"/>
      <c r="B164" s="200" t="s">
        <v>270</v>
      </c>
      <c r="C164" s="206">
        <v>4400</v>
      </c>
      <c r="D164" s="206"/>
      <c r="E164" s="19">
        <f t="shared" si="6"/>
        <v>4400</v>
      </c>
      <c r="F164" s="206">
        <v>4400</v>
      </c>
      <c r="G164" s="125">
        <f t="shared" si="7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370"/>
      <c r="B165" s="200" t="s">
        <v>274</v>
      </c>
      <c r="C165" s="206">
        <v>18400</v>
      </c>
      <c r="D165" s="206"/>
      <c r="E165" s="19">
        <f t="shared" si="6"/>
        <v>18400</v>
      </c>
      <c r="F165" s="206">
        <v>18400</v>
      </c>
      <c r="G165" s="125">
        <f t="shared" si="7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370"/>
      <c r="B166" s="200" t="s">
        <v>275</v>
      </c>
      <c r="C166" s="206"/>
      <c r="D166" s="206"/>
      <c r="E166" s="19">
        <f t="shared" si="6"/>
        <v>0</v>
      </c>
      <c r="F166" s="206"/>
      <c r="G166" s="125">
        <f t="shared" si="7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370"/>
      <c r="B167" s="200" t="s">
        <v>276</v>
      </c>
      <c r="C167" s="206">
        <v>1400</v>
      </c>
      <c r="D167" s="206"/>
      <c r="E167" s="19">
        <f t="shared" si="6"/>
        <v>1400</v>
      </c>
      <c r="F167" s="206">
        <v>1400</v>
      </c>
      <c r="G167" s="125">
        <f t="shared" si="7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370"/>
      <c r="B168" s="200" t="s">
        <v>277</v>
      </c>
      <c r="C168" s="206"/>
      <c r="D168" s="206"/>
      <c r="E168" s="19">
        <f t="shared" si="6"/>
        <v>0</v>
      </c>
      <c r="F168" s="206"/>
      <c r="G168" s="125">
        <f t="shared" si="7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370"/>
      <c r="B169" s="202" t="s">
        <v>931</v>
      </c>
      <c r="C169" s="206">
        <v>10000</v>
      </c>
      <c r="D169" s="206"/>
      <c r="E169" s="19">
        <f t="shared" si="6"/>
        <v>10000</v>
      </c>
      <c r="F169" s="206">
        <v>10000</v>
      </c>
      <c r="G169" s="125">
        <f t="shared" si="7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370"/>
      <c r="B170" s="202" t="s">
        <v>279</v>
      </c>
      <c r="C170" s="206">
        <v>4200</v>
      </c>
      <c r="D170" s="206"/>
      <c r="E170" s="19">
        <f t="shared" si="6"/>
        <v>4200</v>
      </c>
      <c r="F170" s="206">
        <v>4200</v>
      </c>
      <c r="G170" s="125">
        <f t="shared" si="7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370"/>
      <c r="B171" s="200" t="s">
        <v>290</v>
      </c>
      <c r="C171" s="206">
        <v>2100</v>
      </c>
      <c r="D171" s="206"/>
      <c r="E171" s="19">
        <f t="shared" si="6"/>
        <v>2100</v>
      </c>
      <c r="F171" s="206">
        <v>2100</v>
      </c>
      <c r="G171" s="125">
        <f t="shared" si="7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370"/>
      <c r="B172" s="202" t="s">
        <v>291</v>
      </c>
      <c r="C172" s="206">
        <v>1600</v>
      </c>
      <c r="D172" s="206"/>
      <c r="E172" s="19">
        <f t="shared" si="6"/>
        <v>1600</v>
      </c>
      <c r="F172" s="206">
        <v>1600</v>
      </c>
      <c r="G172" s="125">
        <f t="shared" si="7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370"/>
      <c r="B173" s="202" t="s">
        <v>932</v>
      </c>
      <c r="C173" s="206">
        <v>4000</v>
      </c>
      <c r="D173" s="206"/>
      <c r="E173" s="19">
        <f t="shared" si="6"/>
        <v>4000</v>
      </c>
      <c r="F173" s="206">
        <v>4000</v>
      </c>
      <c r="G173" s="125">
        <f t="shared" si="7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370"/>
      <c r="B174" s="202" t="s">
        <v>933</v>
      </c>
      <c r="C174" s="206">
        <v>14500</v>
      </c>
      <c r="D174" s="206"/>
      <c r="E174" s="19">
        <f t="shared" si="6"/>
        <v>14500</v>
      </c>
      <c r="F174" s="206">
        <v>14500</v>
      </c>
      <c r="G174" s="125">
        <f t="shared" si="7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370"/>
      <c r="B175" s="202" t="s">
        <v>934</v>
      </c>
      <c r="C175" s="206">
        <v>300</v>
      </c>
      <c r="D175" s="206"/>
      <c r="E175" s="19">
        <f t="shared" si="6"/>
        <v>300</v>
      </c>
      <c r="F175" s="206">
        <v>300</v>
      </c>
      <c r="G175" s="125">
        <f t="shared" si="7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370"/>
      <c r="B176" s="202" t="s">
        <v>935</v>
      </c>
      <c r="C176" s="206">
        <v>3500</v>
      </c>
      <c r="D176" s="206"/>
      <c r="E176" s="19">
        <f t="shared" si="6"/>
        <v>3500</v>
      </c>
      <c r="F176" s="206">
        <v>3500</v>
      </c>
      <c r="G176" s="125">
        <f t="shared" si="7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370"/>
      <c r="B177" s="202" t="s">
        <v>936</v>
      </c>
      <c r="C177" s="206"/>
      <c r="D177" s="206"/>
      <c r="E177" s="19">
        <f t="shared" si="6"/>
        <v>0</v>
      </c>
      <c r="F177" s="206"/>
      <c r="G177" s="125">
        <f t="shared" si="7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370"/>
      <c r="B178" s="202" t="s">
        <v>937</v>
      </c>
      <c r="C178" s="206"/>
      <c r="D178" s="206"/>
      <c r="E178" s="19">
        <f t="shared" si="6"/>
        <v>0</v>
      </c>
      <c r="F178" s="206"/>
      <c r="G178" s="125">
        <f t="shared" si="7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370"/>
      <c r="B179" s="200" t="s">
        <v>292</v>
      </c>
      <c r="C179" s="206"/>
      <c r="D179" s="206"/>
      <c r="E179" s="19">
        <f t="shared" si="6"/>
        <v>0</v>
      </c>
      <c r="F179" s="206"/>
      <c r="G179" s="125">
        <f t="shared" si="7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370"/>
      <c r="B180" s="200" t="s">
        <v>293</v>
      </c>
      <c r="C180" s="206"/>
      <c r="D180" s="206"/>
      <c r="E180" s="19">
        <f t="shared" si="6"/>
        <v>0</v>
      </c>
      <c r="F180" s="206"/>
      <c r="G180" s="125">
        <f t="shared" si="7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>
      <c r="A181" s="370"/>
      <c r="B181" s="200" t="s">
        <v>294</v>
      </c>
      <c r="C181" s="206">
        <v>4200</v>
      </c>
      <c r="D181" s="206"/>
      <c r="E181" s="19">
        <f t="shared" si="6"/>
        <v>4200</v>
      </c>
      <c r="F181" s="206">
        <v>4200</v>
      </c>
      <c r="G181" s="125">
        <f t="shared" si="7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>
      <c r="A182" s="370"/>
      <c r="B182" s="200" t="s">
        <v>295</v>
      </c>
      <c r="C182" s="206">
        <v>33000</v>
      </c>
      <c r="D182" s="206"/>
      <c r="E182" s="19">
        <f t="shared" si="6"/>
        <v>33000</v>
      </c>
      <c r="F182" s="206">
        <v>33000</v>
      </c>
      <c r="G182" s="125">
        <f t="shared" si="7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>
      <c r="A183" s="370"/>
      <c r="B183" s="200" t="s">
        <v>296</v>
      </c>
      <c r="C183" s="206">
        <v>4200</v>
      </c>
      <c r="D183" s="206"/>
      <c r="E183" s="19">
        <f t="shared" si="6"/>
        <v>4200</v>
      </c>
      <c r="F183" s="206">
        <v>4200</v>
      </c>
      <c r="G183" s="125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370"/>
      <c r="B184" s="200" t="s">
        <v>297</v>
      </c>
      <c r="C184" s="206">
        <v>1700</v>
      </c>
      <c r="D184" s="211"/>
      <c r="E184" s="19">
        <f t="shared" si="6"/>
        <v>1700</v>
      </c>
      <c r="F184" s="206">
        <v>1700</v>
      </c>
      <c r="G184" s="125">
        <f t="shared" si="7"/>
        <v>0</v>
      </c>
      <c r="H184" s="150" t="s">
        <v>909</v>
      </c>
      <c r="I184" s="151" t="s">
        <v>909</v>
      </c>
      <c r="J184" s="163" t="s">
        <v>909</v>
      </c>
      <c r="K184" s="164" t="s">
        <v>909</v>
      </c>
    </row>
    <row r="185" spans="1:11">
      <c r="A185" s="370"/>
      <c r="B185" s="200" t="s">
        <v>298</v>
      </c>
      <c r="C185" s="206">
        <v>1600</v>
      </c>
      <c r="D185" s="211"/>
      <c r="E185" s="19">
        <f t="shared" si="6"/>
        <v>1600</v>
      </c>
      <c r="F185" s="206">
        <v>1600</v>
      </c>
      <c r="G185" s="125">
        <f t="shared" si="7"/>
        <v>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>
      <c r="A186" s="370"/>
      <c r="B186" s="200" t="s">
        <v>299</v>
      </c>
      <c r="C186" s="206">
        <v>500</v>
      </c>
      <c r="D186" s="206"/>
      <c r="E186" s="19">
        <f t="shared" si="6"/>
        <v>500</v>
      </c>
      <c r="F186" s="206">
        <v>500</v>
      </c>
      <c r="G186" s="125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>
      <c r="A187" s="370"/>
      <c r="B187" s="200" t="s">
        <v>300</v>
      </c>
      <c r="C187" s="206"/>
      <c r="D187" s="206"/>
      <c r="E187" s="19">
        <f t="shared" si="6"/>
        <v>0</v>
      </c>
      <c r="F187" s="206"/>
      <c r="G187" s="125">
        <f t="shared" si="7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>
      <c r="A188" s="370"/>
      <c r="B188" s="200" t="s">
        <v>301</v>
      </c>
      <c r="C188" s="206"/>
      <c r="D188" s="206"/>
      <c r="E188" s="19">
        <f t="shared" si="6"/>
        <v>0</v>
      </c>
      <c r="F188" s="206"/>
      <c r="G188" s="125">
        <f t="shared" si="7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370"/>
      <c r="B189" s="200" t="s">
        <v>302</v>
      </c>
      <c r="C189" s="206"/>
      <c r="D189" s="206"/>
      <c r="E189" s="19">
        <f t="shared" si="6"/>
        <v>0</v>
      </c>
      <c r="F189" s="206"/>
      <c r="G189" s="125">
        <f t="shared" si="7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>
      <c r="A190" s="370"/>
      <c r="B190" s="200" t="s">
        <v>303</v>
      </c>
      <c r="C190" s="206"/>
      <c r="D190" s="206"/>
      <c r="E190" s="19">
        <f t="shared" si="6"/>
        <v>0</v>
      </c>
      <c r="F190" s="206"/>
      <c r="G190" s="125">
        <f t="shared" si="7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370"/>
      <c r="B191" s="200" t="s">
        <v>304</v>
      </c>
      <c r="C191" s="206"/>
      <c r="D191" s="206"/>
      <c r="E191" s="19">
        <f t="shared" si="6"/>
        <v>0</v>
      </c>
      <c r="F191" s="206"/>
      <c r="G191" s="125">
        <f t="shared" si="7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>
      <c r="A192" s="370"/>
      <c r="B192" s="200" t="s">
        <v>305</v>
      </c>
      <c r="C192" s="206">
        <v>37800</v>
      </c>
      <c r="D192" s="211"/>
      <c r="E192" s="19">
        <f t="shared" si="6"/>
        <v>37800</v>
      </c>
      <c r="F192" s="206">
        <v>37800</v>
      </c>
      <c r="G192" s="125">
        <f t="shared" si="7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>
      <c r="A193" s="370"/>
      <c r="B193" s="200" t="s">
        <v>306</v>
      </c>
      <c r="C193" s="206">
        <v>200400</v>
      </c>
      <c r="D193" s="211"/>
      <c r="E193" s="19">
        <f t="shared" si="6"/>
        <v>200400</v>
      </c>
      <c r="F193" s="206">
        <v>200400</v>
      </c>
      <c r="G193" s="125">
        <f t="shared" si="7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>
      <c r="A194" s="370"/>
      <c r="B194" s="200" t="s">
        <v>307</v>
      </c>
      <c r="C194" s="206"/>
      <c r="D194" s="211"/>
      <c r="E194" s="19">
        <f t="shared" si="6"/>
        <v>0</v>
      </c>
      <c r="F194" s="206"/>
      <c r="G194" s="125">
        <f t="shared" si="7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>
      <c r="A195" s="370"/>
      <c r="B195" s="200" t="s">
        <v>308</v>
      </c>
      <c r="C195" s="206">
        <v>3400</v>
      </c>
      <c r="D195" s="211"/>
      <c r="E195" s="19">
        <f t="shared" si="6"/>
        <v>3400</v>
      </c>
      <c r="F195" s="206">
        <v>3400</v>
      </c>
      <c r="G195" s="125">
        <f t="shared" si="7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>
      <c r="A196" s="370"/>
      <c r="B196" s="200" t="s">
        <v>309</v>
      </c>
      <c r="C196" s="206">
        <v>12200</v>
      </c>
      <c r="D196" s="211"/>
      <c r="E196" s="19">
        <f t="shared" si="6"/>
        <v>12200</v>
      </c>
      <c r="F196" s="206">
        <v>12200</v>
      </c>
      <c r="G196" s="125">
        <f t="shared" si="7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370"/>
      <c r="B197" s="200" t="s">
        <v>310</v>
      </c>
      <c r="C197" s="206">
        <v>26800</v>
      </c>
      <c r="D197" s="211"/>
      <c r="E197" s="19">
        <f t="shared" si="6"/>
        <v>26800</v>
      </c>
      <c r="F197" s="206">
        <v>26800</v>
      </c>
      <c r="G197" s="125">
        <f t="shared" si="7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370"/>
      <c r="B198" s="200" t="s">
        <v>311</v>
      </c>
      <c r="C198" s="206">
        <v>25600</v>
      </c>
      <c r="D198" s="211"/>
      <c r="E198" s="19">
        <f t="shared" si="6"/>
        <v>25600</v>
      </c>
      <c r="F198" s="206">
        <v>25600</v>
      </c>
      <c r="G198" s="125">
        <f t="shared" si="7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370"/>
      <c r="B199" s="200" t="s">
        <v>312</v>
      </c>
      <c r="C199" s="206">
        <v>2100</v>
      </c>
      <c r="D199" s="206">
        <v>200</v>
      </c>
      <c r="E199" s="19">
        <f t="shared" si="6"/>
        <v>2300</v>
      </c>
      <c r="F199" s="206">
        <v>2300</v>
      </c>
      <c r="G199" s="125">
        <f t="shared" si="7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>
      <c r="A200" s="370"/>
      <c r="B200" s="200" t="s">
        <v>313</v>
      </c>
      <c r="C200" s="206">
        <v>2100</v>
      </c>
      <c r="D200" s="206"/>
      <c r="E200" s="19">
        <f t="shared" si="6"/>
        <v>2100</v>
      </c>
      <c r="F200" s="206">
        <v>2100</v>
      </c>
      <c r="G200" s="125">
        <f t="shared" si="7"/>
        <v>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>
      <c r="A201" s="370"/>
      <c r="B201" s="200" t="s">
        <v>314</v>
      </c>
      <c r="C201" s="206">
        <v>160</v>
      </c>
      <c r="D201" s="206"/>
      <c r="E201" s="19">
        <f t="shared" si="6"/>
        <v>160</v>
      </c>
      <c r="F201" s="206">
        <v>160</v>
      </c>
      <c r="G201" s="125">
        <f t="shared" si="7"/>
        <v>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370"/>
      <c r="B202" s="200" t="s">
        <v>315</v>
      </c>
      <c r="C202" s="206"/>
      <c r="D202" s="206"/>
      <c r="E202" s="19">
        <f t="shared" si="6"/>
        <v>0</v>
      </c>
      <c r="F202" s="206"/>
      <c r="G202" s="125">
        <f t="shared" si="7"/>
        <v>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>
      <c r="A203" s="370"/>
      <c r="B203" s="202" t="s">
        <v>316</v>
      </c>
      <c r="C203" s="206">
        <v>2240</v>
      </c>
      <c r="D203" s="206">
        <v>320</v>
      </c>
      <c r="E203" s="19">
        <f t="shared" si="6"/>
        <v>2560</v>
      </c>
      <c r="F203" s="206">
        <v>2560</v>
      </c>
      <c r="G203" s="125">
        <f t="shared" si="7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370"/>
      <c r="B204" s="200" t="s">
        <v>317</v>
      </c>
      <c r="C204" s="206">
        <v>1920</v>
      </c>
      <c r="D204" s="206"/>
      <c r="E204" s="19">
        <f t="shared" si="6"/>
        <v>1920</v>
      </c>
      <c r="F204" s="206">
        <v>1920</v>
      </c>
      <c r="G204" s="125">
        <f t="shared" si="7"/>
        <v>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>
      <c r="A205" s="370"/>
      <c r="B205" s="200" t="s">
        <v>318</v>
      </c>
      <c r="C205" s="206"/>
      <c r="D205" s="206"/>
      <c r="E205" s="19">
        <f t="shared" ref="E205:E268" si="8">IFERROR(C205+D205,0)</f>
        <v>0</v>
      </c>
      <c r="F205" s="206"/>
      <c r="G205" s="125">
        <f t="shared" ref="G205:G268" si="9">IFERROR((E205-F205),0)</f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>
      <c r="A206" s="370"/>
      <c r="B206" s="200" t="s">
        <v>319</v>
      </c>
      <c r="C206" s="212">
        <v>15800</v>
      </c>
      <c r="D206" s="206"/>
      <c r="E206" s="19">
        <f t="shared" si="8"/>
        <v>15800</v>
      </c>
      <c r="F206" s="206">
        <v>15800</v>
      </c>
      <c r="G206" s="125">
        <f t="shared" si="9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370"/>
      <c r="B207" s="200" t="s">
        <v>320</v>
      </c>
      <c r="C207" s="206">
        <v>97700</v>
      </c>
      <c r="D207" s="206"/>
      <c r="E207" s="19">
        <f t="shared" si="8"/>
        <v>97700</v>
      </c>
      <c r="F207" s="206">
        <v>97700</v>
      </c>
      <c r="G207" s="125">
        <f t="shared" si="9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370"/>
      <c r="B208" s="200" t="s">
        <v>321</v>
      </c>
      <c r="C208" s="206">
        <v>56600</v>
      </c>
      <c r="D208" s="206"/>
      <c r="E208" s="19">
        <f t="shared" si="8"/>
        <v>56600</v>
      </c>
      <c r="F208" s="206">
        <v>56600</v>
      </c>
      <c r="G208" s="125">
        <f t="shared" si="9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>
      <c r="A209" s="370"/>
      <c r="B209" s="200" t="s">
        <v>1668</v>
      </c>
      <c r="C209" s="206">
        <v>600</v>
      </c>
      <c r="D209" s="206"/>
      <c r="E209" s="19">
        <f t="shared" si="8"/>
        <v>600</v>
      </c>
      <c r="F209" s="206">
        <v>600</v>
      </c>
      <c r="G209" s="125">
        <f t="shared" si="9"/>
        <v>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>
      <c r="A210" s="370"/>
      <c r="B210" s="202" t="s">
        <v>323</v>
      </c>
      <c r="C210" s="206"/>
      <c r="D210" s="206"/>
      <c r="E210" s="19">
        <f t="shared" si="8"/>
        <v>0</v>
      </c>
      <c r="F210" s="206"/>
      <c r="G210" s="125">
        <f t="shared" si="9"/>
        <v>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>
      <c r="A211" s="370"/>
      <c r="B211" s="200" t="s">
        <v>324</v>
      </c>
      <c r="C211" s="206">
        <v>3200</v>
      </c>
      <c r="D211" s="206"/>
      <c r="E211" s="19">
        <f t="shared" si="8"/>
        <v>3200</v>
      </c>
      <c r="F211" s="206">
        <v>3200</v>
      </c>
      <c r="G211" s="125">
        <f t="shared" si="9"/>
        <v>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>
      <c r="A212" s="370"/>
      <c r="B212" s="200" t="s">
        <v>1232</v>
      </c>
      <c r="C212" s="206">
        <v>100</v>
      </c>
      <c r="D212" s="206"/>
      <c r="E212" s="19">
        <f t="shared" si="8"/>
        <v>100</v>
      </c>
      <c r="F212" s="206">
        <v>100</v>
      </c>
      <c r="G212" s="125">
        <f t="shared" si="9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370"/>
      <c r="B213" s="200" t="s">
        <v>326</v>
      </c>
      <c r="C213" s="206"/>
      <c r="D213" s="206"/>
      <c r="E213" s="19">
        <f t="shared" si="8"/>
        <v>0</v>
      </c>
      <c r="F213" s="206"/>
      <c r="G213" s="125">
        <f t="shared" si="9"/>
        <v>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370"/>
      <c r="B214" s="200" t="s">
        <v>327</v>
      </c>
      <c r="C214" s="206">
        <v>300</v>
      </c>
      <c r="D214" s="206"/>
      <c r="E214" s="19">
        <f t="shared" si="8"/>
        <v>300</v>
      </c>
      <c r="F214" s="206">
        <v>300</v>
      </c>
      <c r="G214" s="125">
        <f t="shared" si="9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370"/>
      <c r="B215" s="200" t="s">
        <v>328</v>
      </c>
      <c r="C215" s="206">
        <v>18480</v>
      </c>
      <c r="D215" s="206"/>
      <c r="E215" s="19">
        <f t="shared" si="8"/>
        <v>18480</v>
      </c>
      <c r="F215" s="206">
        <v>18480</v>
      </c>
      <c r="G215" s="125">
        <f t="shared" si="9"/>
        <v>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370"/>
      <c r="B216" s="200" t="s">
        <v>329</v>
      </c>
      <c r="C216" s="206">
        <v>6120</v>
      </c>
      <c r="D216" s="206"/>
      <c r="E216" s="19">
        <f t="shared" si="8"/>
        <v>6120</v>
      </c>
      <c r="F216" s="206">
        <v>6120</v>
      </c>
      <c r="G216" s="125">
        <f t="shared" si="9"/>
        <v>0</v>
      </c>
      <c r="H216" s="150" t="s">
        <v>909</v>
      </c>
      <c r="I216" s="151" t="s">
        <v>909</v>
      </c>
      <c r="J216" s="165" t="s">
        <v>909</v>
      </c>
      <c r="K216" s="164" t="s">
        <v>909</v>
      </c>
    </row>
    <row r="217" spans="1:11">
      <c r="A217" s="370"/>
      <c r="B217" s="200" t="s">
        <v>330</v>
      </c>
      <c r="C217" s="206">
        <v>15000</v>
      </c>
      <c r="D217" s="206"/>
      <c r="E217" s="19">
        <f t="shared" si="8"/>
        <v>15000</v>
      </c>
      <c r="F217" s="206">
        <v>15000</v>
      </c>
      <c r="G217" s="125">
        <f t="shared" si="9"/>
        <v>0</v>
      </c>
      <c r="H217" s="150" t="s">
        <v>909</v>
      </c>
      <c r="I217" s="151" t="s">
        <v>909</v>
      </c>
      <c r="J217" s="163" t="s">
        <v>909</v>
      </c>
      <c r="K217" s="164" t="s">
        <v>909</v>
      </c>
    </row>
    <row r="218" spans="1:11">
      <c r="A218" s="370"/>
      <c r="B218" s="200" t="s">
        <v>331</v>
      </c>
      <c r="C218" s="206"/>
      <c r="D218" s="206"/>
      <c r="E218" s="19">
        <f t="shared" si="8"/>
        <v>0</v>
      </c>
      <c r="F218" s="206"/>
      <c r="G218" s="125">
        <f t="shared" si="9"/>
        <v>0</v>
      </c>
      <c r="H218" s="150" t="s">
        <v>909</v>
      </c>
      <c r="I218" s="151" t="s">
        <v>909</v>
      </c>
      <c r="J218" s="165" t="s">
        <v>909</v>
      </c>
      <c r="K218" s="164" t="s">
        <v>909</v>
      </c>
    </row>
    <row r="219" spans="1:11">
      <c r="A219" s="370"/>
      <c r="B219" s="200" t="s">
        <v>332</v>
      </c>
      <c r="C219" s="206">
        <v>4500</v>
      </c>
      <c r="D219" s="206"/>
      <c r="E219" s="19">
        <f t="shared" si="8"/>
        <v>4500</v>
      </c>
      <c r="F219" s="206">
        <v>4500</v>
      </c>
      <c r="G219" s="125">
        <f t="shared" si="9"/>
        <v>0</v>
      </c>
      <c r="H219" s="150" t="s">
        <v>909</v>
      </c>
      <c r="I219" s="151" t="s">
        <v>909</v>
      </c>
      <c r="J219" s="163" t="s">
        <v>909</v>
      </c>
      <c r="K219" s="164" t="s">
        <v>909</v>
      </c>
    </row>
    <row r="220" spans="1:11">
      <c r="A220" s="370"/>
      <c r="B220" s="200" t="s">
        <v>333</v>
      </c>
      <c r="C220" s="206"/>
      <c r="D220" s="206"/>
      <c r="E220" s="19">
        <f t="shared" si="8"/>
        <v>0</v>
      </c>
      <c r="F220" s="206"/>
      <c r="G220" s="125">
        <f t="shared" si="9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370"/>
      <c r="B221" s="200" t="s">
        <v>334</v>
      </c>
      <c r="C221" s="206"/>
      <c r="D221" s="206"/>
      <c r="E221" s="19">
        <f t="shared" si="8"/>
        <v>0</v>
      </c>
      <c r="F221" s="206"/>
      <c r="G221" s="125">
        <f t="shared" si="9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>
      <c r="A222" s="370"/>
      <c r="B222" s="200" t="s">
        <v>335</v>
      </c>
      <c r="C222" s="206">
        <v>6200</v>
      </c>
      <c r="D222" s="206"/>
      <c r="E222" s="19">
        <f t="shared" si="8"/>
        <v>6200</v>
      </c>
      <c r="F222" s="206">
        <v>6200</v>
      </c>
      <c r="G222" s="125">
        <f t="shared" si="9"/>
        <v>0</v>
      </c>
      <c r="H222" s="150" t="s">
        <v>909</v>
      </c>
      <c r="I222" s="151" t="s">
        <v>909</v>
      </c>
      <c r="J222" s="165" t="s">
        <v>909</v>
      </c>
      <c r="K222" s="164" t="s">
        <v>909</v>
      </c>
    </row>
    <row r="223" spans="1:11">
      <c r="A223" s="370"/>
      <c r="B223" s="200" t="s">
        <v>336</v>
      </c>
      <c r="C223" s="206">
        <v>6200</v>
      </c>
      <c r="D223" s="206"/>
      <c r="E223" s="19">
        <f t="shared" si="8"/>
        <v>6200</v>
      </c>
      <c r="F223" s="206">
        <v>6200</v>
      </c>
      <c r="G223" s="125">
        <f t="shared" si="9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370"/>
      <c r="B224" s="200" t="s">
        <v>337</v>
      </c>
      <c r="C224" s="206">
        <v>6300</v>
      </c>
      <c r="D224" s="206"/>
      <c r="E224" s="19">
        <f t="shared" si="8"/>
        <v>6300</v>
      </c>
      <c r="F224" s="206">
        <v>6300</v>
      </c>
      <c r="G224" s="125">
        <f t="shared" si="9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370"/>
      <c r="B225" s="200" t="s">
        <v>338</v>
      </c>
      <c r="C225" s="206">
        <v>3600</v>
      </c>
      <c r="D225" s="206"/>
      <c r="E225" s="19">
        <f t="shared" si="8"/>
        <v>3600</v>
      </c>
      <c r="F225" s="206">
        <v>3600</v>
      </c>
      <c r="G225" s="125">
        <f t="shared" si="9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370"/>
      <c r="B226" s="200" t="s">
        <v>339</v>
      </c>
      <c r="C226" s="206"/>
      <c r="D226" s="206"/>
      <c r="E226" s="19">
        <f t="shared" si="8"/>
        <v>0</v>
      </c>
      <c r="F226" s="206"/>
      <c r="G226" s="125">
        <f t="shared" si="9"/>
        <v>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370"/>
      <c r="B227" s="200" t="s">
        <v>1669</v>
      </c>
      <c r="C227" s="206"/>
      <c r="D227" s="206"/>
      <c r="E227" s="19">
        <f t="shared" si="8"/>
        <v>0</v>
      </c>
      <c r="F227" s="206"/>
      <c r="G227" s="125">
        <f t="shared" si="9"/>
        <v>0</v>
      </c>
      <c r="H227" s="150" t="s">
        <v>909</v>
      </c>
      <c r="I227" s="151" t="s">
        <v>909</v>
      </c>
      <c r="J227" s="163" t="s">
        <v>909</v>
      </c>
      <c r="K227" s="164" t="s">
        <v>909</v>
      </c>
    </row>
    <row r="228" spans="1:11">
      <c r="A228" s="370"/>
      <c r="B228" s="202" t="s">
        <v>940</v>
      </c>
      <c r="C228" s="206"/>
      <c r="D228" s="206"/>
      <c r="E228" s="19">
        <f t="shared" si="8"/>
        <v>0</v>
      </c>
      <c r="F228" s="206"/>
      <c r="G228" s="125">
        <f t="shared" si="9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>
      <c r="A229" s="370"/>
      <c r="B229" s="202" t="s">
        <v>941</v>
      </c>
      <c r="C229" s="206"/>
      <c r="D229" s="206"/>
      <c r="E229" s="19">
        <f t="shared" si="8"/>
        <v>0</v>
      </c>
      <c r="F229" s="206"/>
      <c r="G229" s="125">
        <f t="shared" si="9"/>
        <v>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>
      <c r="A230" s="370"/>
      <c r="B230" s="202" t="s">
        <v>346</v>
      </c>
      <c r="C230" s="206">
        <v>2300</v>
      </c>
      <c r="D230" s="206"/>
      <c r="E230" s="19">
        <f t="shared" si="8"/>
        <v>2300</v>
      </c>
      <c r="F230" s="206">
        <v>2300</v>
      </c>
      <c r="G230" s="125">
        <f t="shared" si="9"/>
        <v>0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>
      <c r="A231" s="370"/>
      <c r="B231" s="202" t="s">
        <v>347</v>
      </c>
      <c r="C231" s="206"/>
      <c r="D231" s="206"/>
      <c r="E231" s="19">
        <f t="shared" si="8"/>
        <v>0</v>
      </c>
      <c r="F231" s="206"/>
      <c r="G231" s="125">
        <f t="shared" si="9"/>
        <v>0</v>
      </c>
      <c r="H231" s="150" t="s">
        <v>909</v>
      </c>
      <c r="I231" s="151" t="s">
        <v>909</v>
      </c>
      <c r="J231" s="165" t="s">
        <v>909</v>
      </c>
      <c r="K231" s="164" t="s">
        <v>909</v>
      </c>
    </row>
    <row r="232" spans="1:11">
      <c r="A232" s="370"/>
      <c r="B232" s="202" t="s">
        <v>348</v>
      </c>
      <c r="C232" s="206"/>
      <c r="D232" s="206"/>
      <c r="E232" s="19">
        <f t="shared" si="8"/>
        <v>0</v>
      </c>
      <c r="F232" s="206"/>
      <c r="G232" s="125">
        <f t="shared" si="9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370"/>
      <c r="B233" s="202" t="s">
        <v>349</v>
      </c>
      <c r="C233" s="206">
        <v>9100</v>
      </c>
      <c r="D233" s="206">
        <v>1600</v>
      </c>
      <c r="E233" s="19">
        <f t="shared" si="8"/>
        <v>10700</v>
      </c>
      <c r="F233" s="206">
        <v>10700</v>
      </c>
      <c r="G233" s="125">
        <f t="shared" si="9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370"/>
      <c r="B234" s="202" t="s">
        <v>350</v>
      </c>
      <c r="C234" s="206">
        <v>1000</v>
      </c>
      <c r="D234" s="206">
        <v>1000</v>
      </c>
      <c r="E234" s="19">
        <f t="shared" si="8"/>
        <v>2000</v>
      </c>
      <c r="F234" s="206">
        <v>2000</v>
      </c>
      <c r="G234" s="125">
        <f t="shared" si="9"/>
        <v>0</v>
      </c>
      <c r="H234" s="150" t="s">
        <v>909</v>
      </c>
      <c r="I234" s="151" t="s">
        <v>909</v>
      </c>
      <c r="J234" s="163" t="s">
        <v>909</v>
      </c>
      <c r="K234" s="164" t="s">
        <v>909</v>
      </c>
    </row>
    <row r="235" spans="1:11">
      <c r="A235" s="370"/>
      <c r="B235" s="202" t="s">
        <v>351</v>
      </c>
      <c r="C235" s="206">
        <v>800</v>
      </c>
      <c r="D235" s="206"/>
      <c r="E235" s="19">
        <f t="shared" si="8"/>
        <v>800</v>
      </c>
      <c r="F235" s="206">
        <v>800</v>
      </c>
      <c r="G235" s="125">
        <f t="shared" si="9"/>
        <v>0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>
      <c r="A236" s="370"/>
      <c r="B236" s="202" t="s">
        <v>352</v>
      </c>
      <c r="C236" s="206"/>
      <c r="D236" s="206"/>
      <c r="E236" s="19">
        <f t="shared" si="8"/>
        <v>0</v>
      </c>
      <c r="F236" s="206"/>
      <c r="G236" s="125">
        <f t="shared" si="9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>
      <c r="A237" s="370"/>
      <c r="B237" s="202" t="s">
        <v>1670</v>
      </c>
      <c r="C237" s="206"/>
      <c r="D237" s="206"/>
      <c r="E237" s="19">
        <f t="shared" si="8"/>
        <v>0</v>
      </c>
      <c r="F237" s="206"/>
      <c r="G237" s="125">
        <f t="shared" si="9"/>
        <v>0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>
      <c r="A238" s="370"/>
      <c r="B238" s="202" t="s">
        <v>1031</v>
      </c>
      <c r="C238" s="206"/>
      <c r="D238" s="206"/>
      <c r="E238" s="19">
        <f t="shared" si="8"/>
        <v>0</v>
      </c>
      <c r="F238" s="206"/>
      <c r="G238" s="125">
        <f t="shared" si="9"/>
        <v>0</v>
      </c>
      <c r="H238" s="150" t="s">
        <v>909</v>
      </c>
      <c r="I238" s="151" t="s">
        <v>909</v>
      </c>
      <c r="J238" s="165" t="s">
        <v>909</v>
      </c>
      <c r="K238" s="164" t="s">
        <v>909</v>
      </c>
    </row>
    <row r="239" spans="1:11">
      <c r="A239" s="370"/>
      <c r="B239" s="202" t="s">
        <v>354</v>
      </c>
      <c r="C239" s="206"/>
      <c r="D239" s="206"/>
      <c r="E239" s="19">
        <f t="shared" si="8"/>
        <v>0</v>
      </c>
      <c r="F239" s="206"/>
      <c r="G239" s="125">
        <f t="shared" si="9"/>
        <v>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370"/>
      <c r="B240" s="202" t="s">
        <v>355</v>
      </c>
      <c r="C240" s="206">
        <v>200</v>
      </c>
      <c r="D240" s="206"/>
      <c r="E240" s="19">
        <f t="shared" si="8"/>
        <v>200</v>
      </c>
      <c r="F240" s="206">
        <v>200</v>
      </c>
      <c r="G240" s="125">
        <f t="shared" si="9"/>
        <v>0</v>
      </c>
      <c r="H240" s="150" t="s">
        <v>909</v>
      </c>
      <c r="I240" s="151" t="s">
        <v>909</v>
      </c>
      <c r="J240" s="163" t="s">
        <v>909</v>
      </c>
      <c r="K240" s="164" t="s">
        <v>909</v>
      </c>
    </row>
    <row r="241" spans="1:11">
      <c r="A241" s="370"/>
      <c r="B241" s="202" t="s">
        <v>942</v>
      </c>
      <c r="C241" s="206">
        <v>25000</v>
      </c>
      <c r="D241" s="206"/>
      <c r="E241" s="19">
        <f t="shared" si="8"/>
        <v>25000</v>
      </c>
      <c r="F241" s="206">
        <v>25000</v>
      </c>
      <c r="G241" s="125">
        <f t="shared" si="9"/>
        <v>0</v>
      </c>
      <c r="H241" s="150" t="s">
        <v>909</v>
      </c>
      <c r="I241" s="151" t="s">
        <v>909</v>
      </c>
      <c r="J241" s="165" t="s">
        <v>909</v>
      </c>
      <c r="K241" s="164" t="s">
        <v>909</v>
      </c>
    </row>
    <row r="242" spans="1:11">
      <c r="A242" s="370"/>
      <c r="B242" s="202" t="s">
        <v>357</v>
      </c>
      <c r="C242" s="206">
        <v>19800</v>
      </c>
      <c r="D242" s="206"/>
      <c r="E242" s="19">
        <f t="shared" si="8"/>
        <v>19800</v>
      </c>
      <c r="F242" s="206">
        <v>19800</v>
      </c>
      <c r="G242" s="125">
        <f t="shared" si="9"/>
        <v>0</v>
      </c>
      <c r="H242" s="150" t="s">
        <v>909</v>
      </c>
      <c r="I242" s="151" t="s">
        <v>909</v>
      </c>
      <c r="J242" s="163" t="s">
        <v>909</v>
      </c>
      <c r="K242" s="164" t="s">
        <v>909</v>
      </c>
    </row>
    <row r="243" spans="1:11">
      <c r="A243" s="370"/>
      <c r="B243" s="202" t="s">
        <v>1032</v>
      </c>
      <c r="C243" s="206">
        <v>100</v>
      </c>
      <c r="D243" s="206"/>
      <c r="E243" s="19">
        <f t="shared" si="8"/>
        <v>100</v>
      </c>
      <c r="F243" s="206">
        <v>100</v>
      </c>
      <c r="G243" s="125">
        <f t="shared" si="9"/>
        <v>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>
      <c r="A244" s="370"/>
      <c r="B244" s="202" t="s">
        <v>359</v>
      </c>
      <c r="C244" s="206"/>
      <c r="D244" s="206"/>
      <c r="E244" s="19">
        <f t="shared" si="8"/>
        <v>0</v>
      </c>
      <c r="F244" s="206"/>
      <c r="G244" s="125">
        <f t="shared" si="9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370"/>
      <c r="B245" s="202" t="s">
        <v>360</v>
      </c>
      <c r="C245" s="206">
        <v>300</v>
      </c>
      <c r="D245" s="206"/>
      <c r="E245" s="19">
        <f t="shared" si="8"/>
        <v>300</v>
      </c>
      <c r="F245" s="206">
        <v>300</v>
      </c>
      <c r="G245" s="125">
        <f t="shared" si="9"/>
        <v>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>
      <c r="A246" s="370"/>
      <c r="B246" s="202" t="s">
        <v>361</v>
      </c>
      <c r="C246" s="206"/>
      <c r="D246" s="206"/>
      <c r="E246" s="19">
        <f t="shared" si="8"/>
        <v>0</v>
      </c>
      <c r="F246" s="206"/>
      <c r="G246" s="125">
        <f t="shared" si="9"/>
        <v>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370"/>
      <c r="B247" s="202" t="s">
        <v>362</v>
      </c>
      <c r="C247" s="206">
        <v>1600</v>
      </c>
      <c r="D247" s="206"/>
      <c r="E247" s="19">
        <f t="shared" si="8"/>
        <v>1600</v>
      </c>
      <c r="F247" s="206">
        <v>1600</v>
      </c>
      <c r="G247" s="125">
        <f t="shared" si="9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370"/>
      <c r="B248" s="202" t="s">
        <v>363</v>
      </c>
      <c r="C248" s="206">
        <v>3600</v>
      </c>
      <c r="D248" s="206">
        <v>800</v>
      </c>
      <c r="E248" s="19">
        <f t="shared" si="8"/>
        <v>4400</v>
      </c>
      <c r="F248" s="206">
        <v>4400</v>
      </c>
      <c r="G248" s="125">
        <f t="shared" si="9"/>
        <v>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370"/>
      <c r="B249" s="202" t="s">
        <v>364</v>
      </c>
      <c r="C249" s="206">
        <v>100</v>
      </c>
      <c r="D249" s="206"/>
      <c r="E249" s="19">
        <f t="shared" si="8"/>
        <v>100</v>
      </c>
      <c r="F249" s="206">
        <v>100</v>
      </c>
      <c r="G249" s="125">
        <f t="shared" si="9"/>
        <v>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370"/>
      <c r="B250" s="202" t="s">
        <v>365</v>
      </c>
      <c r="C250" s="206">
        <v>800</v>
      </c>
      <c r="D250" s="206">
        <v>100</v>
      </c>
      <c r="E250" s="19">
        <f t="shared" si="8"/>
        <v>900</v>
      </c>
      <c r="F250" s="206">
        <v>900</v>
      </c>
      <c r="G250" s="125">
        <f t="shared" si="9"/>
        <v>0</v>
      </c>
      <c r="H250" s="150" t="s">
        <v>909</v>
      </c>
      <c r="I250" s="151" t="s">
        <v>909</v>
      </c>
      <c r="J250" s="165" t="s">
        <v>909</v>
      </c>
      <c r="K250" s="164" t="s">
        <v>909</v>
      </c>
    </row>
    <row r="251" spans="1:11">
      <c r="A251" s="370"/>
      <c r="B251" s="202" t="s">
        <v>366</v>
      </c>
      <c r="C251" s="206">
        <v>1000</v>
      </c>
      <c r="D251" s="206">
        <v>100</v>
      </c>
      <c r="E251" s="19">
        <f t="shared" si="8"/>
        <v>1100</v>
      </c>
      <c r="F251" s="206">
        <v>1100</v>
      </c>
      <c r="G251" s="125">
        <f t="shared" si="9"/>
        <v>0</v>
      </c>
      <c r="H251" s="150" t="s">
        <v>909</v>
      </c>
      <c r="I251" s="151" t="s">
        <v>909</v>
      </c>
      <c r="J251" s="163" t="s">
        <v>909</v>
      </c>
      <c r="K251" s="164" t="s">
        <v>909</v>
      </c>
    </row>
    <row r="252" spans="1:11">
      <c r="A252" s="370"/>
      <c r="B252" s="202" t="s">
        <v>367</v>
      </c>
      <c r="C252" s="206">
        <v>200</v>
      </c>
      <c r="D252" s="206"/>
      <c r="E252" s="19">
        <f t="shared" si="8"/>
        <v>200</v>
      </c>
      <c r="F252" s="206">
        <v>200</v>
      </c>
      <c r="G252" s="125">
        <f t="shared" si="9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370"/>
      <c r="B253" s="202" t="s">
        <v>368</v>
      </c>
      <c r="C253" s="206">
        <v>1000</v>
      </c>
      <c r="D253" s="206"/>
      <c r="E253" s="19">
        <f t="shared" si="8"/>
        <v>1000</v>
      </c>
      <c r="F253" s="206">
        <v>1000</v>
      </c>
      <c r="G253" s="125">
        <f t="shared" si="9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370"/>
      <c r="B254" s="202" t="s">
        <v>369</v>
      </c>
      <c r="C254" s="206">
        <v>12000</v>
      </c>
      <c r="D254" s="206"/>
      <c r="E254" s="19">
        <f t="shared" si="8"/>
        <v>12000</v>
      </c>
      <c r="F254" s="206">
        <v>12000</v>
      </c>
      <c r="G254" s="125">
        <f t="shared" si="9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>
      <c r="A255" s="370"/>
      <c r="B255" s="202" t="s">
        <v>370</v>
      </c>
      <c r="C255" s="206"/>
      <c r="D255" s="206"/>
      <c r="E255" s="19">
        <f t="shared" si="8"/>
        <v>0</v>
      </c>
      <c r="F255" s="206"/>
      <c r="G255" s="125">
        <f t="shared" si="9"/>
        <v>0</v>
      </c>
      <c r="H255" s="150" t="s">
        <v>909</v>
      </c>
      <c r="I255" s="151" t="s">
        <v>909</v>
      </c>
      <c r="J255" s="165" t="s">
        <v>909</v>
      </c>
      <c r="K255" s="164" t="s">
        <v>909</v>
      </c>
    </row>
    <row r="256" spans="1:11">
      <c r="A256" s="370"/>
      <c r="B256" s="202" t="s">
        <v>371</v>
      </c>
      <c r="C256" s="206"/>
      <c r="D256" s="206"/>
      <c r="E256" s="19">
        <f t="shared" si="8"/>
        <v>0</v>
      </c>
      <c r="F256" s="206"/>
      <c r="G256" s="125">
        <f t="shared" si="9"/>
        <v>0</v>
      </c>
      <c r="H256" s="150" t="s">
        <v>909</v>
      </c>
      <c r="I256" s="151" t="s">
        <v>909</v>
      </c>
      <c r="J256" s="163" t="s">
        <v>909</v>
      </c>
      <c r="K256" s="164" t="s">
        <v>909</v>
      </c>
    </row>
    <row r="257" spans="1:11">
      <c r="A257" s="370"/>
      <c r="B257" s="202" t="s">
        <v>372</v>
      </c>
      <c r="C257" s="206">
        <v>1000</v>
      </c>
      <c r="D257" s="206"/>
      <c r="E257" s="19">
        <f t="shared" si="8"/>
        <v>1000</v>
      </c>
      <c r="F257" s="206">
        <v>1000</v>
      </c>
      <c r="G257" s="125">
        <f t="shared" si="9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>
      <c r="A258" s="370"/>
      <c r="B258" s="202" t="s">
        <v>1714</v>
      </c>
      <c r="C258" s="206">
        <v>800</v>
      </c>
      <c r="D258" s="206"/>
      <c r="E258" s="19">
        <f t="shared" si="8"/>
        <v>800</v>
      </c>
      <c r="F258" s="206">
        <v>800</v>
      </c>
      <c r="G258" s="125">
        <f t="shared" si="9"/>
        <v>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 s="2" customFormat="1" ht="15.75" customHeight="1">
      <c r="A259" s="370"/>
      <c r="B259" s="202" t="s">
        <v>1715</v>
      </c>
      <c r="C259" s="206">
        <v>800</v>
      </c>
      <c r="D259" s="206"/>
      <c r="E259" s="19">
        <f t="shared" si="8"/>
        <v>800</v>
      </c>
      <c r="F259" s="206">
        <v>800</v>
      </c>
      <c r="G259" s="125">
        <f t="shared" si="9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</row>
    <row r="260" spans="1:11" s="2" customFormat="1" ht="15.75" customHeight="1">
      <c r="A260" s="370"/>
      <c r="B260" s="202" t="s">
        <v>1716</v>
      </c>
      <c r="C260" s="206">
        <v>1600</v>
      </c>
      <c r="D260" s="206"/>
      <c r="E260" s="19">
        <f t="shared" si="8"/>
        <v>1600</v>
      </c>
      <c r="F260" s="206">
        <v>1600</v>
      </c>
      <c r="G260" s="125">
        <f t="shared" si="9"/>
        <v>0</v>
      </c>
      <c r="H260" s="150" t="s">
        <v>909</v>
      </c>
      <c r="I260" s="151" t="s">
        <v>909</v>
      </c>
      <c r="J260" s="163" t="s">
        <v>909</v>
      </c>
      <c r="K260" s="164" t="s">
        <v>909</v>
      </c>
    </row>
    <row r="261" spans="1:11" s="2" customFormat="1" ht="15.75" customHeight="1">
      <c r="A261" s="370"/>
      <c r="B261" s="372"/>
      <c r="C261" s="206"/>
      <c r="D261" s="206"/>
      <c r="E261" s="19">
        <f t="shared" si="8"/>
        <v>0</v>
      </c>
      <c r="F261" s="206"/>
      <c r="G261" s="125">
        <f t="shared" si="9"/>
        <v>0</v>
      </c>
      <c r="H261" s="150" t="s">
        <v>909</v>
      </c>
      <c r="I261" s="151" t="s">
        <v>909</v>
      </c>
      <c r="J261" s="165" t="s">
        <v>909</v>
      </c>
      <c r="K261" s="164" t="s">
        <v>909</v>
      </c>
    </row>
    <row r="262" spans="1:11" s="2" customFormat="1" ht="15.75" customHeight="1">
      <c r="A262" s="243" t="s">
        <v>375</v>
      </c>
      <c r="B262" s="200" t="s">
        <v>376</v>
      </c>
      <c r="C262" s="206"/>
      <c r="D262" s="206"/>
      <c r="E262" s="19">
        <f t="shared" si="8"/>
        <v>0</v>
      </c>
      <c r="F262" s="206"/>
      <c r="G262" s="125">
        <f t="shared" si="9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 s="2" customFormat="1" ht="15.75" customHeight="1">
      <c r="A263" s="374"/>
      <c r="B263" s="200" t="s">
        <v>377</v>
      </c>
      <c r="C263" s="206"/>
      <c r="D263" s="206"/>
      <c r="E263" s="19">
        <f t="shared" si="8"/>
        <v>0</v>
      </c>
      <c r="F263" s="206"/>
      <c r="G263" s="125">
        <f t="shared" si="9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customHeight="1">
      <c r="A264" s="374"/>
      <c r="B264" s="200" t="s">
        <v>378</v>
      </c>
      <c r="C264" s="206">
        <v>16000</v>
      </c>
      <c r="D264" s="206"/>
      <c r="E264" s="19">
        <f t="shared" si="8"/>
        <v>16000</v>
      </c>
      <c r="F264" s="206">
        <v>16000</v>
      </c>
      <c r="G264" s="125">
        <f t="shared" si="9"/>
        <v>0</v>
      </c>
      <c r="H264" s="150" t="s">
        <v>909</v>
      </c>
      <c r="I264" s="151" t="s">
        <v>909</v>
      </c>
      <c r="J264" s="163" t="s">
        <v>909</v>
      </c>
      <c r="K264" s="164" t="s">
        <v>909</v>
      </c>
    </row>
    <row r="265" spans="1:11">
      <c r="A265" s="374"/>
      <c r="B265" s="200" t="s">
        <v>379</v>
      </c>
      <c r="C265" s="206"/>
      <c r="D265" s="206"/>
      <c r="E265" s="19">
        <f t="shared" si="8"/>
        <v>0</v>
      </c>
      <c r="F265" s="206"/>
      <c r="G265" s="125">
        <f t="shared" si="9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1">
      <c r="A266" s="374"/>
      <c r="B266" s="372"/>
      <c r="C266" s="206"/>
      <c r="D266" s="206"/>
      <c r="E266" s="19">
        <f t="shared" si="8"/>
        <v>0</v>
      </c>
      <c r="F266" s="206"/>
      <c r="G266" s="125">
        <f t="shared" si="9"/>
        <v>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1">
      <c r="A267" s="374"/>
      <c r="B267" s="372"/>
      <c r="C267" s="206"/>
      <c r="D267" s="206"/>
      <c r="E267" s="19">
        <f t="shared" si="8"/>
        <v>0</v>
      </c>
      <c r="F267" s="206"/>
      <c r="G267" s="125">
        <f t="shared" si="9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1" ht="16.5" thickBot="1">
      <c r="A268" s="370"/>
      <c r="B268" s="372"/>
      <c r="C268" s="206"/>
      <c r="D268" s="206"/>
      <c r="E268" s="19">
        <f t="shared" si="8"/>
        <v>0</v>
      </c>
      <c r="F268" s="375"/>
      <c r="G268" s="125">
        <f t="shared" si="9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 ht="16.5" thickBot="1">
      <c r="A269" s="376" t="s">
        <v>840</v>
      </c>
      <c r="B269" s="201" t="s">
        <v>962</v>
      </c>
      <c r="C269" s="206"/>
      <c r="D269" s="206"/>
      <c r="E269" s="19">
        <f t="shared" ref="E269:E332" si="10">IFERROR(C269+D269,0)</f>
        <v>0</v>
      </c>
      <c r="F269" s="206"/>
      <c r="G269" s="125">
        <f t="shared" ref="G269:G332" si="11">IFERROR((E269-F269),0)</f>
        <v>0</v>
      </c>
      <c r="H269" s="150" t="s">
        <v>909</v>
      </c>
      <c r="I269" s="151" t="s">
        <v>909</v>
      </c>
      <c r="J269" s="165" t="s">
        <v>909</v>
      </c>
      <c r="K269" s="164" t="s">
        <v>909</v>
      </c>
    </row>
    <row r="270" spans="1:11">
      <c r="A270" s="374"/>
      <c r="B270" s="200" t="s">
        <v>963</v>
      </c>
      <c r="C270" s="206">
        <v>5587</v>
      </c>
      <c r="D270" s="206"/>
      <c r="E270" s="19">
        <f t="shared" si="10"/>
        <v>5587</v>
      </c>
      <c r="F270" s="206">
        <v>5587</v>
      </c>
      <c r="G270" s="125">
        <f t="shared" si="11"/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1">
      <c r="A271" s="374"/>
      <c r="B271" s="200"/>
      <c r="C271" s="206"/>
      <c r="D271" s="206"/>
      <c r="E271" s="19">
        <f t="shared" si="10"/>
        <v>0</v>
      </c>
      <c r="F271" s="206"/>
      <c r="G271" s="125">
        <f t="shared" si="11"/>
        <v>0</v>
      </c>
      <c r="H271" s="150" t="s">
        <v>909</v>
      </c>
      <c r="I271" s="151" t="s">
        <v>909</v>
      </c>
      <c r="J271" s="163" t="s">
        <v>909</v>
      </c>
      <c r="K271" s="164" t="s">
        <v>909</v>
      </c>
    </row>
    <row r="272" spans="1:11" ht="16.5" thickBot="1">
      <c r="A272" s="370"/>
      <c r="B272" s="372"/>
      <c r="C272" s="206"/>
      <c r="D272" s="206"/>
      <c r="E272" s="19">
        <f t="shared" si="10"/>
        <v>0</v>
      </c>
      <c r="F272" s="206"/>
      <c r="G272" s="125">
        <f t="shared" si="11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 ht="16.5" thickBot="1">
      <c r="A273" s="425" t="s">
        <v>1671</v>
      </c>
      <c r="B273" s="278" t="s">
        <v>1484</v>
      </c>
      <c r="C273" s="206">
        <v>13400</v>
      </c>
      <c r="D273" s="206"/>
      <c r="E273" s="19">
        <f t="shared" si="10"/>
        <v>13400</v>
      </c>
      <c r="F273" s="206">
        <v>13400</v>
      </c>
      <c r="G273" s="125">
        <f t="shared" si="11"/>
        <v>0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>
      <c r="A274" s="374"/>
      <c r="B274" s="239" t="s">
        <v>1485</v>
      </c>
      <c r="C274" s="206">
        <v>18400</v>
      </c>
      <c r="D274" s="206"/>
      <c r="E274" s="19">
        <f t="shared" si="10"/>
        <v>18400</v>
      </c>
      <c r="F274" s="206">
        <v>18400</v>
      </c>
      <c r="G274" s="125">
        <f t="shared" si="11"/>
        <v>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374"/>
      <c r="B275" s="239" t="s">
        <v>1486</v>
      </c>
      <c r="C275" s="206">
        <v>13200</v>
      </c>
      <c r="D275" s="206"/>
      <c r="E275" s="19">
        <f t="shared" si="10"/>
        <v>13200</v>
      </c>
      <c r="F275" s="206">
        <v>13200</v>
      </c>
      <c r="G275" s="125">
        <f t="shared" si="11"/>
        <v>0</v>
      </c>
      <c r="H275" s="150" t="s">
        <v>909</v>
      </c>
      <c r="I275" s="151" t="s">
        <v>909</v>
      </c>
      <c r="J275" s="163" t="s">
        <v>909</v>
      </c>
      <c r="K275" s="164" t="s">
        <v>909</v>
      </c>
    </row>
    <row r="276" spans="1:11">
      <c r="A276" s="374"/>
      <c r="B276" s="239" t="s">
        <v>1487</v>
      </c>
      <c r="C276" s="206">
        <v>14800</v>
      </c>
      <c r="D276" s="206"/>
      <c r="E276" s="19">
        <f t="shared" si="10"/>
        <v>14800</v>
      </c>
      <c r="F276" s="206">
        <v>14800</v>
      </c>
      <c r="G276" s="125">
        <f t="shared" si="11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>
      <c r="A277" s="374"/>
      <c r="B277" s="239" t="s">
        <v>1488</v>
      </c>
      <c r="C277" s="206">
        <v>15800</v>
      </c>
      <c r="D277" s="206"/>
      <c r="E277" s="19">
        <f t="shared" si="10"/>
        <v>15800</v>
      </c>
      <c r="F277" s="206">
        <v>15800</v>
      </c>
      <c r="G277" s="125">
        <f t="shared" si="11"/>
        <v>0</v>
      </c>
      <c r="H277" s="150" t="s">
        <v>909</v>
      </c>
      <c r="I277" s="151" t="s">
        <v>909</v>
      </c>
      <c r="J277" s="165" t="s">
        <v>909</v>
      </c>
      <c r="K277" s="164" t="s">
        <v>909</v>
      </c>
    </row>
    <row r="278" spans="1:11">
      <c r="A278" s="374"/>
      <c r="B278" s="239" t="s">
        <v>1489</v>
      </c>
      <c r="C278" s="206">
        <v>7200</v>
      </c>
      <c r="D278" s="206"/>
      <c r="E278" s="19">
        <f t="shared" si="10"/>
        <v>7200</v>
      </c>
      <c r="F278" s="206">
        <v>7200</v>
      </c>
      <c r="G278" s="125">
        <f t="shared" si="11"/>
        <v>0</v>
      </c>
      <c r="H278" s="150" t="s">
        <v>909</v>
      </c>
      <c r="I278" s="151" t="s">
        <v>909</v>
      </c>
      <c r="J278" s="163" t="s">
        <v>909</v>
      </c>
      <c r="K278" s="164" t="s">
        <v>909</v>
      </c>
    </row>
    <row r="279" spans="1:11">
      <c r="A279" s="374"/>
      <c r="B279" s="239" t="s">
        <v>1490</v>
      </c>
      <c r="C279" s="206">
        <v>13600</v>
      </c>
      <c r="D279" s="206"/>
      <c r="E279" s="19">
        <f t="shared" si="10"/>
        <v>13600</v>
      </c>
      <c r="F279" s="206">
        <v>13600</v>
      </c>
      <c r="G279" s="125">
        <f t="shared" si="11"/>
        <v>0</v>
      </c>
      <c r="H279" s="150" t="s">
        <v>909</v>
      </c>
      <c r="I279" s="151" t="s">
        <v>909</v>
      </c>
      <c r="J279" s="165" t="s">
        <v>909</v>
      </c>
      <c r="K279" s="164" t="s">
        <v>909</v>
      </c>
    </row>
    <row r="280" spans="1:11">
      <c r="A280" s="374"/>
      <c r="B280" s="239" t="s">
        <v>1491</v>
      </c>
      <c r="C280" s="206">
        <v>15600</v>
      </c>
      <c r="D280" s="206"/>
      <c r="E280" s="19">
        <f t="shared" si="10"/>
        <v>15600</v>
      </c>
      <c r="F280" s="206">
        <v>15600</v>
      </c>
      <c r="G280" s="125">
        <f t="shared" si="11"/>
        <v>0</v>
      </c>
      <c r="H280" s="150" t="s">
        <v>909</v>
      </c>
      <c r="I280" s="151" t="s">
        <v>909</v>
      </c>
      <c r="J280" s="163" t="s">
        <v>909</v>
      </c>
      <c r="K280" s="164" t="s">
        <v>909</v>
      </c>
    </row>
    <row r="281" spans="1:11">
      <c r="A281" s="374"/>
      <c r="B281" s="239" t="s">
        <v>1492</v>
      </c>
      <c r="C281" s="206">
        <v>5200</v>
      </c>
      <c r="D281" s="206"/>
      <c r="E281" s="19">
        <f t="shared" si="10"/>
        <v>5200</v>
      </c>
      <c r="F281" s="206">
        <v>5200</v>
      </c>
      <c r="G281" s="125">
        <f t="shared" si="11"/>
        <v>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>
      <c r="A282" s="374"/>
      <c r="B282" s="200" t="s">
        <v>1493</v>
      </c>
      <c r="C282" s="206">
        <v>15200</v>
      </c>
      <c r="D282" s="206"/>
      <c r="E282" s="19">
        <f t="shared" si="10"/>
        <v>15200</v>
      </c>
      <c r="F282" s="206">
        <v>15200</v>
      </c>
      <c r="G282" s="125">
        <f t="shared" si="11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374"/>
      <c r="B283" s="279" t="s">
        <v>1494</v>
      </c>
      <c r="C283" s="206">
        <v>800</v>
      </c>
      <c r="D283" s="206"/>
      <c r="E283" s="19">
        <f t="shared" si="10"/>
        <v>800</v>
      </c>
      <c r="F283" s="206">
        <v>800</v>
      </c>
      <c r="G283" s="125">
        <f t="shared" si="11"/>
        <v>0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>
      <c r="A284" s="374"/>
      <c r="B284" s="239" t="s">
        <v>1495</v>
      </c>
      <c r="C284" s="206">
        <v>10000</v>
      </c>
      <c r="D284" s="206"/>
      <c r="E284" s="19">
        <f t="shared" si="10"/>
        <v>10000</v>
      </c>
      <c r="F284" s="206">
        <v>10000</v>
      </c>
      <c r="G284" s="125">
        <f t="shared" si="11"/>
        <v>0</v>
      </c>
      <c r="H284" s="150" t="s">
        <v>909</v>
      </c>
      <c r="I284" s="151" t="s">
        <v>909</v>
      </c>
      <c r="J284" s="165" t="s">
        <v>909</v>
      </c>
      <c r="K284" s="164" t="s">
        <v>909</v>
      </c>
    </row>
    <row r="285" spans="1:11" ht="16.5" thickBot="1">
      <c r="A285" s="374"/>
      <c r="B285" s="200"/>
      <c r="C285" s="206"/>
      <c r="D285" s="206"/>
      <c r="E285" s="19">
        <f t="shared" si="10"/>
        <v>0</v>
      </c>
      <c r="F285" s="206"/>
      <c r="G285" s="125">
        <f t="shared" si="11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 ht="16.5" thickBot="1">
      <c r="A286" s="376" t="s">
        <v>558</v>
      </c>
      <c r="B286" s="201" t="s">
        <v>1672</v>
      </c>
      <c r="C286" s="206"/>
      <c r="D286" s="206"/>
      <c r="E286" s="19">
        <f t="shared" si="10"/>
        <v>0</v>
      </c>
      <c r="F286" s="206"/>
      <c r="G286" s="125">
        <f t="shared" si="11"/>
        <v>0</v>
      </c>
      <c r="H286" s="150" t="s">
        <v>909</v>
      </c>
      <c r="I286" s="151" t="s">
        <v>909</v>
      </c>
      <c r="J286" s="163" t="s">
        <v>909</v>
      </c>
      <c r="K286" s="164" t="s">
        <v>909</v>
      </c>
    </row>
    <row r="287" spans="1:11">
      <c r="A287" s="374"/>
      <c r="B287" s="200"/>
      <c r="C287" s="206"/>
      <c r="D287" s="206"/>
      <c r="E287" s="19">
        <f t="shared" si="10"/>
        <v>0</v>
      </c>
      <c r="F287" s="206"/>
      <c r="G287" s="125">
        <f t="shared" si="11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 ht="16.5" thickBot="1">
      <c r="A288" s="370"/>
      <c r="B288" s="200"/>
      <c r="C288" s="206"/>
      <c r="D288" s="206"/>
      <c r="E288" s="19">
        <f t="shared" si="10"/>
        <v>0</v>
      </c>
      <c r="F288" s="206"/>
      <c r="G288" s="125">
        <f t="shared" si="11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 ht="16.5" thickBot="1">
      <c r="A289" s="376" t="s">
        <v>453</v>
      </c>
      <c r="B289" s="201" t="s">
        <v>454</v>
      </c>
      <c r="C289" s="206">
        <v>7000</v>
      </c>
      <c r="D289" s="206"/>
      <c r="E289" s="19">
        <f t="shared" si="10"/>
        <v>7000</v>
      </c>
      <c r="F289" s="206">
        <v>7000</v>
      </c>
      <c r="G289" s="125">
        <f t="shared" si="11"/>
        <v>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>
      <c r="A290" s="370"/>
      <c r="B290" s="200" t="s">
        <v>455</v>
      </c>
      <c r="C290" s="206"/>
      <c r="D290" s="206"/>
      <c r="E290" s="19">
        <f t="shared" si="10"/>
        <v>0</v>
      </c>
      <c r="F290" s="206"/>
      <c r="G290" s="125">
        <f t="shared" si="11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370"/>
      <c r="B291" s="200" t="s">
        <v>456</v>
      </c>
      <c r="C291" s="206">
        <v>12500</v>
      </c>
      <c r="D291" s="206"/>
      <c r="E291" s="19">
        <f t="shared" si="10"/>
        <v>12500</v>
      </c>
      <c r="F291" s="206">
        <v>12500</v>
      </c>
      <c r="G291" s="125">
        <f t="shared" si="11"/>
        <v>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>
      <c r="A292" s="370"/>
      <c r="B292" s="200" t="s">
        <v>457</v>
      </c>
      <c r="C292" s="206">
        <v>14200</v>
      </c>
      <c r="D292" s="206"/>
      <c r="E292" s="19">
        <f t="shared" si="10"/>
        <v>14200</v>
      </c>
      <c r="F292" s="206">
        <v>14200</v>
      </c>
      <c r="G292" s="125">
        <f t="shared" si="11"/>
        <v>0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>
      <c r="A293" s="370"/>
      <c r="B293" s="200" t="s">
        <v>458</v>
      </c>
      <c r="C293" s="206">
        <v>9000</v>
      </c>
      <c r="D293" s="206"/>
      <c r="E293" s="19">
        <f t="shared" si="10"/>
        <v>9000</v>
      </c>
      <c r="F293" s="206">
        <v>5500</v>
      </c>
      <c r="G293" s="125">
        <f t="shared" si="11"/>
        <v>3500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370"/>
      <c r="B294" s="200" t="s">
        <v>459</v>
      </c>
      <c r="C294" s="206">
        <v>9000</v>
      </c>
      <c r="D294" s="206"/>
      <c r="E294" s="19">
        <f t="shared" si="10"/>
        <v>9000</v>
      </c>
      <c r="F294" s="206">
        <v>5000</v>
      </c>
      <c r="G294" s="125">
        <f t="shared" si="11"/>
        <v>4000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370"/>
      <c r="B295" s="202" t="s">
        <v>466</v>
      </c>
      <c r="C295" s="206"/>
      <c r="D295" s="206"/>
      <c r="E295" s="19">
        <f t="shared" si="10"/>
        <v>0</v>
      </c>
      <c r="F295" s="206"/>
      <c r="G295" s="125">
        <f t="shared" si="11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 ht="16.5" thickBot="1">
      <c r="A296" s="374"/>
      <c r="B296" s="372"/>
      <c r="C296" s="206"/>
      <c r="D296" s="206"/>
      <c r="E296" s="19">
        <f t="shared" si="10"/>
        <v>0</v>
      </c>
      <c r="F296" s="206"/>
      <c r="G296" s="125">
        <f t="shared" si="11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 ht="16.5" thickBot="1">
      <c r="A297" s="376" t="s">
        <v>467</v>
      </c>
      <c r="B297" s="201" t="s">
        <v>468</v>
      </c>
      <c r="C297" s="206"/>
      <c r="D297" s="206"/>
      <c r="E297" s="19">
        <f t="shared" si="10"/>
        <v>0</v>
      </c>
      <c r="F297" s="206"/>
      <c r="G297" s="125">
        <f t="shared" si="11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374"/>
      <c r="B298" s="200" t="s">
        <v>469</v>
      </c>
      <c r="C298" s="206"/>
      <c r="D298" s="206"/>
      <c r="E298" s="24">
        <f t="shared" si="10"/>
        <v>0</v>
      </c>
      <c r="F298" s="206"/>
      <c r="G298" s="125">
        <f t="shared" si="11"/>
        <v>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>
      <c r="A299" s="374"/>
      <c r="B299" s="200" t="s">
        <v>470</v>
      </c>
      <c r="C299" s="206"/>
      <c r="D299" s="206"/>
      <c r="E299" s="18">
        <f t="shared" si="10"/>
        <v>0</v>
      </c>
      <c r="F299" s="206"/>
      <c r="G299" s="125">
        <f t="shared" si="11"/>
        <v>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 ht="16.5" thickBot="1">
      <c r="A300" s="374"/>
      <c r="B300" s="372"/>
      <c r="C300" s="206"/>
      <c r="D300" s="206"/>
      <c r="E300" s="18">
        <f t="shared" si="10"/>
        <v>0</v>
      </c>
      <c r="F300" s="206"/>
      <c r="G300" s="125">
        <f t="shared" si="11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 ht="16.5" thickBot="1">
      <c r="A301" s="376" t="s">
        <v>471</v>
      </c>
      <c r="B301" s="201" t="s">
        <v>472</v>
      </c>
      <c r="C301" s="206">
        <v>224</v>
      </c>
      <c r="D301" s="206"/>
      <c r="E301" s="18">
        <f t="shared" si="10"/>
        <v>224</v>
      </c>
      <c r="F301" s="206">
        <v>224</v>
      </c>
      <c r="G301" s="125">
        <f t="shared" si="11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374"/>
      <c r="B302" s="200" t="s">
        <v>1673</v>
      </c>
      <c r="C302" s="206">
        <v>688</v>
      </c>
      <c r="D302" s="206"/>
      <c r="E302" s="18">
        <f t="shared" si="10"/>
        <v>688</v>
      </c>
      <c r="F302" s="206">
        <v>688</v>
      </c>
      <c r="G302" s="125">
        <f t="shared" si="11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374"/>
      <c r="B303" s="202" t="s">
        <v>1730</v>
      </c>
      <c r="C303" s="206">
        <v>210</v>
      </c>
      <c r="D303" s="206"/>
      <c r="E303" s="18">
        <f t="shared" si="10"/>
        <v>210</v>
      </c>
      <c r="F303" s="206">
        <v>210</v>
      </c>
      <c r="G303" s="125">
        <f t="shared" si="11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 ht="16.5" thickBot="1">
      <c r="A304" s="374"/>
      <c r="B304" s="200"/>
      <c r="C304" s="206"/>
      <c r="D304" s="206"/>
      <c r="E304" s="18">
        <f t="shared" si="10"/>
        <v>0</v>
      </c>
      <c r="F304" s="206"/>
      <c r="G304" s="125">
        <f t="shared" si="11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 ht="16.5" thickBot="1">
      <c r="A305" s="376" t="s">
        <v>1308</v>
      </c>
      <c r="B305" s="213" t="s">
        <v>1731</v>
      </c>
      <c r="C305" s="206">
        <v>100</v>
      </c>
      <c r="D305" s="206"/>
      <c r="E305" s="18">
        <f t="shared" si="10"/>
        <v>100</v>
      </c>
      <c r="F305" s="206">
        <v>100</v>
      </c>
      <c r="G305" s="125">
        <f t="shared" si="11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374"/>
      <c r="B306" s="213" t="s">
        <v>1732</v>
      </c>
      <c r="C306" s="206">
        <v>80</v>
      </c>
      <c r="D306" s="206"/>
      <c r="E306" s="18">
        <f t="shared" si="10"/>
        <v>80</v>
      </c>
      <c r="F306" s="206">
        <v>80</v>
      </c>
      <c r="G306" s="125">
        <f t="shared" si="11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 ht="16.5" thickBot="1">
      <c r="A307" s="427"/>
      <c r="B307" s="372"/>
      <c r="C307" s="206"/>
      <c r="D307" s="206"/>
      <c r="E307" s="18">
        <f t="shared" si="10"/>
        <v>0</v>
      </c>
      <c r="F307" s="206"/>
      <c r="G307" s="125">
        <f t="shared" si="11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 ht="16.5" thickBot="1">
      <c r="A308" s="376" t="s">
        <v>483</v>
      </c>
      <c r="B308" s="201" t="s">
        <v>498</v>
      </c>
      <c r="C308" s="206"/>
      <c r="D308" s="206"/>
      <c r="E308" s="18">
        <f t="shared" si="10"/>
        <v>0</v>
      </c>
      <c r="F308" s="206"/>
      <c r="G308" s="125">
        <f t="shared" si="11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378"/>
      <c r="B309" s="202" t="s">
        <v>494</v>
      </c>
      <c r="C309" s="206"/>
      <c r="D309" s="206"/>
      <c r="E309" s="18">
        <f t="shared" si="10"/>
        <v>0</v>
      </c>
      <c r="F309" s="206"/>
      <c r="G309" s="125">
        <f t="shared" si="11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>
      <c r="A310" s="378"/>
      <c r="B310" s="200" t="s">
        <v>495</v>
      </c>
      <c r="C310" s="206">
        <v>400</v>
      </c>
      <c r="D310" s="206"/>
      <c r="E310" s="18">
        <f t="shared" si="10"/>
        <v>400</v>
      </c>
      <c r="F310" s="206">
        <v>400</v>
      </c>
      <c r="G310" s="125">
        <f t="shared" si="11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>
      <c r="A311" s="378"/>
      <c r="B311" s="200" t="s">
        <v>484</v>
      </c>
      <c r="C311" s="206"/>
      <c r="D311" s="206"/>
      <c r="E311" s="18">
        <f t="shared" si="10"/>
        <v>0</v>
      </c>
      <c r="F311" s="206"/>
      <c r="G311" s="125">
        <f t="shared" si="11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378"/>
      <c r="B312" s="200" t="s">
        <v>515</v>
      </c>
      <c r="C312" s="206">
        <v>10900</v>
      </c>
      <c r="D312" s="206">
        <v>3300</v>
      </c>
      <c r="E312" s="18">
        <f t="shared" si="10"/>
        <v>14200</v>
      </c>
      <c r="F312" s="206">
        <v>14200</v>
      </c>
      <c r="G312" s="125">
        <f t="shared" si="11"/>
        <v>0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378"/>
      <c r="B313" s="200" t="s">
        <v>516</v>
      </c>
      <c r="C313" s="206">
        <v>14000</v>
      </c>
      <c r="D313" s="206">
        <v>7600</v>
      </c>
      <c r="E313" s="18">
        <f t="shared" si="10"/>
        <v>21600</v>
      </c>
      <c r="F313" s="206">
        <v>21600</v>
      </c>
      <c r="G313" s="125">
        <f t="shared" si="11"/>
        <v>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>
      <c r="A314" s="378"/>
      <c r="B314" s="200" t="s">
        <v>517</v>
      </c>
      <c r="C314" s="206">
        <v>1000</v>
      </c>
      <c r="D314" s="206"/>
      <c r="E314" s="18">
        <f t="shared" si="10"/>
        <v>1000</v>
      </c>
      <c r="F314" s="206">
        <v>1000</v>
      </c>
      <c r="G314" s="125">
        <f t="shared" si="11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>
      <c r="A315" s="378"/>
      <c r="B315" s="200" t="s">
        <v>518</v>
      </c>
      <c r="C315" s="206">
        <v>1000</v>
      </c>
      <c r="D315" s="206"/>
      <c r="E315" s="18">
        <f t="shared" si="10"/>
        <v>1000</v>
      </c>
      <c r="F315" s="206">
        <v>1000</v>
      </c>
      <c r="G315" s="125">
        <f t="shared" si="11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378"/>
      <c r="B316" s="200" t="s">
        <v>514</v>
      </c>
      <c r="C316" s="206"/>
      <c r="D316" s="206"/>
      <c r="E316" s="18">
        <f t="shared" si="10"/>
        <v>0</v>
      </c>
      <c r="F316" s="206"/>
      <c r="G316" s="125">
        <f t="shared" si="11"/>
        <v>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378"/>
      <c r="B317" s="200" t="s">
        <v>519</v>
      </c>
      <c r="C317" s="206">
        <v>2500</v>
      </c>
      <c r="D317" s="206"/>
      <c r="E317" s="18">
        <f t="shared" si="10"/>
        <v>2500</v>
      </c>
      <c r="F317" s="206">
        <v>2500</v>
      </c>
      <c r="G317" s="125">
        <f t="shared" si="11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378"/>
      <c r="B318" s="200" t="s">
        <v>489</v>
      </c>
      <c r="C318" s="206">
        <v>3000</v>
      </c>
      <c r="D318" s="206"/>
      <c r="E318" s="18">
        <f t="shared" si="10"/>
        <v>3000</v>
      </c>
      <c r="F318" s="206">
        <v>3000</v>
      </c>
      <c r="G318" s="125">
        <f t="shared" si="11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378"/>
      <c r="B319" s="200" t="s">
        <v>491</v>
      </c>
      <c r="C319" s="206">
        <v>2100</v>
      </c>
      <c r="D319" s="206">
        <v>2400</v>
      </c>
      <c r="E319" s="18">
        <f t="shared" si="10"/>
        <v>4500</v>
      </c>
      <c r="F319" s="206">
        <v>4500</v>
      </c>
      <c r="G319" s="125">
        <f t="shared" si="11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378"/>
      <c r="B320" s="202" t="s">
        <v>949</v>
      </c>
      <c r="C320" s="206">
        <v>100</v>
      </c>
      <c r="D320" s="206"/>
      <c r="E320" s="18">
        <f t="shared" si="10"/>
        <v>100</v>
      </c>
      <c r="F320" s="206">
        <v>100</v>
      </c>
      <c r="G320" s="125">
        <f t="shared" si="11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>
      <c r="A321" s="378"/>
      <c r="B321" s="200" t="s">
        <v>492</v>
      </c>
      <c r="C321" s="206">
        <v>700</v>
      </c>
      <c r="D321" s="206">
        <v>500</v>
      </c>
      <c r="E321" s="18">
        <f t="shared" si="10"/>
        <v>1200</v>
      </c>
      <c r="F321" s="206">
        <v>1200</v>
      </c>
      <c r="G321" s="125">
        <f t="shared" si="11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>
      <c r="A322" s="378"/>
      <c r="B322" s="200" t="s">
        <v>507</v>
      </c>
      <c r="C322" s="206"/>
      <c r="D322" s="206"/>
      <c r="E322" s="18">
        <f t="shared" si="10"/>
        <v>0</v>
      </c>
      <c r="F322" s="206"/>
      <c r="G322" s="125">
        <f t="shared" si="11"/>
        <v>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378"/>
      <c r="B323" s="200" t="s">
        <v>521</v>
      </c>
      <c r="C323" s="206">
        <v>2400</v>
      </c>
      <c r="D323" s="206"/>
      <c r="E323" s="18">
        <f t="shared" si="10"/>
        <v>2400</v>
      </c>
      <c r="F323" s="206">
        <v>2400</v>
      </c>
      <c r="G323" s="125">
        <f t="shared" si="11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>
      <c r="A324" s="378"/>
      <c r="B324" s="200" t="s">
        <v>512</v>
      </c>
      <c r="C324" s="206"/>
      <c r="D324" s="206"/>
      <c r="E324" s="18">
        <f t="shared" si="10"/>
        <v>0</v>
      </c>
      <c r="F324" s="206"/>
      <c r="G324" s="125">
        <f t="shared" si="11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>
      <c r="A325" s="378"/>
      <c r="B325" s="202" t="s">
        <v>511</v>
      </c>
      <c r="C325" s="206"/>
      <c r="D325" s="206"/>
      <c r="E325" s="18">
        <f t="shared" si="10"/>
        <v>0</v>
      </c>
      <c r="F325" s="206"/>
      <c r="G325" s="125">
        <f t="shared" si="11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>
      <c r="A326" s="378"/>
      <c r="B326" s="202" t="s">
        <v>950</v>
      </c>
      <c r="C326" s="206">
        <v>3000</v>
      </c>
      <c r="D326" s="206"/>
      <c r="E326" s="18">
        <f t="shared" si="10"/>
        <v>3000</v>
      </c>
      <c r="F326" s="206">
        <v>3000</v>
      </c>
      <c r="G326" s="125">
        <f t="shared" si="11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>
      <c r="A327" s="378"/>
      <c r="B327" s="200" t="s">
        <v>487</v>
      </c>
      <c r="C327" s="206">
        <v>2200</v>
      </c>
      <c r="D327" s="206"/>
      <c r="E327" s="18">
        <f t="shared" si="10"/>
        <v>2200</v>
      </c>
      <c r="F327" s="206">
        <v>2200</v>
      </c>
      <c r="G327" s="125">
        <f t="shared" si="11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378"/>
      <c r="B328" s="200" t="s">
        <v>488</v>
      </c>
      <c r="C328" s="206">
        <v>2000</v>
      </c>
      <c r="D328" s="206"/>
      <c r="E328" s="18">
        <f t="shared" si="10"/>
        <v>2000</v>
      </c>
      <c r="F328" s="206">
        <v>2000</v>
      </c>
      <c r="G328" s="125">
        <f t="shared" si="11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378"/>
      <c r="B329" s="200" t="s">
        <v>496</v>
      </c>
      <c r="C329" s="206"/>
      <c r="D329" s="206"/>
      <c r="E329" s="18">
        <f t="shared" si="10"/>
        <v>0</v>
      </c>
      <c r="F329" s="206"/>
      <c r="G329" s="125">
        <f t="shared" si="11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378"/>
      <c r="B330" s="200" t="s">
        <v>504</v>
      </c>
      <c r="C330" s="206"/>
      <c r="D330" s="206"/>
      <c r="E330" s="18">
        <f t="shared" si="10"/>
        <v>0</v>
      </c>
      <c r="F330" s="206"/>
      <c r="G330" s="125">
        <f t="shared" si="11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378"/>
      <c r="B331" s="202" t="s">
        <v>1035</v>
      </c>
      <c r="C331" s="206"/>
      <c r="D331" s="206"/>
      <c r="E331" s="18">
        <f t="shared" si="10"/>
        <v>0</v>
      </c>
      <c r="F331" s="206"/>
      <c r="G331" s="125">
        <f t="shared" si="11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 ht="16.5" thickBot="1">
      <c r="A332" s="379"/>
      <c r="B332" s="372"/>
      <c r="C332" s="206"/>
      <c r="D332" s="206"/>
      <c r="E332" s="18">
        <f t="shared" si="10"/>
        <v>0</v>
      </c>
      <c r="F332" s="206"/>
      <c r="G332" s="125">
        <f t="shared" si="11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 ht="16.5" thickBot="1">
      <c r="A333" s="376" t="s">
        <v>522</v>
      </c>
      <c r="B333" s="201" t="s">
        <v>523</v>
      </c>
      <c r="C333" s="206"/>
      <c r="D333" s="206"/>
      <c r="E333" s="18">
        <f t="shared" ref="E333:E396" si="12">IFERROR(C333+D333,0)</f>
        <v>0</v>
      </c>
      <c r="F333" s="206"/>
      <c r="G333" s="125">
        <f t="shared" ref="G333:G396" si="13">IFERROR((E333-F333),0)</f>
        <v>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>
      <c r="A334" s="374"/>
      <c r="B334" s="200" t="s">
        <v>524</v>
      </c>
      <c r="C334" s="206">
        <v>10000</v>
      </c>
      <c r="D334" s="206"/>
      <c r="E334" s="18">
        <f t="shared" si="12"/>
        <v>10000</v>
      </c>
      <c r="F334" s="206">
        <v>10000</v>
      </c>
      <c r="G334" s="125">
        <f t="shared" si="13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>
      <c r="A335" s="374"/>
      <c r="B335" s="202" t="s">
        <v>952</v>
      </c>
      <c r="C335" s="206">
        <v>2000</v>
      </c>
      <c r="D335" s="206"/>
      <c r="E335" s="18">
        <f t="shared" si="12"/>
        <v>2000</v>
      </c>
      <c r="F335" s="206">
        <v>2000</v>
      </c>
      <c r="G335" s="125">
        <f t="shared" si="13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374"/>
      <c r="B336" s="202" t="s">
        <v>953</v>
      </c>
      <c r="C336" s="206">
        <v>21000</v>
      </c>
      <c r="D336" s="206"/>
      <c r="E336" s="18">
        <f t="shared" si="12"/>
        <v>21000</v>
      </c>
      <c r="F336" s="206">
        <v>15930</v>
      </c>
      <c r="G336" s="125">
        <f t="shared" si="13"/>
        <v>5070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374"/>
      <c r="B337" s="200" t="s">
        <v>540</v>
      </c>
      <c r="C337" s="206"/>
      <c r="D337" s="206"/>
      <c r="E337" s="18">
        <f t="shared" si="12"/>
        <v>0</v>
      </c>
      <c r="F337" s="206"/>
      <c r="G337" s="125">
        <f t="shared" si="13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374"/>
      <c r="B338" s="200" t="s">
        <v>541</v>
      </c>
      <c r="C338" s="206"/>
      <c r="D338" s="206"/>
      <c r="E338" s="18">
        <f t="shared" si="12"/>
        <v>0</v>
      </c>
      <c r="F338" s="206"/>
      <c r="G338" s="125">
        <f t="shared" si="13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374"/>
      <c r="B339" s="202" t="s">
        <v>954</v>
      </c>
      <c r="C339" s="206">
        <v>21000</v>
      </c>
      <c r="D339" s="206"/>
      <c r="E339" s="18">
        <f t="shared" si="12"/>
        <v>21000</v>
      </c>
      <c r="F339" s="206">
        <v>8000</v>
      </c>
      <c r="G339" s="125">
        <f t="shared" si="13"/>
        <v>13000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>
      <c r="A340" s="374"/>
      <c r="B340" s="202" t="s">
        <v>955</v>
      </c>
      <c r="C340" s="206">
        <v>3000</v>
      </c>
      <c r="D340" s="206"/>
      <c r="E340" s="18">
        <f t="shared" si="12"/>
        <v>3000</v>
      </c>
      <c r="F340" s="206">
        <v>2500</v>
      </c>
      <c r="G340" s="125">
        <f t="shared" si="13"/>
        <v>500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 ht="16.5" thickBot="1">
      <c r="A341" s="378"/>
      <c r="B341" s="372"/>
      <c r="C341" s="206"/>
      <c r="D341" s="206"/>
      <c r="E341" s="18">
        <f t="shared" si="12"/>
        <v>0</v>
      </c>
      <c r="F341" s="206"/>
      <c r="G341" s="125">
        <f t="shared" si="13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 ht="16.5" thickBot="1">
      <c r="A342" s="376" t="s">
        <v>596</v>
      </c>
      <c r="B342" s="213" t="s">
        <v>597</v>
      </c>
      <c r="C342" s="206"/>
      <c r="D342" s="206"/>
      <c r="E342" s="18">
        <f t="shared" si="12"/>
        <v>0</v>
      </c>
      <c r="F342" s="206"/>
      <c r="G342" s="125">
        <f t="shared" si="13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>
      <c r="A343" s="428"/>
      <c r="B343" s="200" t="s">
        <v>598</v>
      </c>
      <c r="C343" s="206"/>
      <c r="D343" s="206"/>
      <c r="E343" s="18">
        <f t="shared" si="12"/>
        <v>0</v>
      </c>
      <c r="F343" s="206"/>
      <c r="G343" s="125">
        <f t="shared" si="13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>
      <c r="A344" s="429"/>
      <c r="B344" s="200" t="s">
        <v>599</v>
      </c>
      <c r="C344" s="206"/>
      <c r="D344" s="206"/>
      <c r="E344" s="18">
        <f t="shared" si="12"/>
        <v>0</v>
      </c>
      <c r="F344" s="206"/>
      <c r="G344" s="125">
        <f t="shared" si="13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429"/>
      <c r="B345" s="200" t="s">
        <v>1733</v>
      </c>
      <c r="C345" s="206">
        <v>10000</v>
      </c>
      <c r="D345" s="206"/>
      <c r="E345" s="18">
        <f t="shared" si="12"/>
        <v>10000</v>
      </c>
      <c r="F345" s="206">
        <v>6324</v>
      </c>
      <c r="G345" s="125">
        <f t="shared" si="13"/>
        <v>3676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429"/>
      <c r="B346" s="200" t="s">
        <v>601</v>
      </c>
      <c r="C346" s="206"/>
      <c r="D346" s="206"/>
      <c r="E346" s="18">
        <f t="shared" si="12"/>
        <v>0</v>
      </c>
      <c r="F346" s="206"/>
      <c r="G346" s="125">
        <f t="shared" si="13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>
      <c r="A347" s="429"/>
      <c r="B347" s="200" t="s">
        <v>1734</v>
      </c>
      <c r="C347" s="206">
        <v>257</v>
      </c>
      <c r="D347" s="206"/>
      <c r="E347" s="18">
        <f t="shared" si="12"/>
        <v>257</v>
      </c>
      <c r="F347" s="206">
        <v>257</v>
      </c>
      <c r="G347" s="125">
        <f t="shared" si="13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>
      <c r="A348" s="429"/>
      <c r="B348" s="200" t="s">
        <v>1735</v>
      </c>
      <c r="C348" s="206">
        <v>235</v>
      </c>
      <c r="D348" s="206"/>
      <c r="E348" s="18">
        <f t="shared" si="12"/>
        <v>235</v>
      </c>
      <c r="F348" s="206">
        <v>235</v>
      </c>
      <c r="G348" s="125">
        <f t="shared" si="13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>
      <c r="A349" s="429"/>
      <c r="B349" s="200" t="s">
        <v>1736</v>
      </c>
      <c r="C349" s="206">
        <v>82</v>
      </c>
      <c r="D349" s="206"/>
      <c r="E349" s="18">
        <f t="shared" si="12"/>
        <v>82</v>
      </c>
      <c r="F349" s="206">
        <v>82</v>
      </c>
      <c r="G349" s="125">
        <f t="shared" si="13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 ht="16.5" thickBot="1">
      <c r="A350" s="430"/>
      <c r="B350" s="202"/>
      <c r="C350" s="206"/>
      <c r="D350" s="206"/>
      <c r="E350" s="18">
        <f t="shared" si="12"/>
        <v>0</v>
      </c>
      <c r="F350" s="206"/>
      <c r="G350" s="125">
        <f t="shared" si="13"/>
        <v>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 ht="16.5" thickBot="1">
      <c r="A351" s="389" t="s">
        <v>1737</v>
      </c>
      <c r="B351" s="213" t="s">
        <v>1738</v>
      </c>
      <c r="C351" s="206">
        <v>300</v>
      </c>
      <c r="D351" s="206"/>
      <c r="E351" s="18">
        <f t="shared" si="12"/>
        <v>300</v>
      </c>
      <c r="F351" s="206">
        <v>300</v>
      </c>
      <c r="G351" s="125">
        <f t="shared" si="13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>
      <c r="A352" s="431"/>
      <c r="B352" s="202" t="s">
        <v>1739</v>
      </c>
      <c r="C352" s="206">
        <v>1500</v>
      </c>
      <c r="D352" s="206"/>
      <c r="E352" s="18">
        <f t="shared" si="12"/>
        <v>1500</v>
      </c>
      <c r="F352" s="206">
        <v>1500</v>
      </c>
      <c r="G352" s="125">
        <f t="shared" si="13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378"/>
      <c r="B353" s="202" t="s">
        <v>1740</v>
      </c>
      <c r="C353" s="206">
        <v>1500</v>
      </c>
      <c r="D353" s="206"/>
      <c r="E353" s="18">
        <f t="shared" si="12"/>
        <v>1500</v>
      </c>
      <c r="F353" s="206">
        <v>1500</v>
      </c>
      <c r="G353" s="125">
        <f t="shared" si="13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 ht="16.5" thickBot="1">
      <c r="A354" s="378"/>
      <c r="B354" s="213"/>
      <c r="C354" s="206"/>
      <c r="D354" s="206"/>
      <c r="E354" s="18">
        <f t="shared" si="12"/>
        <v>0</v>
      </c>
      <c r="F354" s="206"/>
      <c r="G354" s="125">
        <f t="shared" si="13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 ht="16.5" thickBot="1">
      <c r="A355" s="389" t="s">
        <v>807</v>
      </c>
      <c r="B355" s="213" t="s">
        <v>1677</v>
      </c>
      <c r="C355" s="206"/>
      <c r="D355" s="206"/>
      <c r="E355" s="18">
        <f t="shared" si="12"/>
        <v>0</v>
      </c>
      <c r="F355" s="206"/>
      <c r="G355" s="125">
        <f t="shared" si="13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>
      <c r="A356" s="378"/>
      <c r="B356" s="202" t="s">
        <v>1717</v>
      </c>
      <c r="C356" s="206"/>
      <c r="D356" s="206"/>
      <c r="E356" s="18">
        <f t="shared" si="12"/>
        <v>0</v>
      </c>
      <c r="F356" s="206"/>
      <c r="G356" s="125">
        <f t="shared" si="13"/>
        <v>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378"/>
      <c r="B357" s="432"/>
      <c r="C357" s="206"/>
      <c r="D357" s="206"/>
      <c r="E357" s="18">
        <f t="shared" si="12"/>
        <v>0</v>
      </c>
      <c r="F357" s="206"/>
      <c r="G357" s="125">
        <f t="shared" si="13"/>
        <v>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 ht="16.5" thickBot="1">
      <c r="A358" s="378"/>
      <c r="B358" s="372"/>
      <c r="C358" s="206"/>
      <c r="D358" s="206"/>
      <c r="E358" s="18">
        <f t="shared" si="12"/>
        <v>0</v>
      </c>
      <c r="F358" s="206"/>
      <c r="G358" s="125">
        <f t="shared" si="13"/>
        <v>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 ht="16.5" thickBot="1">
      <c r="A359" s="376" t="s">
        <v>636</v>
      </c>
      <c r="B359" s="214" t="s">
        <v>637</v>
      </c>
      <c r="C359" s="206">
        <v>130</v>
      </c>
      <c r="D359" s="206"/>
      <c r="E359" s="18">
        <f t="shared" si="12"/>
        <v>130</v>
      </c>
      <c r="F359" s="206">
        <v>130</v>
      </c>
      <c r="G359" s="125">
        <f t="shared" si="13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378"/>
      <c r="B360" s="215" t="s">
        <v>638</v>
      </c>
      <c r="C360" s="206">
        <v>100</v>
      </c>
      <c r="D360" s="206"/>
      <c r="E360" s="18">
        <f t="shared" si="12"/>
        <v>100</v>
      </c>
      <c r="F360" s="206">
        <v>100</v>
      </c>
      <c r="G360" s="125">
        <f t="shared" si="13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378"/>
      <c r="B361" s="215" t="s">
        <v>957</v>
      </c>
      <c r="C361" s="206"/>
      <c r="D361" s="206"/>
      <c r="E361" s="18">
        <f t="shared" si="12"/>
        <v>0</v>
      </c>
      <c r="F361" s="206"/>
      <c r="G361" s="125">
        <f t="shared" si="13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>
      <c r="A362" s="378"/>
      <c r="B362" s="215" t="s">
        <v>1036</v>
      </c>
      <c r="C362" s="206">
        <v>10</v>
      </c>
      <c r="D362" s="206"/>
      <c r="E362" s="18">
        <f t="shared" si="12"/>
        <v>10</v>
      </c>
      <c r="F362" s="206">
        <v>10</v>
      </c>
      <c r="G362" s="125">
        <f t="shared" si="13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>
      <c r="A363" s="378"/>
      <c r="B363" s="215" t="s">
        <v>958</v>
      </c>
      <c r="C363" s="206"/>
      <c r="D363" s="206"/>
      <c r="E363" s="18">
        <f t="shared" si="12"/>
        <v>0</v>
      </c>
      <c r="F363" s="206"/>
      <c r="G363" s="125">
        <f t="shared" si="13"/>
        <v>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378"/>
      <c r="B364" s="215" t="s">
        <v>1741</v>
      </c>
      <c r="C364" s="206">
        <v>20</v>
      </c>
      <c r="D364" s="206"/>
      <c r="E364" s="18">
        <f t="shared" si="12"/>
        <v>20</v>
      </c>
      <c r="F364" s="206">
        <v>20</v>
      </c>
      <c r="G364" s="125">
        <f t="shared" si="13"/>
        <v>0</v>
      </c>
      <c r="H364" s="150" t="s">
        <v>909</v>
      </c>
      <c r="I364" s="151" t="s">
        <v>909</v>
      </c>
      <c r="J364" s="165" t="s">
        <v>909</v>
      </c>
      <c r="K364" s="164" t="s">
        <v>909</v>
      </c>
    </row>
    <row r="365" spans="1:11">
      <c r="A365" s="378"/>
      <c r="B365" s="215" t="s">
        <v>640</v>
      </c>
      <c r="C365" s="206">
        <v>8000</v>
      </c>
      <c r="D365" s="206"/>
      <c r="E365" s="18">
        <f t="shared" si="12"/>
        <v>8000</v>
      </c>
      <c r="F365" s="206">
        <v>8000</v>
      </c>
      <c r="G365" s="125">
        <f t="shared" si="13"/>
        <v>0</v>
      </c>
      <c r="H365" s="150" t="s">
        <v>909</v>
      </c>
      <c r="I365" s="151" t="s">
        <v>909</v>
      </c>
      <c r="J365" s="163" t="s">
        <v>909</v>
      </c>
      <c r="K365" s="164" t="s">
        <v>909</v>
      </c>
    </row>
    <row r="366" spans="1:11">
      <c r="A366" s="378"/>
      <c r="B366" s="215" t="s">
        <v>641</v>
      </c>
      <c r="C366" s="206">
        <v>450</v>
      </c>
      <c r="D366" s="206"/>
      <c r="E366" s="18">
        <f t="shared" si="12"/>
        <v>450</v>
      </c>
      <c r="F366" s="206">
        <v>450</v>
      </c>
      <c r="G366" s="125">
        <f t="shared" si="13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>
      <c r="A367" s="378"/>
      <c r="B367" s="215" t="s">
        <v>642</v>
      </c>
      <c r="C367" s="206">
        <v>360</v>
      </c>
      <c r="D367" s="206"/>
      <c r="E367" s="18">
        <f t="shared" si="12"/>
        <v>360</v>
      </c>
      <c r="F367" s="206">
        <v>360</v>
      </c>
      <c r="G367" s="125">
        <f t="shared" si="13"/>
        <v>0</v>
      </c>
      <c r="H367" s="150" t="s">
        <v>909</v>
      </c>
      <c r="I367" s="151" t="s">
        <v>909</v>
      </c>
      <c r="J367" s="165" t="s">
        <v>909</v>
      </c>
      <c r="K367" s="164" t="s">
        <v>909</v>
      </c>
    </row>
    <row r="368" spans="1:11">
      <c r="A368" s="378"/>
      <c r="B368" s="215" t="s">
        <v>643</v>
      </c>
      <c r="C368" s="206"/>
      <c r="D368" s="206"/>
      <c r="E368" s="18">
        <f t="shared" si="12"/>
        <v>0</v>
      </c>
      <c r="F368" s="206"/>
      <c r="G368" s="125">
        <f t="shared" si="13"/>
        <v>0</v>
      </c>
      <c r="H368" s="150" t="s">
        <v>909</v>
      </c>
      <c r="I368" s="151" t="s">
        <v>909</v>
      </c>
      <c r="J368" s="163" t="s">
        <v>909</v>
      </c>
      <c r="K368" s="164" t="s">
        <v>909</v>
      </c>
    </row>
    <row r="369" spans="1:11">
      <c r="A369" s="378"/>
      <c r="B369" s="215" t="s">
        <v>644</v>
      </c>
      <c r="C369" s="206">
        <v>20</v>
      </c>
      <c r="D369" s="206"/>
      <c r="E369" s="18">
        <f t="shared" si="12"/>
        <v>20</v>
      </c>
      <c r="F369" s="206">
        <v>20</v>
      </c>
      <c r="G369" s="125">
        <f t="shared" si="13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>
      <c r="A370" s="378"/>
      <c r="B370" s="215" t="s">
        <v>959</v>
      </c>
      <c r="C370" s="206"/>
      <c r="D370" s="206"/>
      <c r="E370" s="18">
        <f t="shared" si="12"/>
        <v>0</v>
      </c>
      <c r="F370" s="206"/>
      <c r="G370" s="125">
        <f t="shared" si="13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>
      <c r="A371" s="378"/>
      <c r="B371" s="215" t="s">
        <v>645</v>
      </c>
      <c r="C371" s="206">
        <v>100</v>
      </c>
      <c r="D371" s="206"/>
      <c r="E371" s="18">
        <f t="shared" si="12"/>
        <v>100</v>
      </c>
      <c r="F371" s="206">
        <v>100</v>
      </c>
      <c r="G371" s="125">
        <f t="shared" si="13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>
      <c r="A372" s="378"/>
      <c r="B372" s="215" t="s">
        <v>646</v>
      </c>
      <c r="C372" s="206">
        <v>500</v>
      </c>
      <c r="D372" s="206"/>
      <c r="E372" s="18">
        <f t="shared" si="12"/>
        <v>500</v>
      </c>
      <c r="F372" s="206">
        <v>500</v>
      </c>
      <c r="G372" s="125">
        <f t="shared" si="13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 ht="16.5" thickBot="1">
      <c r="A373" s="430"/>
      <c r="B373" s="372"/>
      <c r="C373" s="206"/>
      <c r="D373" s="206"/>
      <c r="E373" s="18">
        <f t="shared" si="12"/>
        <v>0</v>
      </c>
      <c r="F373" s="206"/>
      <c r="G373" s="125">
        <f t="shared" si="13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 ht="16.5" thickBot="1">
      <c r="A374" s="376" t="s">
        <v>840</v>
      </c>
      <c r="B374" s="213" t="s">
        <v>961</v>
      </c>
      <c r="C374" s="206"/>
      <c r="D374" s="206"/>
      <c r="E374" s="18">
        <f t="shared" si="12"/>
        <v>0</v>
      </c>
      <c r="F374" s="206"/>
      <c r="G374" s="125">
        <f t="shared" si="13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>
      <c r="A375" s="374"/>
      <c r="B375" s="213" t="s">
        <v>962</v>
      </c>
      <c r="C375" s="206"/>
      <c r="D375" s="206"/>
      <c r="E375" s="18">
        <f t="shared" si="12"/>
        <v>0</v>
      </c>
      <c r="F375" s="206"/>
      <c r="G375" s="125">
        <f t="shared" si="13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>
      <c r="A376" s="374"/>
      <c r="B376" s="202" t="s">
        <v>963</v>
      </c>
      <c r="C376" s="206">
        <v>25587</v>
      </c>
      <c r="D376" s="206"/>
      <c r="E376" s="18">
        <f t="shared" si="12"/>
        <v>25587</v>
      </c>
      <c r="F376" s="206">
        <v>25587</v>
      </c>
      <c r="G376" s="125">
        <f t="shared" si="13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 ht="16.5" thickBot="1">
      <c r="A377" s="374"/>
      <c r="B377" s="200"/>
      <c r="C377" s="206"/>
      <c r="D377" s="206"/>
      <c r="E377" s="18">
        <f t="shared" si="12"/>
        <v>0</v>
      </c>
      <c r="F377" s="206"/>
      <c r="G377" s="125">
        <f t="shared" si="13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 ht="16.5" thickBot="1">
      <c r="A378" s="376" t="s">
        <v>964</v>
      </c>
      <c r="B378" s="213" t="s">
        <v>1742</v>
      </c>
      <c r="C378" s="206">
        <v>5000</v>
      </c>
      <c r="D378" s="206"/>
      <c r="E378" s="18">
        <f t="shared" si="12"/>
        <v>5000</v>
      </c>
      <c r="F378" s="206">
        <v>5000</v>
      </c>
      <c r="G378" s="125">
        <f t="shared" si="13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>
      <c r="A379" s="370"/>
      <c r="B379" s="202" t="s">
        <v>894</v>
      </c>
      <c r="C379" s="206"/>
      <c r="D379" s="206"/>
      <c r="E379" s="18">
        <f t="shared" si="12"/>
        <v>0</v>
      </c>
      <c r="F379" s="206"/>
      <c r="G379" s="125">
        <f t="shared" si="13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>
      <c r="A380" s="370"/>
      <c r="B380" s="202" t="s">
        <v>892</v>
      </c>
      <c r="C380" s="206">
        <v>200</v>
      </c>
      <c r="D380" s="206"/>
      <c r="E380" s="18">
        <f t="shared" si="12"/>
        <v>200</v>
      </c>
      <c r="F380" s="206">
        <v>200</v>
      </c>
      <c r="G380" s="125">
        <f t="shared" si="13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>
      <c r="A381" s="370"/>
      <c r="B381" s="202" t="s">
        <v>1465</v>
      </c>
      <c r="C381" s="206">
        <v>24</v>
      </c>
      <c r="D381" s="206"/>
      <c r="E381" s="18">
        <f t="shared" si="12"/>
        <v>24</v>
      </c>
      <c r="F381" s="206">
        <v>24</v>
      </c>
      <c r="G381" s="125">
        <f t="shared" si="13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 ht="16.5" thickBot="1">
      <c r="A382" s="381"/>
      <c r="B382" s="372"/>
      <c r="C382" s="206"/>
      <c r="D382" s="206"/>
      <c r="E382" s="18">
        <f t="shared" si="12"/>
        <v>0</v>
      </c>
      <c r="F382" s="206"/>
      <c r="G382" s="125">
        <f t="shared" si="13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 ht="16.5" thickBot="1">
      <c r="A383" s="376" t="s">
        <v>1678</v>
      </c>
      <c r="B383" s="201" t="s">
        <v>1679</v>
      </c>
      <c r="C383" s="206">
        <v>2500</v>
      </c>
      <c r="D383" s="206"/>
      <c r="E383" s="18">
        <f t="shared" si="12"/>
        <v>2500</v>
      </c>
      <c r="F383" s="206">
        <v>2500</v>
      </c>
      <c r="G383" s="125">
        <f t="shared" si="13"/>
        <v>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>
      <c r="A384" s="382"/>
      <c r="B384" s="200" t="s">
        <v>765</v>
      </c>
      <c r="C384" s="206">
        <v>3000</v>
      </c>
      <c r="D384" s="206"/>
      <c r="E384" s="18">
        <f t="shared" si="12"/>
        <v>3000</v>
      </c>
      <c r="F384" s="206">
        <v>3000</v>
      </c>
      <c r="G384" s="125">
        <f t="shared" si="13"/>
        <v>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374"/>
      <c r="B385" s="200" t="s">
        <v>766</v>
      </c>
      <c r="C385" s="206">
        <v>1300</v>
      </c>
      <c r="D385" s="206"/>
      <c r="E385" s="18">
        <f t="shared" si="12"/>
        <v>1300</v>
      </c>
      <c r="F385" s="206">
        <v>1300</v>
      </c>
      <c r="G385" s="125">
        <f t="shared" si="13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 ht="16.5" thickBot="1">
      <c r="A386" s="374"/>
      <c r="B386" s="372"/>
      <c r="C386" s="206"/>
      <c r="D386" s="206"/>
      <c r="E386" s="18">
        <f t="shared" si="12"/>
        <v>0</v>
      </c>
      <c r="F386" s="206"/>
      <c r="G386" s="125">
        <f t="shared" si="13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 ht="16.5" thickBot="1">
      <c r="A387" s="383" t="s">
        <v>687</v>
      </c>
      <c r="B387" s="215" t="s">
        <v>688</v>
      </c>
      <c r="C387" s="206">
        <v>10000</v>
      </c>
      <c r="D387" s="206"/>
      <c r="E387" s="18">
        <f t="shared" si="12"/>
        <v>10000</v>
      </c>
      <c r="F387" s="206">
        <v>10000</v>
      </c>
      <c r="G387" s="125">
        <f t="shared" si="13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>
      <c r="A388" s="377"/>
      <c r="B388" s="215" t="s">
        <v>1743</v>
      </c>
      <c r="C388" s="206">
        <v>250</v>
      </c>
      <c r="D388" s="206"/>
      <c r="E388" s="18">
        <f t="shared" si="12"/>
        <v>250</v>
      </c>
      <c r="F388" s="206">
        <v>250</v>
      </c>
      <c r="G388" s="125">
        <f t="shared" si="13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>
      <c r="A389" s="377"/>
      <c r="B389" s="215" t="s">
        <v>969</v>
      </c>
      <c r="C389" s="206"/>
      <c r="D389" s="206"/>
      <c r="E389" s="18">
        <f t="shared" si="12"/>
        <v>0</v>
      </c>
      <c r="F389" s="206"/>
      <c r="G389" s="125">
        <f t="shared" si="13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>
      <c r="A390" s="377"/>
      <c r="B390" s="215" t="s">
        <v>1037</v>
      </c>
      <c r="C390" s="206">
        <v>7000</v>
      </c>
      <c r="D390" s="206"/>
      <c r="E390" s="18">
        <f t="shared" si="12"/>
        <v>7000</v>
      </c>
      <c r="F390" s="206">
        <v>7000</v>
      </c>
      <c r="G390" s="125">
        <f t="shared" si="13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>
      <c r="A391" s="377"/>
      <c r="B391" s="215" t="s">
        <v>970</v>
      </c>
      <c r="C391" s="206">
        <v>3000</v>
      </c>
      <c r="D391" s="206"/>
      <c r="E391" s="18">
        <f t="shared" si="12"/>
        <v>3000</v>
      </c>
      <c r="F391" s="206">
        <v>3000</v>
      </c>
      <c r="G391" s="125">
        <f t="shared" si="13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377"/>
      <c r="B392" s="200" t="s">
        <v>690</v>
      </c>
      <c r="C392" s="206"/>
      <c r="D392" s="206"/>
      <c r="E392" s="18">
        <f t="shared" si="12"/>
        <v>0</v>
      </c>
      <c r="F392" s="206"/>
      <c r="G392" s="125">
        <f t="shared" si="13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>
      <c r="A393" s="377"/>
      <c r="B393" s="200" t="s">
        <v>691</v>
      </c>
      <c r="C393" s="206">
        <v>500</v>
      </c>
      <c r="D393" s="206"/>
      <c r="E393" s="18">
        <f t="shared" si="12"/>
        <v>500</v>
      </c>
      <c r="F393" s="206">
        <v>500</v>
      </c>
      <c r="G393" s="125">
        <f t="shared" si="13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>
      <c r="A394" s="377"/>
      <c r="B394" s="202" t="s">
        <v>971</v>
      </c>
      <c r="C394" s="206">
        <v>3000</v>
      </c>
      <c r="D394" s="206"/>
      <c r="E394" s="18">
        <f t="shared" si="12"/>
        <v>3000</v>
      </c>
      <c r="F394" s="206">
        <v>1144</v>
      </c>
      <c r="G394" s="125">
        <f t="shared" si="13"/>
        <v>1856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>
      <c r="A395" s="377"/>
      <c r="B395" s="200" t="s">
        <v>692</v>
      </c>
      <c r="C395" s="206"/>
      <c r="D395" s="206"/>
      <c r="E395" s="18">
        <f t="shared" si="12"/>
        <v>0</v>
      </c>
      <c r="F395" s="206"/>
      <c r="G395" s="125">
        <f t="shared" si="13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>
      <c r="A396" s="377"/>
      <c r="B396" s="200" t="s">
        <v>693</v>
      </c>
      <c r="C396" s="206">
        <v>300</v>
      </c>
      <c r="D396" s="206"/>
      <c r="E396" s="18">
        <f t="shared" si="12"/>
        <v>300</v>
      </c>
      <c r="F396" s="206">
        <v>300</v>
      </c>
      <c r="G396" s="125">
        <f t="shared" si="13"/>
        <v>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>
      <c r="A397" s="377"/>
      <c r="B397" s="200" t="s">
        <v>694</v>
      </c>
      <c r="C397" s="206"/>
      <c r="D397" s="206"/>
      <c r="E397" s="18">
        <f t="shared" ref="E397:E460" si="14">IFERROR(C397+D397,0)</f>
        <v>0</v>
      </c>
      <c r="F397" s="206"/>
      <c r="G397" s="125">
        <f t="shared" ref="G397:G460" si="15">IFERROR((E397-F397),0)</f>
        <v>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>
      <c r="A398" s="377"/>
      <c r="B398" s="200" t="s">
        <v>695</v>
      </c>
      <c r="C398" s="206">
        <v>6000</v>
      </c>
      <c r="D398" s="206"/>
      <c r="E398" s="18">
        <f t="shared" si="14"/>
        <v>6000</v>
      </c>
      <c r="F398" s="206">
        <v>6000</v>
      </c>
      <c r="G398" s="125">
        <f t="shared" si="15"/>
        <v>0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 ht="16.5" thickBot="1">
      <c r="A399" s="377"/>
      <c r="B399" s="200"/>
      <c r="C399" s="206"/>
      <c r="D399" s="206"/>
      <c r="E399" s="18">
        <f t="shared" si="14"/>
        <v>0</v>
      </c>
      <c r="F399" s="206"/>
      <c r="G399" s="125">
        <f t="shared" si="15"/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>
      <c r="A400" s="384" t="s">
        <v>1558</v>
      </c>
      <c r="B400" s="385" t="s">
        <v>703</v>
      </c>
      <c r="C400" s="206"/>
      <c r="D400" s="206"/>
      <c r="E400" s="18">
        <f t="shared" si="14"/>
        <v>0</v>
      </c>
      <c r="F400" s="206"/>
      <c r="G400" s="125">
        <f t="shared" si="15"/>
        <v>0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 ht="16.5" thickBot="1">
      <c r="A401" s="386" t="s">
        <v>1559</v>
      </c>
      <c r="B401" s="216" t="s">
        <v>704</v>
      </c>
      <c r="C401" s="206"/>
      <c r="D401" s="206"/>
      <c r="E401" s="18">
        <f t="shared" si="14"/>
        <v>0</v>
      </c>
      <c r="F401" s="206"/>
      <c r="G401" s="125">
        <f t="shared" si="15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>
      <c r="A402" s="377"/>
      <c r="B402" s="216" t="s">
        <v>705</v>
      </c>
      <c r="C402" s="206"/>
      <c r="D402" s="206"/>
      <c r="E402" s="18">
        <f t="shared" si="14"/>
        <v>0</v>
      </c>
      <c r="F402" s="206"/>
      <c r="G402" s="125">
        <f t="shared" si="15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370"/>
      <c r="B403" s="216" t="s">
        <v>1680</v>
      </c>
      <c r="C403" s="206">
        <v>3000</v>
      </c>
      <c r="D403" s="206"/>
      <c r="E403" s="18">
        <f t="shared" si="14"/>
        <v>3000</v>
      </c>
      <c r="F403" s="206">
        <v>3000</v>
      </c>
      <c r="G403" s="125">
        <f t="shared" si="15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370"/>
      <c r="B404" s="216" t="s">
        <v>706</v>
      </c>
      <c r="C404" s="206">
        <v>8000</v>
      </c>
      <c r="D404" s="206">
        <v>10000</v>
      </c>
      <c r="E404" s="18">
        <f t="shared" si="14"/>
        <v>18000</v>
      </c>
      <c r="F404" s="206">
        <v>13000</v>
      </c>
      <c r="G404" s="125">
        <f t="shared" si="15"/>
        <v>5000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>
      <c r="A405" s="370"/>
      <c r="B405" s="216" t="s">
        <v>707</v>
      </c>
      <c r="C405" s="206">
        <v>5000</v>
      </c>
      <c r="D405" s="206">
        <v>3000</v>
      </c>
      <c r="E405" s="18">
        <f t="shared" si="14"/>
        <v>8000</v>
      </c>
      <c r="F405" s="206">
        <v>8000</v>
      </c>
      <c r="G405" s="125">
        <f t="shared" si="15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370"/>
      <c r="B406" s="216" t="s">
        <v>708</v>
      </c>
      <c r="C406" s="206"/>
      <c r="D406" s="206"/>
      <c r="E406" s="18">
        <f t="shared" si="14"/>
        <v>0</v>
      </c>
      <c r="F406" s="206"/>
      <c r="G406" s="125">
        <f t="shared" si="15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>
      <c r="A407" s="370"/>
      <c r="B407" s="216" t="s">
        <v>709</v>
      </c>
      <c r="C407" s="206">
        <v>2000</v>
      </c>
      <c r="D407" s="206"/>
      <c r="E407" s="18">
        <f t="shared" si="14"/>
        <v>2000</v>
      </c>
      <c r="F407" s="206">
        <v>2000</v>
      </c>
      <c r="G407" s="125">
        <f t="shared" si="15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370"/>
      <c r="B408" s="216" t="s">
        <v>710</v>
      </c>
      <c r="C408" s="206">
        <v>5000</v>
      </c>
      <c r="D408" s="206">
        <v>5000</v>
      </c>
      <c r="E408" s="18">
        <f t="shared" si="14"/>
        <v>10000</v>
      </c>
      <c r="F408" s="206">
        <v>7500</v>
      </c>
      <c r="G408" s="125">
        <f t="shared" si="15"/>
        <v>2500</v>
      </c>
      <c r="H408" s="150" t="s">
        <v>909</v>
      </c>
      <c r="I408" s="151" t="s">
        <v>909</v>
      </c>
      <c r="J408" s="163" t="s">
        <v>909</v>
      </c>
      <c r="K408" s="167" t="s">
        <v>909</v>
      </c>
    </row>
    <row r="409" spans="1:11">
      <c r="A409" s="370"/>
      <c r="B409" s="216" t="s">
        <v>711</v>
      </c>
      <c r="C409" s="206"/>
      <c r="D409" s="206"/>
      <c r="E409" s="18">
        <f t="shared" si="14"/>
        <v>0</v>
      </c>
      <c r="F409" s="206"/>
      <c r="G409" s="125">
        <f t="shared" si="15"/>
        <v>0</v>
      </c>
      <c r="H409" s="150" t="s">
        <v>909</v>
      </c>
      <c r="I409" s="151" t="s">
        <v>909</v>
      </c>
      <c r="J409" s="163" t="s">
        <v>909</v>
      </c>
      <c r="K409" s="164" t="s">
        <v>909</v>
      </c>
    </row>
    <row r="410" spans="1:11">
      <c r="A410" s="370"/>
      <c r="B410" s="216" t="s">
        <v>712</v>
      </c>
      <c r="C410" s="206"/>
      <c r="D410" s="206"/>
      <c r="E410" s="18">
        <f t="shared" si="14"/>
        <v>0</v>
      </c>
      <c r="F410" s="206"/>
      <c r="G410" s="125">
        <f t="shared" si="15"/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370"/>
      <c r="B411" s="216" t="s">
        <v>713</v>
      </c>
      <c r="C411" s="206"/>
      <c r="D411" s="206"/>
      <c r="E411" s="18">
        <f t="shared" si="14"/>
        <v>0</v>
      </c>
      <c r="F411" s="206"/>
      <c r="G411" s="125">
        <f t="shared" si="15"/>
        <v>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>
      <c r="A412" s="370"/>
      <c r="B412" s="216" t="s">
        <v>714</v>
      </c>
      <c r="C412" s="206"/>
      <c r="D412" s="206"/>
      <c r="E412" s="18">
        <f t="shared" si="14"/>
        <v>0</v>
      </c>
      <c r="F412" s="206"/>
      <c r="G412" s="125">
        <f t="shared" si="15"/>
        <v>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370"/>
      <c r="B413" s="216" t="s">
        <v>715</v>
      </c>
      <c r="C413" s="206"/>
      <c r="D413" s="206"/>
      <c r="E413" s="18">
        <f t="shared" si="14"/>
        <v>0</v>
      </c>
      <c r="F413" s="206"/>
      <c r="G413" s="125">
        <f t="shared" si="15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370"/>
      <c r="B414" s="216" t="s">
        <v>716</v>
      </c>
      <c r="C414" s="206"/>
      <c r="D414" s="206"/>
      <c r="E414" s="18">
        <f t="shared" si="14"/>
        <v>0</v>
      </c>
      <c r="F414" s="206"/>
      <c r="G414" s="125">
        <f t="shared" si="15"/>
        <v>0</v>
      </c>
      <c r="H414" s="150" t="s">
        <v>909</v>
      </c>
      <c r="I414" s="151" t="s">
        <v>909</v>
      </c>
      <c r="J414" s="163" t="s">
        <v>909</v>
      </c>
      <c r="K414" s="164" t="s">
        <v>909</v>
      </c>
    </row>
    <row r="415" spans="1:11">
      <c r="A415" s="370"/>
      <c r="B415" s="216" t="s">
        <v>1681</v>
      </c>
      <c r="C415" s="206"/>
      <c r="D415" s="206"/>
      <c r="E415" s="18">
        <f t="shared" si="14"/>
        <v>0</v>
      </c>
      <c r="F415" s="206"/>
      <c r="G415" s="125">
        <f t="shared" si="15"/>
        <v>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370"/>
      <c r="B416" s="216" t="s">
        <v>718</v>
      </c>
      <c r="C416" s="206"/>
      <c r="D416" s="206"/>
      <c r="E416" s="18">
        <f t="shared" si="14"/>
        <v>0</v>
      </c>
      <c r="F416" s="206"/>
      <c r="G416" s="125">
        <f t="shared" si="15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370"/>
      <c r="B417" s="217" t="s">
        <v>973</v>
      </c>
      <c r="C417" s="206">
        <v>3000</v>
      </c>
      <c r="D417" s="206"/>
      <c r="E417" s="18">
        <f t="shared" si="14"/>
        <v>3000</v>
      </c>
      <c r="F417" s="206">
        <v>3000</v>
      </c>
      <c r="G417" s="125">
        <f t="shared" si="15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>
      <c r="A418" s="370"/>
      <c r="B418" s="215" t="s">
        <v>720</v>
      </c>
      <c r="C418" s="206">
        <v>20000</v>
      </c>
      <c r="D418" s="206">
        <v>10000</v>
      </c>
      <c r="E418" s="18">
        <f t="shared" si="14"/>
        <v>30000</v>
      </c>
      <c r="F418" s="206">
        <v>25000</v>
      </c>
      <c r="G418" s="125">
        <f t="shared" si="15"/>
        <v>5000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>
      <c r="A419" s="373"/>
      <c r="B419" s="215" t="s">
        <v>721</v>
      </c>
      <c r="C419" s="206"/>
      <c r="D419" s="206"/>
      <c r="E419" s="18">
        <f t="shared" si="14"/>
        <v>0</v>
      </c>
      <c r="F419" s="206"/>
      <c r="G419" s="125">
        <f t="shared" si="15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>
      <c r="A420" s="373"/>
      <c r="B420" s="215" t="s">
        <v>722</v>
      </c>
      <c r="C420" s="206">
        <v>5000</v>
      </c>
      <c r="D420" s="206"/>
      <c r="E420" s="18">
        <f t="shared" si="14"/>
        <v>5000</v>
      </c>
      <c r="F420" s="206">
        <v>3500</v>
      </c>
      <c r="G420" s="125">
        <f t="shared" si="15"/>
        <v>1500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>
      <c r="A421" s="373"/>
      <c r="B421" s="215" t="s">
        <v>1682</v>
      </c>
      <c r="C421" s="206"/>
      <c r="D421" s="206"/>
      <c r="E421" s="18">
        <f t="shared" si="14"/>
        <v>0</v>
      </c>
      <c r="F421" s="206"/>
      <c r="G421" s="125">
        <f t="shared" si="15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>
      <c r="A422" s="373"/>
      <c r="B422" s="215" t="s">
        <v>976</v>
      </c>
      <c r="C422" s="206"/>
      <c r="D422" s="206"/>
      <c r="E422" s="18">
        <f t="shared" si="14"/>
        <v>0</v>
      </c>
      <c r="F422" s="206"/>
      <c r="G422" s="125">
        <f t="shared" si="15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>
      <c r="A423" s="373"/>
      <c r="B423" s="215" t="s">
        <v>977</v>
      </c>
      <c r="C423" s="206"/>
      <c r="D423" s="206"/>
      <c r="E423" s="18">
        <f t="shared" si="14"/>
        <v>0</v>
      </c>
      <c r="F423" s="206"/>
      <c r="G423" s="125">
        <f t="shared" si="15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>
      <c r="A424" s="373"/>
      <c r="B424" s="215" t="s">
        <v>1683</v>
      </c>
      <c r="C424" s="206"/>
      <c r="D424" s="206"/>
      <c r="E424" s="18">
        <f t="shared" si="14"/>
        <v>0</v>
      </c>
      <c r="F424" s="206"/>
      <c r="G424" s="125">
        <f t="shared" si="15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>
      <c r="A425" s="373"/>
      <c r="B425" s="215" t="s">
        <v>978</v>
      </c>
      <c r="C425" s="206"/>
      <c r="D425" s="206"/>
      <c r="E425" s="18">
        <f t="shared" si="14"/>
        <v>0</v>
      </c>
      <c r="F425" s="206"/>
      <c r="G425" s="125">
        <f t="shared" si="15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>
      <c r="A426" s="373"/>
      <c r="B426" s="215" t="s">
        <v>1744</v>
      </c>
      <c r="C426" s="206">
        <v>400</v>
      </c>
      <c r="D426" s="206"/>
      <c r="E426" s="18">
        <f t="shared" si="14"/>
        <v>400</v>
      </c>
      <c r="F426" s="206">
        <v>400</v>
      </c>
      <c r="G426" s="125">
        <f t="shared" si="15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>
      <c r="A427" s="373"/>
      <c r="B427" s="215" t="s">
        <v>726</v>
      </c>
      <c r="C427" s="206"/>
      <c r="D427" s="206"/>
      <c r="E427" s="18">
        <f t="shared" si="14"/>
        <v>0</v>
      </c>
      <c r="F427" s="206"/>
      <c r="G427" s="125">
        <f t="shared" si="15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373"/>
      <c r="B428" s="215" t="s">
        <v>1356</v>
      </c>
      <c r="C428" s="206">
        <v>3000</v>
      </c>
      <c r="D428" s="206"/>
      <c r="E428" s="18">
        <f t="shared" si="14"/>
        <v>3000</v>
      </c>
      <c r="F428" s="206">
        <v>3000</v>
      </c>
      <c r="G428" s="125">
        <f t="shared" si="15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 ht="16.5" thickBot="1">
      <c r="A429" s="373"/>
      <c r="B429" s="215"/>
      <c r="C429" s="206"/>
      <c r="D429" s="206"/>
      <c r="E429" s="18">
        <f t="shared" si="14"/>
        <v>0</v>
      </c>
      <c r="F429" s="206"/>
      <c r="G429" s="125">
        <f t="shared" si="15"/>
        <v>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 ht="16.5" thickBot="1">
      <c r="A430" s="383" t="s">
        <v>628</v>
      </c>
      <c r="B430" s="214" t="s">
        <v>1684</v>
      </c>
      <c r="C430" s="206"/>
      <c r="D430" s="206"/>
      <c r="E430" s="18">
        <f t="shared" si="14"/>
        <v>0</v>
      </c>
      <c r="F430" s="206"/>
      <c r="G430" s="125">
        <f t="shared" si="15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>
      <c r="A431" s="373"/>
      <c r="B431" s="215"/>
      <c r="C431" s="206"/>
      <c r="D431" s="206"/>
      <c r="E431" s="18">
        <f t="shared" si="14"/>
        <v>0</v>
      </c>
      <c r="F431" s="206"/>
      <c r="G431" s="125">
        <f t="shared" si="15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 ht="16.5" thickBot="1">
      <c r="A432" s="373"/>
      <c r="B432" s="215"/>
      <c r="C432" s="206"/>
      <c r="D432" s="206"/>
      <c r="E432" s="18">
        <f t="shared" si="14"/>
        <v>0</v>
      </c>
      <c r="F432" s="206"/>
      <c r="G432" s="125">
        <f t="shared" si="15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 ht="16.5" thickBot="1">
      <c r="A433" s="383" t="s">
        <v>745</v>
      </c>
      <c r="B433" s="214" t="s">
        <v>1685</v>
      </c>
      <c r="C433" s="206">
        <v>300</v>
      </c>
      <c r="D433" s="206"/>
      <c r="E433" s="18">
        <f t="shared" si="14"/>
        <v>300</v>
      </c>
      <c r="F433" s="206">
        <v>300</v>
      </c>
      <c r="G433" s="125">
        <f t="shared" si="15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373"/>
      <c r="B434" s="214" t="s">
        <v>1745</v>
      </c>
      <c r="C434" s="206">
        <v>900</v>
      </c>
      <c r="D434" s="206"/>
      <c r="E434" s="18">
        <f t="shared" si="14"/>
        <v>900</v>
      </c>
      <c r="F434" s="206">
        <v>900</v>
      </c>
      <c r="G434" s="125">
        <f t="shared" si="15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 ht="16.5" thickBot="1">
      <c r="A435" s="373"/>
      <c r="B435" s="215"/>
      <c r="C435" s="206"/>
      <c r="D435" s="206"/>
      <c r="E435" s="18">
        <f t="shared" si="14"/>
        <v>0</v>
      </c>
      <c r="F435" s="206"/>
      <c r="G435" s="125">
        <f t="shared" si="15"/>
        <v>0</v>
      </c>
      <c r="H435" s="150" t="s">
        <v>909</v>
      </c>
      <c r="I435" s="153" t="s">
        <v>909</v>
      </c>
      <c r="J435" s="168" t="s">
        <v>909</v>
      </c>
      <c r="K435" s="164" t="s">
        <v>909</v>
      </c>
    </row>
    <row r="436" spans="1:11" ht="16.5" thickBot="1">
      <c r="A436" s="383" t="s">
        <v>1686</v>
      </c>
      <c r="B436" s="214" t="s">
        <v>1687</v>
      </c>
      <c r="C436" s="206"/>
      <c r="D436" s="206"/>
      <c r="E436" s="18">
        <f t="shared" si="14"/>
        <v>0</v>
      </c>
      <c r="F436" s="206"/>
      <c r="G436" s="125">
        <f t="shared" si="15"/>
        <v>0</v>
      </c>
      <c r="H436" s="150" t="s">
        <v>909</v>
      </c>
      <c r="I436" s="153" t="s">
        <v>909</v>
      </c>
      <c r="J436" s="168" t="s">
        <v>909</v>
      </c>
      <c r="K436" s="164" t="s">
        <v>909</v>
      </c>
    </row>
    <row r="437" spans="1:11">
      <c r="A437" s="373"/>
      <c r="B437" s="215" t="s">
        <v>981</v>
      </c>
      <c r="C437" s="206"/>
      <c r="D437" s="206"/>
      <c r="E437" s="18">
        <f t="shared" si="14"/>
        <v>0</v>
      </c>
      <c r="F437" s="206"/>
      <c r="G437" s="125">
        <f t="shared" si="15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>
      <c r="A438" s="373"/>
      <c r="B438" s="215" t="s">
        <v>1038</v>
      </c>
      <c r="C438" s="206">
        <v>56700</v>
      </c>
      <c r="D438" s="206"/>
      <c r="E438" s="18">
        <f t="shared" si="14"/>
        <v>56700</v>
      </c>
      <c r="F438" s="206">
        <v>56700</v>
      </c>
      <c r="G438" s="125">
        <f t="shared" si="15"/>
        <v>0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>
      <c r="A439" s="373"/>
      <c r="B439" s="215" t="s">
        <v>1039</v>
      </c>
      <c r="C439" s="206"/>
      <c r="D439" s="206"/>
      <c r="E439" s="18">
        <f t="shared" si="14"/>
        <v>0</v>
      </c>
      <c r="F439" s="206"/>
      <c r="G439" s="125">
        <f t="shared" si="15"/>
        <v>0</v>
      </c>
      <c r="H439" s="150" t="s">
        <v>909</v>
      </c>
      <c r="I439" s="151" t="s">
        <v>909</v>
      </c>
      <c r="J439" s="163" t="s">
        <v>909</v>
      </c>
      <c r="K439" s="164" t="s">
        <v>909</v>
      </c>
    </row>
    <row r="440" spans="1:11">
      <c r="A440" s="373"/>
      <c r="B440" s="215" t="s">
        <v>1040</v>
      </c>
      <c r="C440" s="206">
        <v>35395</v>
      </c>
      <c r="D440" s="206"/>
      <c r="E440" s="18">
        <f t="shared" si="14"/>
        <v>35395</v>
      </c>
      <c r="F440" s="206">
        <v>35395</v>
      </c>
      <c r="G440" s="125">
        <f t="shared" si="15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>
      <c r="A441" s="373"/>
      <c r="B441" s="432"/>
      <c r="C441" s="206"/>
      <c r="D441" s="206"/>
      <c r="E441" s="18">
        <f t="shared" si="14"/>
        <v>0</v>
      </c>
      <c r="F441" s="206"/>
      <c r="G441" s="125">
        <f t="shared" si="15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 ht="16.5" thickBot="1">
      <c r="A442" s="388"/>
      <c r="B442" s="201"/>
      <c r="C442" s="206"/>
      <c r="D442" s="206"/>
      <c r="E442" s="18">
        <f t="shared" si="14"/>
        <v>0</v>
      </c>
      <c r="F442" s="206"/>
      <c r="G442" s="125">
        <f t="shared" si="15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 ht="16.5" thickBot="1">
      <c r="A443" s="376" t="s">
        <v>755</v>
      </c>
      <c r="B443" s="201" t="s">
        <v>756</v>
      </c>
      <c r="C443" s="206">
        <v>3000</v>
      </c>
      <c r="D443" s="206"/>
      <c r="E443" s="18">
        <f t="shared" si="14"/>
        <v>3000</v>
      </c>
      <c r="F443" s="206">
        <v>3000</v>
      </c>
      <c r="G443" s="125">
        <f t="shared" si="15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>
      <c r="A444" s="388"/>
      <c r="B444" s="201" t="s">
        <v>1688</v>
      </c>
      <c r="C444" s="206">
        <v>2000</v>
      </c>
      <c r="D444" s="206"/>
      <c r="E444" s="18">
        <f t="shared" si="14"/>
        <v>2000</v>
      </c>
      <c r="F444" s="206">
        <v>2000</v>
      </c>
      <c r="G444" s="125">
        <f t="shared" si="15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>
      <c r="A445" s="388"/>
      <c r="B445" s="213" t="s">
        <v>762</v>
      </c>
      <c r="C445" s="206">
        <v>1000</v>
      </c>
      <c r="D445" s="206"/>
      <c r="E445" s="18">
        <f t="shared" si="14"/>
        <v>1000</v>
      </c>
      <c r="F445" s="206">
        <v>1000</v>
      </c>
      <c r="G445" s="125">
        <f t="shared" si="15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>
      <c r="A446" s="388"/>
      <c r="B446" s="201" t="s">
        <v>761</v>
      </c>
      <c r="C446" s="206">
        <v>700</v>
      </c>
      <c r="D446" s="206"/>
      <c r="E446" s="18">
        <f t="shared" si="14"/>
        <v>700</v>
      </c>
      <c r="F446" s="206">
        <v>700</v>
      </c>
      <c r="G446" s="125">
        <f t="shared" si="15"/>
        <v>0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 ht="16.5" thickBot="1">
      <c r="A447" s="388"/>
      <c r="B447" s="201"/>
      <c r="C447" s="206"/>
      <c r="D447" s="206"/>
      <c r="E447" s="18">
        <f t="shared" si="14"/>
        <v>0</v>
      </c>
      <c r="F447" s="206"/>
      <c r="G447" s="125">
        <f t="shared" si="15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 ht="16.5" thickBot="1">
      <c r="A448" s="383" t="s">
        <v>767</v>
      </c>
      <c r="B448" s="201" t="s">
        <v>1689</v>
      </c>
      <c r="C448" s="206"/>
      <c r="D448" s="206"/>
      <c r="E448" s="18">
        <f t="shared" si="14"/>
        <v>0</v>
      </c>
      <c r="F448" s="206"/>
      <c r="G448" s="125">
        <f t="shared" si="15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>
      <c r="A449" s="370"/>
      <c r="B449" s="200" t="s">
        <v>1497</v>
      </c>
      <c r="C449" s="206">
        <v>3000</v>
      </c>
      <c r="D449" s="206"/>
      <c r="E449" s="18">
        <f t="shared" si="14"/>
        <v>3000</v>
      </c>
      <c r="F449" s="206">
        <v>3000</v>
      </c>
      <c r="G449" s="125">
        <f t="shared" si="15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373"/>
      <c r="B450" s="280" t="s">
        <v>770</v>
      </c>
      <c r="C450" s="206">
        <v>7000</v>
      </c>
      <c r="D450" s="206"/>
      <c r="E450" s="18">
        <f t="shared" si="14"/>
        <v>7000</v>
      </c>
      <c r="F450" s="206">
        <v>7000</v>
      </c>
      <c r="G450" s="125">
        <f t="shared" si="15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>
      <c r="A451" s="373"/>
      <c r="B451" s="280" t="s">
        <v>771</v>
      </c>
      <c r="C451" s="206"/>
      <c r="D451" s="206"/>
      <c r="E451" s="18">
        <f t="shared" si="14"/>
        <v>0</v>
      </c>
      <c r="F451" s="206"/>
      <c r="G451" s="125">
        <f t="shared" si="15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>
      <c r="A452" s="373"/>
      <c r="B452" s="280" t="s">
        <v>772</v>
      </c>
      <c r="C452" s="206"/>
      <c r="D452" s="206"/>
      <c r="E452" s="18">
        <f t="shared" si="14"/>
        <v>0</v>
      </c>
      <c r="F452" s="206"/>
      <c r="G452" s="125">
        <f t="shared" si="15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373"/>
      <c r="B453" s="202" t="s">
        <v>1041</v>
      </c>
      <c r="C453" s="206"/>
      <c r="D453" s="206"/>
      <c r="E453" s="18">
        <f t="shared" si="14"/>
        <v>0</v>
      </c>
      <c r="F453" s="206"/>
      <c r="G453" s="125">
        <f t="shared" si="15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>
      <c r="A454" s="388"/>
      <c r="B454" s="201"/>
      <c r="C454" s="206"/>
      <c r="D454" s="206"/>
      <c r="E454" s="18">
        <f t="shared" si="14"/>
        <v>0</v>
      </c>
      <c r="F454" s="206"/>
      <c r="G454" s="125">
        <f t="shared" si="15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>
      <c r="A455" s="433" t="s">
        <v>778</v>
      </c>
      <c r="B455" s="228" t="s">
        <v>1690</v>
      </c>
      <c r="C455" s="206"/>
      <c r="D455" s="206"/>
      <c r="E455" s="18">
        <f t="shared" si="14"/>
        <v>0</v>
      </c>
      <c r="F455" s="206"/>
      <c r="G455" s="125">
        <f t="shared" si="15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>
      <c r="A456" s="388"/>
      <c r="B456" s="228" t="s">
        <v>1691</v>
      </c>
      <c r="C456" s="206"/>
      <c r="D456" s="206"/>
      <c r="E456" s="18">
        <f t="shared" si="14"/>
        <v>0</v>
      </c>
      <c r="F456" s="206"/>
      <c r="G456" s="125">
        <f t="shared" si="15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388"/>
      <c r="B457" s="228" t="s">
        <v>1692</v>
      </c>
      <c r="C457" s="206"/>
      <c r="D457" s="206"/>
      <c r="E457" s="18">
        <f t="shared" si="14"/>
        <v>0</v>
      </c>
      <c r="F457" s="206"/>
      <c r="G457" s="125">
        <f t="shared" si="15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>
      <c r="A458" s="388"/>
      <c r="B458" s="228" t="s">
        <v>1693</v>
      </c>
      <c r="C458" s="206">
        <v>630</v>
      </c>
      <c r="D458" s="206"/>
      <c r="E458" s="18">
        <f t="shared" si="14"/>
        <v>630</v>
      </c>
      <c r="F458" s="206">
        <v>630</v>
      </c>
      <c r="G458" s="125">
        <f t="shared" si="15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>
      <c r="A459" s="388"/>
      <c r="B459" s="228" t="s">
        <v>1501</v>
      </c>
      <c r="C459" s="206"/>
      <c r="D459" s="206"/>
      <c r="E459" s="18">
        <f t="shared" si="14"/>
        <v>0</v>
      </c>
      <c r="F459" s="206"/>
      <c r="G459" s="125">
        <f t="shared" si="15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388"/>
      <c r="B460" s="228" t="s">
        <v>1694</v>
      </c>
      <c r="C460" s="206"/>
      <c r="D460" s="206"/>
      <c r="E460" s="18">
        <f t="shared" si="14"/>
        <v>0</v>
      </c>
      <c r="F460" s="206"/>
      <c r="G460" s="125">
        <f t="shared" si="15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388"/>
      <c r="B461" s="218" t="s">
        <v>986</v>
      </c>
      <c r="C461" s="206"/>
      <c r="D461" s="206"/>
      <c r="E461" s="18">
        <f t="shared" ref="E461:E524" si="16">IFERROR(C461+D461,0)</f>
        <v>0</v>
      </c>
      <c r="F461" s="206"/>
      <c r="G461" s="125">
        <f t="shared" ref="G461:G524" si="17">IFERROR((E461-F461),0)</f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388"/>
      <c r="B462" s="218" t="s">
        <v>1695</v>
      </c>
      <c r="C462" s="206"/>
      <c r="D462" s="206"/>
      <c r="E462" s="18">
        <f t="shared" si="16"/>
        <v>0</v>
      </c>
      <c r="F462" s="206"/>
      <c r="G462" s="125">
        <f t="shared" si="17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388"/>
      <c r="B463" s="229" t="s">
        <v>1719</v>
      </c>
      <c r="C463" s="206"/>
      <c r="D463" s="206"/>
      <c r="E463" s="18">
        <f t="shared" si="16"/>
        <v>0</v>
      </c>
      <c r="F463" s="206"/>
      <c r="G463" s="125">
        <f t="shared" si="17"/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388"/>
      <c r="B464" s="229" t="s">
        <v>1720</v>
      </c>
      <c r="C464" s="206"/>
      <c r="D464" s="206"/>
      <c r="E464" s="18">
        <f t="shared" si="16"/>
        <v>0</v>
      </c>
      <c r="F464" s="206"/>
      <c r="G464" s="125">
        <f t="shared" si="17"/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388"/>
      <c r="B465" s="229" t="s">
        <v>1721</v>
      </c>
      <c r="C465" s="206"/>
      <c r="D465" s="206"/>
      <c r="E465" s="18">
        <f t="shared" si="16"/>
        <v>0</v>
      </c>
      <c r="F465" s="206"/>
      <c r="G465" s="125">
        <f t="shared" si="17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388"/>
      <c r="B466" s="229" t="s">
        <v>1051</v>
      </c>
      <c r="C466" s="206"/>
      <c r="D466" s="206"/>
      <c r="E466" s="18">
        <f t="shared" si="16"/>
        <v>0</v>
      </c>
      <c r="F466" s="206"/>
      <c r="G466" s="125">
        <f t="shared" si="17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388"/>
      <c r="B467" s="229" t="s">
        <v>987</v>
      </c>
      <c r="C467" s="206"/>
      <c r="D467" s="206"/>
      <c r="E467" s="18">
        <f t="shared" si="16"/>
        <v>0</v>
      </c>
      <c r="F467" s="206"/>
      <c r="G467" s="125">
        <f t="shared" si="17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>
      <c r="A468" s="388"/>
      <c r="B468" s="229" t="s">
        <v>1052</v>
      </c>
      <c r="C468" s="206"/>
      <c r="D468" s="206"/>
      <c r="E468" s="18">
        <f t="shared" si="16"/>
        <v>0</v>
      </c>
      <c r="F468" s="206"/>
      <c r="G468" s="125">
        <f t="shared" si="17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>
      <c r="A469" s="388"/>
      <c r="B469" s="229" t="s">
        <v>988</v>
      </c>
      <c r="C469" s="206"/>
      <c r="D469" s="206"/>
      <c r="E469" s="18">
        <f t="shared" si="16"/>
        <v>0</v>
      </c>
      <c r="F469" s="206"/>
      <c r="G469" s="125">
        <f t="shared" si="17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388"/>
      <c r="B470" s="229" t="s">
        <v>1049</v>
      </c>
      <c r="C470" s="206"/>
      <c r="D470" s="206"/>
      <c r="E470" s="18">
        <f t="shared" si="16"/>
        <v>0</v>
      </c>
      <c r="F470" s="206"/>
      <c r="G470" s="125">
        <f t="shared" si="17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388"/>
      <c r="B471" s="229" t="s">
        <v>1697</v>
      </c>
      <c r="C471" s="206"/>
      <c r="D471" s="206"/>
      <c r="E471" s="18">
        <f t="shared" si="16"/>
        <v>0</v>
      </c>
      <c r="F471" s="206"/>
      <c r="G471" s="125">
        <f t="shared" si="17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>
      <c r="A472" s="388"/>
      <c r="B472" s="218" t="s">
        <v>1698</v>
      </c>
      <c r="C472" s="206"/>
      <c r="D472" s="206"/>
      <c r="E472" s="18">
        <f t="shared" si="16"/>
        <v>0</v>
      </c>
      <c r="F472" s="206"/>
      <c r="G472" s="125">
        <f t="shared" si="17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>
      <c r="A473" s="388"/>
      <c r="B473" s="228" t="s">
        <v>991</v>
      </c>
      <c r="C473" s="206"/>
      <c r="D473" s="206"/>
      <c r="E473" s="18">
        <f t="shared" si="16"/>
        <v>0</v>
      </c>
      <c r="F473" s="206"/>
      <c r="G473" s="125">
        <f t="shared" si="17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>
      <c r="A474" s="388"/>
      <c r="B474" s="228" t="s">
        <v>1699</v>
      </c>
      <c r="C474" s="206"/>
      <c r="D474" s="206"/>
      <c r="E474" s="18">
        <f t="shared" si="16"/>
        <v>0</v>
      </c>
      <c r="F474" s="206"/>
      <c r="G474" s="125">
        <f t="shared" si="17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>
      <c r="A475" s="388"/>
      <c r="B475" s="228" t="s">
        <v>993</v>
      </c>
      <c r="C475" s="206"/>
      <c r="D475" s="206"/>
      <c r="E475" s="18">
        <f t="shared" si="16"/>
        <v>0</v>
      </c>
      <c r="F475" s="206"/>
      <c r="G475" s="125">
        <f t="shared" si="17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>
      <c r="A476" s="388"/>
      <c r="B476" s="228" t="s">
        <v>994</v>
      </c>
      <c r="C476" s="206"/>
      <c r="D476" s="206"/>
      <c r="E476" s="18">
        <f t="shared" si="16"/>
        <v>0</v>
      </c>
      <c r="F476" s="206"/>
      <c r="G476" s="125">
        <f t="shared" si="17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>
      <c r="A477" s="388"/>
      <c r="B477" s="228" t="s">
        <v>995</v>
      </c>
      <c r="C477" s="206"/>
      <c r="D477" s="206"/>
      <c r="E477" s="18">
        <f t="shared" si="16"/>
        <v>0</v>
      </c>
      <c r="F477" s="206"/>
      <c r="G477" s="125">
        <f t="shared" si="17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>
      <c r="A478" s="388"/>
      <c r="B478" s="228" t="s">
        <v>996</v>
      </c>
      <c r="C478" s="206"/>
      <c r="D478" s="206"/>
      <c r="E478" s="18">
        <f t="shared" si="16"/>
        <v>0</v>
      </c>
      <c r="F478" s="206"/>
      <c r="G478" s="125">
        <f t="shared" si="17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 ht="16.5" thickBot="1">
      <c r="A479" s="434"/>
      <c r="B479" s="228"/>
      <c r="C479" s="206"/>
      <c r="D479" s="206"/>
      <c r="E479" s="18">
        <f t="shared" si="16"/>
        <v>0</v>
      </c>
      <c r="F479" s="206"/>
      <c r="G479" s="125">
        <f t="shared" si="17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 ht="16.5" thickBot="1">
      <c r="A480" s="383" t="s">
        <v>1315</v>
      </c>
      <c r="B480" s="213" t="s">
        <v>1016</v>
      </c>
      <c r="C480" s="206"/>
      <c r="D480" s="206"/>
      <c r="E480" s="18">
        <f t="shared" si="16"/>
        <v>0</v>
      </c>
      <c r="F480" s="206"/>
      <c r="G480" s="125">
        <f t="shared" si="17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>
      <c r="A481" s="394"/>
      <c r="B481" s="213" t="s">
        <v>1017</v>
      </c>
      <c r="C481" s="206"/>
      <c r="D481" s="206"/>
      <c r="E481" s="18">
        <f t="shared" si="16"/>
        <v>0</v>
      </c>
      <c r="F481" s="206"/>
      <c r="G481" s="125">
        <f t="shared" si="17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>
      <c r="A482" s="394"/>
      <c r="B482" s="213" t="s">
        <v>1700</v>
      </c>
      <c r="C482" s="206"/>
      <c r="D482" s="206"/>
      <c r="E482" s="18">
        <f t="shared" si="16"/>
        <v>0</v>
      </c>
      <c r="F482" s="206"/>
      <c r="G482" s="125">
        <f t="shared" si="17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>
      <c r="A483" s="394"/>
      <c r="B483" s="213" t="s">
        <v>1057</v>
      </c>
      <c r="C483" s="206"/>
      <c r="D483" s="206"/>
      <c r="E483" s="18">
        <f t="shared" si="16"/>
        <v>0</v>
      </c>
      <c r="F483" s="206"/>
      <c r="G483" s="125">
        <f t="shared" si="17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>
      <c r="A484" s="394"/>
      <c r="B484" s="213" t="s">
        <v>1058</v>
      </c>
      <c r="C484" s="206"/>
      <c r="D484" s="206"/>
      <c r="E484" s="18">
        <f t="shared" si="16"/>
        <v>0</v>
      </c>
      <c r="F484" s="206"/>
      <c r="G484" s="125">
        <f t="shared" si="17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>
      <c r="A485" s="394"/>
      <c r="B485" s="213" t="s">
        <v>885</v>
      </c>
      <c r="C485" s="206"/>
      <c r="D485" s="206"/>
      <c r="E485" s="18">
        <f t="shared" si="16"/>
        <v>0</v>
      </c>
      <c r="F485" s="206"/>
      <c r="G485" s="125">
        <f t="shared" si="17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 ht="16.5" thickBot="1">
      <c r="A486" s="394"/>
      <c r="B486" s="213"/>
      <c r="C486" s="206"/>
      <c r="D486" s="206"/>
      <c r="E486" s="18">
        <f t="shared" si="16"/>
        <v>0</v>
      </c>
      <c r="F486" s="206"/>
      <c r="G486" s="125">
        <f t="shared" si="17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 ht="16.5" thickBot="1">
      <c r="A487" s="383" t="s">
        <v>1085</v>
      </c>
      <c r="B487" s="213" t="s">
        <v>1746</v>
      </c>
      <c r="C487" s="206">
        <v>75</v>
      </c>
      <c r="D487" s="206"/>
      <c r="E487" s="18">
        <f t="shared" si="16"/>
        <v>75</v>
      </c>
      <c r="F487" s="206">
        <v>75</v>
      </c>
      <c r="G487" s="125">
        <f t="shared" si="17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373"/>
      <c r="B488" s="213" t="s">
        <v>1747</v>
      </c>
      <c r="C488" s="206">
        <v>75</v>
      </c>
      <c r="D488" s="206"/>
      <c r="E488" s="18">
        <f t="shared" si="16"/>
        <v>75</v>
      </c>
      <c r="F488" s="206">
        <v>75</v>
      </c>
      <c r="G488" s="125">
        <f t="shared" si="17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 ht="16.5" thickBot="1">
      <c r="A489" s="394"/>
      <c r="B489" s="213"/>
      <c r="C489" s="206"/>
      <c r="D489" s="206"/>
      <c r="E489" s="18">
        <f t="shared" si="16"/>
        <v>0</v>
      </c>
      <c r="F489" s="206"/>
      <c r="G489" s="125">
        <f t="shared" si="17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 ht="16.5" thickBot="1">
      <c r="A490" s="383" t="s">
        <v>243</v>
      </c>
      <c r="B490" s="213" t="s">
        <v>1722</v>
      </c>
      <c r="C490" s="206">
        <v>25800</v>
      </c>
      <c r="D490" s="206"/>
      <c r="E490" s="18">
        <f t="shared" si="16"/>
        <v>25800</v>
      </c>
      <c r="F490" s="206">
        <v>25800</v>
      </c>
      <c r="G490" s="125">
        <f t="shared" si="17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394"/>
      <c r="B491" s="213"/>
      <c r="C491" s="206"/>
      <c r="D491" s="206"/>
      <c r="E491" s="18">
        <f t="shared" si="16"/>
        <v>0</v>
      </c>
      <c r="F491" s="206"/>
      <c r="G491" s="125">
        <f t="shared" si="17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394"/>
      <c r="B492" s="435"/>
      <c r="C492" s="206"/>
      <c r="D492" s="206"/>
      <c r="E492" s="18">
        <f t="shared" si="16"/>
        <v>0</v>
      </c>
      <c r="F492" s="206"/>
      <c r="G492" s="125">
        <f t="shared" si="17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 ht="16.5" thickBot="1">
      <c r="A493" s="388"/>
      <c r="B493" s="222"/>
      <c r="C493" s="206"/>
      <c r="D493" s="206"/>
      <c r="E493" s="18">
        <f t="shared" si="16"/>
        <v>0</v>
      </c>
      <c r="F493" s="206"/>
      <c r="G493" s="125">
        <f t="shared" si="17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 ht="16.5" thickBot="1">
      <c r="A494" s="383" t="s">
        <v>798</v>
      </c>
      <c r="B494" s="222" t="s">
        <v>799</v>
      </c>
      <c r="C494" s="206"/>
      <c r="D494" s="206"/>
      <c r="E494" s="18">
        <f t="shared" si="16"/>
        <v>0</v>
      </c>
      <c r="F494" s="206"/>
      <c r="G494" s="125">
        <f t="shared" si="17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>
      <c r="A495" s="388"/>
      <c r="B495" s="222" t="s">
        <v>800</v>
      </c>
      <c r="C495" s="206"/>
      <c r="D495" s="206"/>
      <c r="E495" s="18">
        <f t="shared" si="16"/>
        <v>0</v>
      </c>
      <c r="F495" s="206"/>
      <c r="G495" s="125">
        <f t="shared" si="17"/>
        <v>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>
      <c r="A496" s="388"/>
      <c r="B496" s="222" t="s">
        <v>1703</v>
      </c>
      <c r="C496" s="206"/>
      <c r="D496" s="206"/>
      <c r="E496" s="18">
        <f t="shared" si="16"/>
        <v>0</v>
      </c>
      <c r="F496" s="206"/>
      <c r="G496" s="125">
        <f t="shared" si="17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>
      <c r="A497" s="388"/>
      <c r="B497" s="218" t="s">
        <v>802</v>
      </c>
      <c r="C497" s="206">
        <v>1750</v>
      </c>
      <c r="D497" s="206"/>
      <c r="E497" s="18">
        <f t="shared" si="16"/>
        <v>1750</v>
      </c>
      <c r="F497" s="206">
        <v>1750</v>
      </c>
      <c r="G497" s="125">
        <f t="shared" si="17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>
      <c r="A498" s="388"/>
      <c r="B498" s="218" t="s">
        <v>803</v>
      </c>
      <c r="C498" s="206">
        <v>3600</v>
      </c>
      <c r="D498" s="206"/>
      <c r="E498" s="18">
        <f t="shared" si="16"/>
        <v>3600</v>
      </c>
      <c r="F498" s="206">
        <v>3600</v>
      </c>
      <c r="G498" s="125">
        <f t="shared" si="17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>
      <c r="A499" s="388"/>
      <c r="B499" s="222" t="s">
        <v>1704</v>
      </c>
      <c r="C499" s="206">
        <v>9000</v>
      </c>
      <c r="D499" s="206"/>
      <c r="E499" s="18">
        <f t="shared" si="16"/>
        <v>9000</v>
      </c>
      <c r="F499" s="206">
        <v>9000</v>
      </c>
      <c r="G499" s="125">
        <f t="shared" si="17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388"/>
      <c r="B500" s="222"/>
      <c r="C500" s="206"/>
      <c r="D500" s="206"/>
      <c r="E500" s="18">
        <f t="shared" si="16"/>
        <v>0</v>
      </c>
      <c r="F500" s="206"/>
      <c r="G500" s="125">
        <f t="shared" si="17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 ht="16.5" thickBot="1">
      <c r="A501" s="373"/>
      <c r="B501" s="222"/>
      <c r="C501" s="206"/>
      <c r="D501" s="206"/>
      <c r="E501" s="18">
        <f t="shared" si="16"/>
        <v>0</v>
      </c>
      <c r="F501" s="206"/>
      <c r="G501" s="125">
        <f t="shared" si="17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 ht="16.5" thickBot="1">
      <c r="A502" s="383" t="s">
        <v>568</v>
      </c>
      <c r="B502" s="222" t="s">
        <v>1748</v>
      </c>
      <c r="C502" s="206">
        <v>806</v>
      </c>
      <c r="D502" s="206"/>
      <c r="E502" s="18">
        <f t="shared" si="16"/>
        <v>806</v>
      </c>
      <c r="F502" s="206">
        <v>806</v>
      </c>
      <c r="G502" s="125">
        <f t="shared" si="17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>
      <c r="A503" s="373"/>
      <c r="B503" s="222" t="s">
        <v>1749</v>
      </c>
      <c r="C503" s="206">
        <v>636</v>
      </c>
      <c r="D503" s="206"/>
      <c r="E503" s="18">
        <f t="shared" si="16"/>
        <v>636</v>
      </c>
      <c r="F503" s="206">
        <v>636</v>
      </c>
      <c r="G503" s="125">
        <f t="shared" si="17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>
      <c r="A504" s="373"/>
      <c r="B504" s="222" t="s">
        <v>1750</v>
      </c>
      <c r="C504" s="206">
        <v>780</v>
      </c>
      <c r="D504" s="206"/>
      <c r="E504" s="18">
        <f t="shared" si="16"/>
        <v>780</v>
      </c>
      <c r="F504" s="206">
        <v>780</v>
      </c>
      <c r="G504" s="125">
        <f t="shared" si="17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>
      <c r="A505" s="388"/>
      <c r="B505" s="436"/>
      <c r="C505" s="206"/>
      <c r="D505" s="206"/>
      <c r="E505" s="18">
        <f t="shared" si="16"/>
        <v>0</v>
      </c>
      <c r="F505" s="206"/>
      <c r="G505" s="125">
        <f t="shared" si="17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 ht="16.5" thickBot="1">
      <c r="A506" s="437"/>
      <c r="B506" s="438"/>
      <c r="C506" s="206"/>
      <c r="D506" s="206"/>
      <c r="E506" s="18">
        <f t="shared" si="16"/>
        <v>0</v>
      </c>
      <c r="F506" s="206"/>
      <c r="G506" s="125">
        <f t="shared" si="17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 ht="16.5" thickBot="1">
      <c r="A507" s="383" t="s">
        <v>1000</v>
      </c>
      <c r="B507" s="223" t="s">
        <v>1001</v>
      </c>
      <c r="C507" s="206">
        <v>6360</v>
      </c>
      <c r="D507" s="206"/>
      <c r="E507" s="18">
        <f t="shared" si="16"/>
        <v>6360</v>
      </c>
      <c r="F507" s="206">
        <v>6360</v>
      </c>
      <c r="G507" s="125">
        <f t="shared" si="17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 ht="16.5" thickBot="1">
      <c r="A508" s="388"/>
      <c r="B508" s="201"/>
      <c r="C508" s="206"/>
      <c r="D508" s="206"/>
      <c r="E508" s="18">
        <f t="shared" si="16"/>
        <v>0</v>
      </c>
      <c r="F508" s="206"/>
      <c r="G508" s="125">
        <f t="shared" si="17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 ht="16.5" thickBot="1">
      <c r="A509" s="383" t="s">
        <v>1751</v>
      </c>
      <c r="B509" s="224" t="s">
        <v>1752</v>
      </c>
      <c r="C509" s="206">
        <v>420</v>
      </c>
      <c r="D509" s="206"/>
      <c r="E509" s="18">
        <f t="shared" si="16"/>
        <v>420</v>
      </c>
      <c r="F509" s="206">
        <v>420</v>
      </c>
      <c r="G509" s="125">
        <f t="shared" si="17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444"/>
      <c r="B510" s="224" t="s">
        <v>1753</v>
      </c>
      <c r="C510" s="206">
        <v>1020</v>
      </c>
      <c r="D510" s="206"/>
      <c r="E510" s="18">
        <f t="shared" si="16"/>
        <v>1020</v>
      </c>
      <c r="F510" s="206">
        <v>1020</v>
      </c>
      <c r="G510" s="125">
        <f t="shared" si="17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373"/>
      <c r="B511" s="224" t="s">
        <v>1754</v>
      </c>
      <c r="C511" s="206">
        <v>720</v>
      </c>
      <c r="D511" s="206"/>
      <c r="E511" s="18">
        <f t="shared" si="16"/>
        <v>720</v>
      </c>
      <c r="F511" s="206">
        <v>720</v>
      </c>
      <c r="G511" s="125">
        <f t="shared" si="17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373"/>
      <c r="B512" s="226" t="s">
        <v>1083</v>
      </c>
      <c r="C512" s="206">
        <v>300</v>
      </c>
      <c r="D512" s="206"/>
      <c r="E512" s="18">
        <f t="shared" si="16"/>
        <v>300</v>
      </c>
      <c r="F512" s="206">
        <v>300</v>
      </c>
      <c r="G512" s="125">
        <f t="shared" si="17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>
      <c r="A513" s="373"/>
      <c r="B513" s="226" t="s">
        <v>1081</v>
      </c>
      <c r="C513" s="206">
        <v>480</v>
      </c>
      <c r="D513" s="206"/>
      <c r="E513" s="18">
        <f t="shared" si="16"/>
        <v>480</v>
      </c>
      <c r="F513" s="206">
        <v>480</v>
      </c>
      <c r="G513" s="125">
        <f t="shared" si="17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>
      <c r="A514" s="373"/>
      <c r="B514" s="226" t="s">
        <v>1342</v>
      </c>
      <c r="C514" s="206">
        <v>300</v>
      </c>
      <c r="D514" s="206"/>
      <c r="E514" s="18">
        <f t="shared" si="16"/>
        <v>300</v>
      </c>
      <c r="F514" s="206">
        <v>300</v>
      </c>
      <c r="G514" s="125">
        <f t="shared" si="17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>
      <c r="A515" s="373"/>
      <c r="B515" s="226"/>
      <c r="C515" s="206"/>
      <c r="D515" s="206"/>
      <c r="E515" s="18">
        <f t="shared" si="16"/>
        <v>0</v>
      </c>
      <c r="F515" s="206"/>
      <c r="G515" s="125">
        <f t="shared" si="17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 ht="16.5" thickBot="1">
      <c r="A516" s="446"/>
      <c r="B516" s="225"/>
      <c r="C516" s="206"/>
      <c r="D516" s="206"/>
      <c r="E516" s="18">
        <f t="shared" si="16"/>
        <v>0</v>
      </c>
      <c r="F516" s="206"/>
      <c r="G516" s="125">
        <f t="shared" si="17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 ht="16.5" thickBot="1">
      <c r="A517" s="383" t="s">
        <v>1471</v>
      </c>
      <c r="B517" s="445" t="s">
        <v>1472</v>
      </c>
      <c r="C517" s="206"/>
      <c r="D517" s="206"/>
      <c r="E517" s="18">
        <f t="shared" si="16"/>
        <v>0</v>
      </c>
      <c r="F517" s="206"/>
      <c r="G517" s="125">
        <f t="shared" si="17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398"/>
      <c r="B518" s="229" t="s">
        <v>1473</v>
      </c>
      <c r="C518" s="206"/>
      <c r="D518" s="206"/>
      <c r="E518" s="18">
        <f t="shared" si="16"/>
        <v>0</v>
      </c>
      <c r="F518" s="206"/>
      <c r="G518" s="125">
        <f t="shared" si="17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>
      <c r="A519" s="258"/>
      <c r="B519" s="229" t="s">
        <v>1474</v>
      </c>
      <c r="C519" s="206"/>
      <c r="D519" s="206"/>
      <c r="E519" s="18">
        <f t="shared" si="16"/>
        <v>0</v>
      </c>
      <c r="F519" s="206"/>
      <c r="G519" s="125">
        <f t="shared" si="17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>
      <c r="A520" s="258"/>
      <c r="B520" s="229" t="s">
        <v>1475</v>
      </c>
      <c r="C520" s="206"/>
      <c r="D520" s="206"/>
      <c r="E520" s="18">
        <f t="shared" si="16"/>
        <v>0</v>
      </c>
      <c r="F520" s="206"/>
      <c r="G520" s="125">
        <f t="shared" si="17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258"/>
      <c r="B521" s="229" t="s">
        <v>1476</v>
      </c>
      <c r="C521" s="206"/>
      <c r="D521" s="206"/>
      <c r="E521" s="18">
        <f t="shared" si="16"/>
        <v>0</v>
      </c>
      <c r="F521" s="206"/>
      <c r="G521" s="125">
        <f t="shared" si="17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440"/>
      <c r="B522" s="229" t="s">
        <v>1477</v>
      </c>
      <c r="C522" s="206"/>
      <c r="D522" s="206"/>
      <c r="E522" s="18">
        <f t="shared" si="16"/>
        <v>0</v>
      </c>
      <c r="F522" s="206"/>
      <c r="G522" s="125">
        <f t="shared" si="17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440"/>
      <c r="B523" s="229" t="s">
        <v>1478</v>
      </c>
      <c r="C523" s="206"/>
      <c r="D523" s="206"/>
      <c r="E523" s="18">
        <f t="shared" si="16"/>
        <v>0</v>
      </c>
      <c r="F523" s="206"/>
      <c r="G523" s="125">
        <f t="shared" si="17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440"/>
      <c r="B524" s="229" t="s">
        <v>1479</v>
      </c>
      <c r="C524" s="206"/>
      <c r="D524" s="206"/>
      <c r="E524" s="18">
        <f t="shared" si="16"/>
        <v>0</v>
      </c>
      <c r="F524" s="206"/>
      <c r="G524" s="125">
        <f t="shared" si="17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>
      <c r="A525" s="440"/>
      <c r="B525" s="229" t="s">
        <v>1481</v>
      </c>
      <c r="C525" s="206"/>
      <c r="D525" s="206"/>
      <c r="E525" s="18">
        <f t="shared" ref="E525:E588" si="18">IFERROR(C525+D525,0)</f>
        <v>0</v>
      </c>
      <c r="F525" s="206"/>
      <c r="G525" s="125">
        <f t="shared" ref="G525:G588" si="19">IFERROR((E525-F525),0)</f>
        <v>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>
      <c r="A526" s="440"/>
      <c r="B526" s="229" t="s">
        <v>1482</v>
      </c>
      <c r="C526" s="206"/>
      <c r="D526" s="206"/>
      <c r="E526" s="18">
        <f t="shared" si="18"/>
        <v>0</v>
      </c>
      <c r="F526" s="206"/>
      <c r="G526" s="125">
        <f t="shared" si="19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>
      <c r="A527" s="394"/>
      <c r="B527" s="229" t="s">
        <v>1578</v>
      </c>
      <c r="C527" s="206"/>
      <c r="D527" s="206"/>
      <c r="E527" s="18">
        <f t="shared" si="18"/>
        <v>0</v>
      </c>
      <c r="F527" s="206"/>
      <c r="G527" s="125">
        <f t="shared" si="19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 ht="16.5" thickBot="1">
      <c r="A528" s="394"/>
      <c r="B528" s="225"/>
      <c r="C528" s="206"/>
      <c r="D528" s="206"/>
      <c r="E528" s="18">
        <f t="shared" si="18"/>
        <v>0</v>
      </c>
      <c r="F528" s="206"/>
      <c r="G528" s="125">
        <f t="shared" si="19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 ht="16.5" thickBot="1">
      <c r="A529" s="383" t="s">
        <v>1622</v>
      </c>
      <c r="B529" s="225" t="s">
        <v>1625</v>
      </c>
      <c r="C529" s="206"/>
      <c r="D529" s="206"/>
      <c r="E529" s="18">
        <f t="shared" si="18"/>
        <v>0</v>
      </c>
      <c r="F529" s="206"/>
      <c r="G529" s="125">
        <f t="shared" si="19"/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394"/>
      <c r="B530" s="225" t="s">
        <v>1708</v>
      </c>
      <c r="C530" s="206">
        <v>873</v>
      </c>
      <c r="D530" s="206"/>
      <c r="E530" s="18">
        <f t="shared" si="18"/>
        <v>873</v>
      </c>
      <c r="F530" s="206">
        <v>873</v>
      </c>
      <c r="G530" s="125">
        <f t="shared" si="19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394"/>
      <c r="B531" s="225" t="s">
        <v>1626</v>
      </c>
      <c r="C531" s="206">
        <v>3000</v>
      </c>
      <c r="D531" s="206"/>
      <c r="E531" s="18">
        <f t="shared" si="18"/>
        <v>3000</v>
      </c>
      <c r="F531" s="206">
        <v>3000</v>
      </c>
      <c r="G531" s="125">
        <f t="shared" si="19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>
      <c r="A532" s="394"/>
      <c r="B532" s="225" t="s">
        <v>1724</v>
      </c>
      <c r="C532" s="206"/>
      <c r="D532" s="206"/>
      <c r="E532" s="18">
        <f t="shared" si="18"/>
        <v>0</v>
      </c>
      <c r="F532" s="206"/>
      <c r="G532" s="125">
        <f t="shared" si="19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>
      <c r="A533" s="394"/>
      <c r="B533" s="225" t="s">
        <v>1725</v>
      </c>
      <c r="C533" s="206">
        <v>6144</v>
      </c>
      <c r="D533" s="206"/>
      <c r="E533" s="18">
        <f t="shared" si="18"/>
        <v>6144</v>
      </c>
      <c r="F533" s="206">
        <v>6144</v>
      </c>
      <c r="G533" s="125">
        <f t="shared" si="19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394"/>
      <c r="B534" s="225" t="s">
        <v>1726</v>
      </c>
      <c r="C534" s="206"/>
      <c r="D534" s="206"/>
      <c r="E534" s="18">
        <f t="shared" si="18"/>
        <v>0</v>
      </c>
      <c r="F534" s="206"/>
      <c r="G534" s="125">
        <f t="shared" si="19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>
      <c r="A535" s="394"/>
      <c r="B535" s="225"/>
      <c r="C535" s="206"/>
      <c r="D535" s="206"/>
      <c r="E535" s="18">
        <f t="shared" si="18"/>
        <v>0</v>
      </c>
      <c r="F535" s="206"/>
      <c r="G535" s="125">
        <f t="shared" si="19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 ht="16.5" thickBot="1">
      <c r="A536" s="394"/>
      <c r="B536" s="225"/>
      <c r="C536" s="206"/>
      <c r="D536" s="206"/>
      <c r="E536" s="18">
        <f t="shared" si="18"/>
        <v>0</v>
      </c>
      <c r="F536" s="206"/>
      <c r="G536" s="125">
        <f t="shared" si="19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 ht="16.5" thickBot="1">
      <c r="A537" s="383" t="s">
        <v>857</v>
      </c>
      <c r="B537" s="225" t="s">
        <v>858</v>
      </c>
      <c r="C537" s="206">
        <v>24914</v>
      </c>
      <c r="D537" s="206"/>
      <c r="E537" s="18">
        <f t="shared" si="18"/>
        <v>24914</v>
      </c>
      <c r="F537" s="206">
        <v>24914</v>
      </c>
      <c r="G537" s="125">
        <f t="shared" si="19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394"/>
      <c r="B538" s="225" t="s">
        <v>859</v>
      </c>
      <c r="C538" s="206">
        <v>66896</v>
      </c>
      <c r="D538" s="206"/>
      <c r="E538" s="18">
        <f t="shared" si="18"/>
        <v>66896</v>
      </c>
      <c r="F538" s="206">
        <v>65800</v>
      </c>
      <c r="G538" s="125">
        <f t="shared" si="19"/>
        <v>1096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>
      <c r="A539" s="373"/>
      <c r="B539" s="226" t="s">
        <v>860</v>
      </c>
      <c r="C539" s="206">
        <v>12853</v>
      </c>
      <c r="D539" s="206"/>
      <c r="E539" s="18">
        <f t="shared" si="18"/>
        <v>12853</v>
      </c>
      <c r="F539" s="206">
        <v>12853</v>
      </c>
      <c r="G539" s="125">
        <f t="shared" si="19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>
      <c r="A540" s="373"/>
      <c r="B540" s="226" t="s">
        <v>861</v>
      </c>
      <c r="C540" s="206"/>
      <c r="D540" s="206"/>
      <c r="E540" s="18">
        <f t="shared" si="18"/>
        <v>0</v>
      </c>
      <c r="F540" s="206"/>
      <c r="G540" s="125">
        <f t="shared" si="19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>
      <c r="A541" s="373"/>
      <c r="B541" s="226" t="s">
        <v>862</v>
      </c>
      <c r="C541" s="206"/>
      <c r="D541" s="206"/>
      <c r="E541" s="18">
        <f t="shared" si="18"/>
        <v>0</v>
      </c>
      <c r="F541" s="206"/>
      <c r="G541" s="125">
        <f t="shared" si="19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373"/>
      <c r="B542" s="226" t="s">
        <v>863</v>
      </c>
      <c r="C542" s="206">
        <v>269</v>
      </c>
      <c r="D542" s="206"/>
      <c r="E542" s="18">
        <f t="shared" si="18"/>
        <v>269</v>
      </c>
      <c r="F542" s="206">
        <v>269</v>
      </c>
      <c r="G542" s="125">
        <f t="shared" si="19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>
      <c r="A543" s="373"/>
      <c r="B543" s="226" t="s">
        <v>864</v>
      </c>
      <c r="C543" s="206"/>
      <c r="D543" s="206"/>
      <c r="E543" s="18">
        <f t="shared" si="18"/>
        <v>0</v>
      </c>
      <c r="F543" s="206"/>
      <c r="G543" s="125">
        <f t="shared" si="19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>
      <c r="A544" s="373"/>
      <c r="B544" s="226" t="s">
        <v>865</v>
      </c>
      <c r="C544" s="206"/>
      <c r="D544" s="206"/>
      <c r="E544" s="18">
        <f t="shared" si="18"/>
        <v>0</v>
      </c>
      <c r="F544" s="206"/>
      <c r="G544" s="125">
        <f t="shared" si="19"/>
        <v>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>
      <c r="A545" s="394"/>
      <c r="B545" s="225" t="s">
        <v>866</v>
      </c>
      <c r="C545" s="206"/>
      <c r="D545" s="206"/>
      <c r="E545" s="18">
        <f t="shared" si="18"/>
        <v>0</v>
      </c>
      <c r="F545" s="206"/>
      <c r="G545" s="125">
        <f t="shared" si="19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394"/>
      <c r="B546" s="226" t="s">
        <v>867</v>
      </c>
      <c r="C546" s="206"/>
      <c r="D546" s="206"/>
      <c r="E546" s="18">
        <f t="shared" si="18"/>
        <v>0</v>
      </c>
      <c r="F546" s="206"/>
      <c r="G546" s="125">
        <f t="shared" si="19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>
      <c r="A547" s="394"/>
      <c r="B547" s="226" t="s">
        <v>868</v>
      </c>
      <c r="C547" s="206">
        <v>18546</v>
      </c>
      <c r="D547" s="206"/>
      <c r="E547" s="18">
        <f t="shared" si="18"/>
        <v>18546</v>
      </c>
      <c r="F547" s="206">
        <v>17317</v>
      </c>
      <c r="G547" s="125">
        <f t="shared" si="19"/>
        <v>1229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373"/>
      <c r="B548" s="226" t="s">
        <v>869</v>
      </c>
      <c r="C548" s="206"/>
      <c r="D548" s="206"/>
      <c r="E548" s="18">
        <f t="shared" si="18"/>
        <v>0</v>
      </c>
      <c r="F548" s="206"/>
      <c r="G548" s="125">
        <f t="shared" si="19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 ht="16.5" thickBot="1">
      <c r="A549" s="373"/>
      <c r="B549" s="226"/>
      <c r="C549" s="206"/>
      <c r="D549" s="206"/>
      <c r="E549" s="18">
        <f t="shared" si="18"/>
        <v>0</v>
      </c>
      <c r="F549" s="206"/>
      <c r="G549" s="125">
        <f t="shared" si="19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 ht="16.5" thickBot="1">
      <c r="A550" s="383" t="s">
        <v>1727</v>
      </c>
      <c r="B550" s="225" t="s">
        <v>1728</v>
      </c>
      <c r="C550" s="206"/>
      <c r="D550" s="206"/>
      <c r="E550" s="18">
        <f t="shared" si="18"/>
        <v>0</v>
      </c>
      <c r="F550" s="206"/>
      <c r="G550" s="125">
        <f t="shared" si="19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398"/>
      <c r="B551" s="225"/>
      <c r="C551" s="206"/>
      <c r="D551" s="206"/>
      <c r="E551" s="18">
        <f t="shared" si="18"/>
        <v>0</v>
      </c>
      <c r="F551" s="206"/>
      <c r="G551" s="125">
        <f t="shared" si="19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 ht="16.5" thickBot="1">
      <c r="A552" s="442"/>
      <c r="B552" s="225"/>
      <c r="C552" s="206"/>
      <c r="D552" s="206"/>
      <c r="E552" s="18">
        <f t="shared" si="18"/>
        <v>0</v>
      </c>
      <c r="F552" s="206"/>
      <c r="G552" s="125">
        <f t="shared" si="19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 ht="16.5" thickBot="1">
      <c r="A553" s="397"/>
      <c r="B553" s="225"/>
      <c r="C553" s="206"/>
      <c r="D553" s="206"/>
      <c r="E553" s="18">
        <f t="shared" si="18"/>
        <v>0</v>
      </c>
      <c r="F553" s="206"/>
      <c r="G553" s="125">
        <f t="shared" si="19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 ht="16.5" thickBot="1">
      <c r="A554" s="383" t="s">
        <v>872</v>
      </c>
      <c r="B554" s="225" t="s">
        <v>1446</v>
      </c>
      <c r="C554" s="206">
        <v>10000</v>
      </c>
      <c r="D554" s="206"/>
      <c r="E554" s="18">
        <f t="shared" si="18"/>
        <v>10000</v>
      </c>
      <c r="F554" s="206">
        <v>10000</v>
      </c>
      <c r="G554" s="125">
        <f t="shared" si="19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398"/>
      <c r="B555" s="213" t="s">
        <v>1447</v>
      </c>
      <c r="C555" s="206">
        <v>10000</v>
      </c>
      <c r="D555" s="206"/>
      <c r="E555" s="18">
        <f t="shared" si="18"/>
        <v>10000</v>
      </c>
      <c r="F555" s="206">
        <v>10000</v>
      </c>
      <c r="G555" s="125">
        <f t="shared" si="19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398"/>
      <c r="B556" s="225" t="s">
        <v>1755</v>
      </c>
      <c r="C556" s="206">
        <v>5000</v>
      </c>
      <c r="D556" s="206"/>
      <c r="E556" s="18">
        <f t="shared" si="18"/>
        <v>5000</v>
      </c>
      <c r="F556" s="206">
        <v>5000</v>
      </c>
      <c r="G556" s="125">
        <f t="shared" si="19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398"/>
      <c r="B557" s="213" t="s">
        <v>875</v>
      </c>
      <c r="C557" s="206">
        <v>5000</v>
      </c>
      <c r="D557" s="206"/>
      <c r="E557" s="18">
        <f t="shared" si="18"/>
        <v>5000</v>
      </c>
      <c r="F557" s="206">
        <v>5000</v>
      </c>
      <c r="G557" s="125">
        <f t="shared" si="19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 ht="16.5" thickBot="1">
      <c r="A558" s="398"/>
      <c r="B558" s="213"/>
      <c r="C558" s="206"/>
      <c r="D558" s="206"/>
      <c r="E558" s="18">
        <f t="shared" si="18"/>
        <v>0</v>
      </c>
      <c r="F558" s="206"/>
      <c r="G558" s="125">
        <f t="shared" si="19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443" t="s">
        <v>876</v>
      </c>
      <c r="B559" s="213" t="s">
        <v>877</v>
      </c>
      <c r="C559" s="206"/>
      <c r="D559" s="206"/>
      <c r="E559" s="18">
        <f t="shared" si="18"/>
        <v>0</v>
      </c>
      <c r="F559" s="206"/>
      <c r="G559" s="125">
        <f t="shared" si="19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258"/>
      <c r="B560" s="213" t="s">
        <v>1013</v>
      </c>
      <c r="C560" s="206"/>
      <c r="D560" s="206"/>
      <c r="E560" s="18">
        <f t="shared" si="18"/>
        <v>0</v>
      </c>
      <c r="F560" s="206"/>
      <c r="G560" s="125">
        <f t="shared" si="19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258"/>
      <c r="B561" s="213" t="s">
        <v>1064</v>
      </c>
      <c r="C561" s="206"/>
      <c r="D561" s="206"/>
      <c r="E561" s="18">
        <f t="shared" si="18"/>
        <v>0</v>
      </c>
      <c r="F561" s="206"/>
      <c r="G561" s="125">
        <f t="shared" si="19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258"/>
      <c r="B562" s="213" t="s">
        <v>1065</v>
      </c>
      <c r="C562" s="206"/>
      <c r="D562" s="206"/>
      <c r="E562" s="18">
        <f t="shared" si="18"/>
        <v>0</v>
      </c>
      <c r="F562" s="206"/>
      <c r="G562" s="125">
        <f t="shared" si="19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258"/>
      <c r="B563" s="213" t="s">
        <v>1710</v>
      </c>
      <c r="C563" s="206">
        <v>21000</v>
      </c>
      <c r="D563" s="206"/>
      <c r="E563" s="18">
        <f t="shared" si="18"/>
        <v>21000</v>
      </c>
      <c r="F563" s="206">
        <v>21000</v>
      </c>
      <c r="G563" s="125">
        <f t="shared" si="19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394"/>
      <c r="B564" s="213"/>
      <c r="C564" s="206"/>
      <c r="D564" s="206"/>
      <c r="E564" s="18">
        <f t="shared" si="18"/>
        <v>0</v>
      </c>
      <c r="F564" s="206"/>
      <c r="G564" s="125">
        <f t="shared" si="19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398"/>
      <c r="B565" s="213"/>
      <c r="C565" s="206"/>
      <c r="D565" s="206"/>
      <c r="E565" s="18">
        <f t="shared" si="18"/>
        <v>0</v>
      </c>
      <c r="F565" s="206"/>
      <c r="G565" s="125">
        <f t="shared" si="19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16" t="s">
        <v>909</v>
      </c>
      <c r="B566" s="17" t="s">
        <v>909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25">
        <f t="shared" si="19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16" t="s">
        <v>909</v>
      </c>
      <c r="B567" s="17" t="s">
        <v>909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25">
        <f t="shared" si="19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16" t="s">
        <v>909</v>
      </c>
      <c r="B568" s="17" t="s">
        <v>909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25">
        <f t="shared" si="19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16" t="s">
        <v>909</v>
      </c>
      <c r="B569" s="17" t="s">
        <v>909</v>
      </c>
      <c r="C569" s="18" t="s">
        <v>909</v>
      </c>
      <c r="D569" s="18" t="s">
        <v>909</v>
      </c>
      <c r="E569" s="18">
        <f t="shared" si="18"/>
        <v>0</v>
      </c>
      <c r="F569" s="18" t="s">
        <v>909</v>
      </c>
      <c r="G569" s="125">
        <f t="shared" si="19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16" t="s">
        <v>909</v>
      </c>
      <c r="B570" s="17" t="s">
        <v>909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25">
        <f t="shared" si="19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16" t="s">
        <v>909</v>
      </c>
      <c r="B571" s="17" t="s">
        <v>909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25">
        <f t="shared" si="19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16" t="s">
        <v>909</v>
      </c>
      <c r="B572" s="17" t="s">
        <v>909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25">
        <f t="shared" si="19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16" t="s">
        <v>909</v>
      </c>
      <c r="B573" s="17" t="s">
        <v>909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25">
        <f t="shared" si="19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16" t="s">
        <v>909</v>
      </c>
      <c r="B574" s="17" t="s">
        <v>909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25">
        <f t="shared" si="19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16" t="s">
        <v>909</v>
      </c>
      <c r="B575" s="17" t="s">
        <v>909</v>
      </c>
      <c r="C575" s="18" t="s">
        <v>909</v>
      </c>
      <c r="D575" s="18" t="s">
        <v>909</v>
      </c>
      <c r="E575" s="18">
        <f t="shared" si="18"/>
        <v>0</v>
      </c>
      <c r="F575" s="18" t="s">
        <v>909</v>
      </c>
      <c r="G575" s="125">
        <f t="shared" si="19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16" t="s">
        <v>909</v>
      </c>
      <c r="B576" s="17" t="s">
        <v>909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25">
        <f t="shared" si="19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16" t="s">
        <v>909</v>
      </c>
      <c r="B577" s="17" t="s">
        <v>909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25">
        <f t="shared" si="19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16" t="s">
        <v>909</v>
      </c>
      <c r="B578" s="17" t="s">
        <v>909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25">
        <f t="shared" si="19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16" t="s">
        <v>909</v>
      </c>
      <c r="B579" s="17" t="s">
        <v>909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25">
        <f t="shared" si="19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16" t="s">
        <v>909</v>
      </c>
      <c r="B580" s="4" t="s">
        <v>909</v>
      </c>
      <c r="C580" s="18" t="s">
        <v>909</v>
      </c>
      <c r="D580" s="18" t="s">
        <v>909</v>
      </c>
      <c r="E580" s="18">
        <f t="shared" si="18"/>
        <v>0</v>
      </c>
      <c r="F580" s="18" t="s">
        <v>909</v>
      </c>
      <c r="G580" s="125">
        <f t="shared" si="19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16" t="s">
        <v>909</v>
      </c>
      <c r="B581" s="4" t="s">
        <v>909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25">
        <f t="shared" si="19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16" t="s">
        <v>909</v>
      </c>
      <c r="B582" s="17" t="s">
        <v>909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25">
        <f t="shared" si="19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16" t="s">
        <v>909</v>
      </c>
      <c r="B583" s="17" t="s">
        <v>909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25">
        <f t="shared" si="19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16" t="s">
        <v>909</v>
      </c>
      <c r="B584" s="17" t="s">
        <v>909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25">
        <f t="shared" si="19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16" t="s">
        <v>909</v>
      </c>
      <c r="B585" s="17" t="s">
        <v>909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25">
        <f t="shared" si="19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16" t="s">
        <v>909</v>
      </c>
      <c r="B586" s="17" t="s">
        <v>909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25">
        <f t="shared" si="19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>
      <c r="A587" s="16" t="s">
        <v>909</v>
      </c>
      <c r="B587" s="17" t="s">
        <v>909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25">
        <f t="shared" si="19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16" t="s">
        <v>909</v>
      </c>
      <c r="B588" s="17" t="s">
        <v>909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25">
        <f t="shared" si="19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16" t="s">
        <v>909</v>
      </c>
      <c r="B589" s="17" t="s">
        <v>909</v>
      </c>
      <c r="C589" s="18" t="s">
        <v>909</v>
      </c>
      <c r="D589" s="18" t="s">
        <v>909</v>
      </c>
      <c r="E589" s="18">
        <f t="shared" ref="E589:E652" si="20">IFERROR(C589+D589,0)</f>
        <v>0</v>
      </c>
      <c r="F589" s="18" t="s">
        <v>909</v>
      </c>
      <c r="G589" s="125">
        <f t="shared" ref="G589:G652" si="21">IFERROR((E589-F589),0)</f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16" t="s">
        <v>909</v>
      </c>
      <c r="B590" s="17" t="s">
        <v>909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25">
        <f t="shared" si="21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16" t="s">
        <v>909</v>
      </c>
      <c r="B591" s="17" t="s">
        <v>909</v>
      </c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25">
        <f t="shared" si="21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16" t="s">
        <v>909</v>
      </c>
      <c r="B592" s="17" t="s">
        <v>909</v>
      </c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25">
        <f t="shared" si="21"/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16" t="s">
        <v>909</v>
      </c>
      <c r="B593" s="17" t="s">
        <v>909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25">
        <f t="shared" si="21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16" t="s">
        <v>909</v>
      </c>
      <c r="B594" s="17" t="s">
        <v>909</v>
      </c>
      <c r="C594" s="18" t="s">
        <v>909</v>
      </c>
      <c r="D594" s="18" t="s">
        <v>909</v>
      </c>
      <c r="E594" s="18">
        <f t="shared" si="20"/>
        <v>0</v>
      </c>
      <c r="F594" s="18" t="s">
        <v>909</v>
      </c>
      <c r="G594" s="125">
        <f t="shared" si="21"/>
        <v>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>
      <c r="A595" s="16" t="s">
        <v>909</v>
      </c>
      <c r="B595" s="26" t="s">
        <v>909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25">
        <f t="shared" si="21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16" t="s">
        <v>909</v>
      </c>
      <c r="B596" s="4" t="s">
        <v>909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25">
        <f t="shared" si="21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16" t="s">
        <v>909</v>
      </c>
      <c r="B597" s="4" t="s">
        <v>909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25">
        <f t="shared" si="21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16" t="s">
        <v>909</v>
      </c>
      <c r="B598" s="4" t="s">
        <v>909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25">
        <f t="shared" si="21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16" t="s">
        <v>909</v>
      </c>
      <c r="B599" s="4" t="s">
        <v>909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25">
        <f t="shared" si="21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16" t="s">
        <v>909</v>
      </c>
      <c r="B600" s="4" t="s">
        <v>909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25">
        <f t="shared" si="21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16" t="s">
        <v>909</v>
      </c>
      <c r="B601" s="4" t="s">
        <v>909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25">
        <f t="shared" si="21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16" t="s">
        <v>909</v>
      </c>
      <c r="B602" s="4" t="s">
        <v>909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25">
        <f t="shared" si="21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16" t="s">
        <v>909</v>
      </c>
      <c r="B603" s="4" t="s">
        <v>909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25">
        <f t="shared" si="21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16" t="s">
        <v>909</v>
      </c>
      <c r="B604" s="4" t="s">
        <v>909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25">
        <f t="shared" si="21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16" t="s">
        <v>909</v>
      </c>
      <c r="B605" s="4" t="s">
        <v>909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25">
        <f t="shared" si="21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>
      <c r="A606" s="16" t="s">
        <v>909</v>
      </c>
      <c r="B606" s="4" t="s">
        <v>909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25">
        <f t="shared" si="21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16" t="s">
        <v>909</v>
      </c>
      <c r="B607" s="4" t="s">
        <v>909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25">
        <f t="shared" si="21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16" t="s">
        <v>909</v>
      </c>
      <c r="B608" s="4" t="s">
        <v>909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25">
        <f t="shared" si="21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16" t="s">
        <v>909</v>
      </c>
      <c r="B609" s="4" t="s">
        <v>909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25">
        <f t="shared" si="21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16" t="s">
        <v>909</v>
      </c>
      <c r="B610" s="4" t="s">
        <v>909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25">
        <f t="shared" si="21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16" t="s">
        <v>909</v>
      </c>
      <c r="B611" s="4" t="s">
        <v>909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25">
        <f t="shared" si="21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16" t="s">
        <v>909</v>
      </c>
      <c r="B612" s="27" t="s">
        <v>909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25">
        <f t="shared" si="21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25">
        <f t="shared" si="21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25">
        <f t="shared" si="21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0"/>
        <v>0</v>
      </c>
      <c r="F615" s="18" t="s">
        <v>909</v>
      </c>
      <c r="G615" s="125">
        <f t="shared" si="21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16" t="s">
        <v>909</v>
      </c>
      <c r="B616" s="4" t="s">
        <v>909</v>
      </c>
      <c r="C616" s="18" t="s">
        <v>909</v>
      </c>
      <c r="D616" s="18" t="s">
        <v>909</v>
      </c>
      <c r="E616" s="18">
        <f t="shared" si="20"/>
        <v>0</v>
      </c>
      <c r="F616" s="18" t="s">
        <v>909</v>
      </c>
      <c r="G616" s="125">
        <f t="shared" si="21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0"/>
        <v>0</v>
      </c>
      <c r="F617" s="18" t="s">
        <v>909</v>
      </c>
      <c r="G617" s="125">
        <f t="shared" si="21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25">
        <f t="shared" si="21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25">
        <f t="shared" si="21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25">
        <f t="shared" si="21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25">
        <f t="shared" si="21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25">
        <f t="shared" si="21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25">
        <f t="shared" si="21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25">
        <f t="shared" si="21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25">
        <f t="shared" si="21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25">
        <f t="shared" si="21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25">
        <f t="shared" si="21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25">
        <f t="shared" si="21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25">
        <f t="shared" si="21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25">
        <f t="shared" si="21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25">
        <f t="shared" si="21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25">
        <f t="shared" si="21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16" t="s">
        <v>909</v>
      </c>
      <c r="B633" s="17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25">
        <f t="shared" si="21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16" t="s">
        <v>909</v>
      </c>
      <c r="B634" s="17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25">
        <f t="shared" si="21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17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25">
        <f t="shared" si="21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17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25">
        <f t="shared" si="21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25">
        <f t="shared" si="21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25">
        <f t="shared" si="21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25">
        <f t="shared" si="21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25">
        <f t="shared" si="21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25">
        <f t="shared" si="21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25">
        <f t="shared" si="21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25">
        <f t="shared" si="21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25">
        <f t="shared" si="21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25">
        <f t="shared" si="21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25">
        <f t="shared" si="21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25">
        <f t="shared" si="21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25">
        <f t="shared" si="21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25">
        <f t="shared" si="21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25">
        <f t="shared" si="21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25">
        <f t="shared" si="21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25">
        <f t="shared" si="21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ref="E653:E716" si="22">IFERROR(C653+D653,0)</f>
        <v>0</v>
      </c>
      <c r="F653" s="18" t="s">
        <v>909</v>
      </c>
      <c r="G653" s="125">
        <f t="shared" ref="G653:G716" si="23">IFERROR((E653-F653),0)</f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25">
        <f t="shared" si="23"/>
        <v>0</v>
      </c>
      <c r="H654" s="154" t="s">
        <v>909</v>
      </c>
      <c r="I654" s="448" t="s">
        <v>909</v>
      </c>
      <c r="J654" s="169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25">
        <f t="shared" si="23"/>
        <v>0</v>
      </c>
      <c r="H655" s="148" t="s">
        <v>909</v>
      </c>
      <c r="I655" s="449" t="s">
        <v>909</v>
      </c>
      <c r="J655" s="170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25">
        <f t="shared" si="23"/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25">
        <f t="shared" si="23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25">
        <f t="shared" si="23"/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25">
        <f t="shared" si="23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25">
        <f t="shared" si="23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25">
        <f t="shared" si="23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25">
        <f t="shared" si="23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25">
        <f t="shared" si="23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25">
        <f t="shared" si="23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4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25">
        <f t="shared" si="23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25">
        <f t="shared" si="23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25">
        <f t="shared" si="23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25">
        <f t="shared" si="23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25">
        <f t="shared" si="23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25">
        <f t="shared" si="23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25">
        <f t="shared" si="23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25">
        <f t="shared" si="23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25">
        <f t="shared" si="23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25">
        <f t="shared" si="23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25">
        <f t="shared" si="23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25">
        <f t="shared" si="23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25">
        <f t="shared" si="23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25">
        <f t="shared" si="23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25">
        <f t="shared" si="23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25">
        <f t="shared" si="23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25">
        <f t="shared" si="23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25">
        <f t="shared" si="23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28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25">
        <f t="shared" si="23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25">
        <f t="shared" si="23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25">
        <f t="shared" si="23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25">
        <f t="shared" si="23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25">
        <f t="shared" si="23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25">
        <f t="shared" si="23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25">
        <f t="shared" si="23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25">
        <f t="shared" si="23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25">
        <f t="shared" si="23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25">
        <f t="shared" si="23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25">
        <f t="shared" si="23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25">
        <f t="shared" si="23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25">
        <f t="shared" si="23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25">
        <f t="shared" si="23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25">
        <f t="shared" si="23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4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25">
        <f t="shared" si="23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25">
        <f t="shared" si="23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25">
        <f t="shared" si="23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25">
        <f t="shared" si="23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25">
        <f t="shared" si="23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25">
        <f t="shared" si="23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29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25">
        <f t="shared" si="23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30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25">
        <f t="shared" si="23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25">
        <f t="shared" si="23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25">
        <f t="shared" si="23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25">
        <f t="shared" si="23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25">
        <f t="shared" si="23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25">
        <f t="shared" si="23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25">
        <f t="shared" si="23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25">
        <f t="shared" si="23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25">
        <f t="shared" si="23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31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25">
        <f t="shared" si="23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25">
        <f t="shared" si="23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25">
        <f t="shared" si="23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ref="E717:E780" si="24">IFERROR(C717+D717,0)</f>
        <v>0</v>
      </c>
      <c r="F717" s="18" t="s">
        <v>909</v>
      </c>
      <c r="G717" s="125">
        <f t="shared" ref="G717:G780" si="25">IFERROR((E717-F717),0)</f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25">
        <f t="shared" si="25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25">
        <f t="shared" si="25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32" t="s">
        <v>909</v>
      </c>
      <c r="B720" s="33" t="s">
        <v>909</v>
      </c>
      <c r="C720" s="34" t="s">
        <v>909</v>
      </c>
      <c r="D720" s="34" t="s">
        <v>909</v>
      </c>
      <c r="E720" s="34">
        <f t="shared" si="24"/>
        <v>0</v>
      </c>
      <c r="F720" s="34" t="s">
        <v>909</v>
      </c>
      <c r="G720" s="125">
        <f t="shared" si="25"/>
        <v>0</v>
      </c>
      <c r="H720" s="150" t="s">
        <v>909</v>
      </c>
      <c r="I720" s="155" t="s">
        <v>909</v>
      </c>
      <c r="J720" s="171" t="s">
        <v>909</v>
      </c>
      <c r="K720" s="172" t="s">
        <v>909</v>
      </c>
    </row>
    <row r="721" spans="1:11">
      <c r="A721" s="32" t="s">
        <v>909</v>
      </c>
      <c r="B721" s="33" t="s">
        <v>909</v>
      </c>
      <c r="C721" s="34" t="s">
        <v>909</v>
      </c>
      <c r="D721" s="34" t="s">
        <v>909</v>
      </c>
      <c r="E721" s="34">
        <f t="shared" si="24"/>
        <v>0</v>
      </c>
      <c r="F721" s="34" t="s">
        <v>909</v>
      </c>
      <c r="G721" s="126">
        <f t="shared" si="25"/>
        <v>0</v>
      </c>
      <c r="H721" s="156" t="s">
        <v>909</v>
      </c>
      <c r="I721" s="155" t="s">
        <v>909</v>
      </c>
      <c r="J721" s="171" t="s">
        <v>909</v>
      </c>
      <c r="K721" s="172" t="s">
        <v>909</v>
      </c>
    </row>
    <row r="722" spans="1:11">
      <c r="A722" s="32" t="s">
        <v>909</v>
      </c>
      <c r="B722" s="33" t="s">
        <v>909</v>
      </c>
      <c r="C722" s="34" t="s">
        <v>909</v>
      </c>
      <c r="D722" s="34" t="s">
        <v>909</v>
      </c>
      <c r="E722" s="34">
        <f t="shared" si="24"/>
        <v>0</v>
      </c>
      <c r="F722" s="34" t="s">
        <v>909</v>
      </c>
      <c r="G722" s="126">
        <f t="shared" si="25"/>
        <v>0</v>
      </c>
      <c r="H722" s="156" t="s">
        <v>909</v>
      </c>
      <c r="I722" s="155" t="s">
        <v>909</v>
      </c>
      <c r="J722" s="171" t="s">
        <v>909</v>
      </c>
      <c r="K722" s="172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4"/>
        <v>0</v>
      </c>
      <c r="F723" s="34" t="s">
        <v>909</v>
      </c>
      <c r="G723" s="126">
        <f t="shared" si="25"/>
        <v>0</v>
      </c>
      <c r="H723" s="156" t="s">
        <v>909</v>
      </c>
      <c r="I723" s="155" t="s">
        <v>909</v>
      </c>
      <c r="J723" s="171" t="s">
        <v>909</v>
      </c>
      <c r="K723" s="172" t="s">
        <v>909</v>
      </c>
    </row>
    <row r="724" spans="1:11">
      <c r="A724" s="32" t="s">
        <v>909</v>
      </c>
      <c r="B724" s="35" t="s">
        <v>909</v>
      </c>
      <c r="C724" s="34" t="s">
        <v>909</v>
      </c>
      <c r="D724" s="34" t="s">
        <v>909</v>
      </c>
      <c r="E724" s="34">
        <f t="shared" si="24"/>
        <v>0</v>
      </c>
      <c r="F724" s="34" t="s">
        <v>909</v>
      </c>
      <c r="G724" s="126">
        <f t="shared" si="25"/>
        <v>0</v>
      </c>
      <c r="H724" s="156" t="s">
        <v>909</v>
      </c>
      <c r="I724" s="155" t="s">
        <v>909</v>
      </c>
      <c r="J724" s="171" t="s">
        <v>909</v>
      </c>
      <c r="K724" s="172" t="s">
        <v>909</v>
      </c>
    </row>
    <row r="725" spans="1:11">
      <c r="A725" s="32" t="s">
        <v>909</v>
      </c>
      <c r="B725" s="35" t="s">
        <v>909</v>
      </c>
      <c r="C725" s="34" t="s">
        <v>909</v>
      </c>
      <c r="D725" s="34" t="s">
        <v>909</v>
      </c>
      <c r="E725" s="34">
        <f t="shared" si="24"/>
        <v>0</v>
      </c>
      <c r="F725" s="34" t="s">
        <v>909</v>
      </c>
      <c r="G725" s="126">
        <f t="shared" si="25"/>
        <v>0</v>
      </c>
      <c r="H725" s="156" t="s">
        <v>909</v>
      </c>
      <c r="I725" s="155" t="s">
        <v>909</v>
      </c>
      <c r="J725" s="171" t="s">
        <v>909</v>
      </c>
      <c r="K725" s="172" t="s">
        <v>909</v>
      </c>
    </row>
    <row r="726" spans="1:1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4"/>
        <v>0</v>
      </c>
      <c r="F726" s="34" t="s">
        <v>909</v>
      </c>
      <c r="G726" s="126">
        <f t="shared" si="25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4"/>
        <v>0</v>
      </c>
      <c r="F727" s="34" t="s">
        <v>909</v>
      </c>
      <c r="G727" s="126">
        <f t="shared" si="25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26">
        <f t="shared" si="25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26">
        <f t="shared" si="25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26">
        <f t="shared" si="25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26">
        <f t="shared" si="25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26">
        <f t="shared" si="25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26">
        <f t="shared" si="25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26">
        <f t="shared" si="25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26">
        <f t="shared" si="25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26">
        <f t="shared" si="25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26">
        <f t="shared" si="25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26">
        <f t="shared" si="25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26">
        <f t="shared" si="25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26">
        <f t="shared" si="25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26">
        <f t="shared" si="25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26">
        <f t="shared" si="25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26">
        <f t="shared" si="25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26">
        <f t="shared" si="25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26">
        <f t="shared" si="25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26">
        <f t="shared" si="25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6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26">
        <f t="shared" si="25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26">
        <f t="shared" si="25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6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26">
        <f t="shared" si="25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26">
        <f t="shared" si="25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26">
        <f t="shared" si="25"/>
        <v>0</v>
      </c>
      <c r="H751" s="157" t="s">
        <v>909</v>
      </c>
      <c r="I751" s="158" t="s">
        <v>909</v>
      </c>
      <c r="J751" s="173" t="s">
        <v>909</v>
      </c>
      <c r="K751" s="174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26">
        <f t="shared" si="25"/>
        <v>0</v>
      </c>
      <c r="H752" s="157" t="s">
        <v>909</v>
      </c>
      <c r="I752" s="158" t="s">
        <v>909</v>
      </c>
      <c r="J752" s="173" t="s">
        <v>909</v>
      </c>
      <c r="K752" s="174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26">
        <f t="shared" si="25"/>
        <v>0</v>
      </c>
      <c r="H753" s="156" t="s">
        <v>909</v>
      </c>
      <c r="I753" s="159" t="s">
        <v>909</v>
      </c>
      <c r="J753" s="175" t="s">
        <v>909</v>
      </c>
      <c r="K753" s="176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26">
        <f t="shared" si="25"/>
        <v>0</v>
      </c>
      <c r="H754" s="156" t="s">
        <v>909</v>
      </c>
      <c r="I754" s="159" t="s">
        <v>909</v>
      </c>
      <c r="J754" s="175" t="s">
        <v>909</v>
      </c>
      <c r="K754" s="176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26">
        <f t="shared" si="25"/>
        <v>0</v>
      </c>
      <c r="H755" s="156" t="s">
        <v>909</v>
      </c>
      <c r="I755" s="159" t="s">
        <v>909</v>
      </c>
      <c r="J755" s="175" t="s">
        <v>909</v>
      </c>
      <c r="K755" s="176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26">
        <f t="shared" si="25"/>
        <v>0</v>
      </c>
      <c r="H756" s="156" t="s">
        <v>909</v>
      </c>
      <c r="I756" s="159" t="s">
        <v>909</v>
      </c>
      <c r="J756" s="175" t="s">
        <v>909</v>
      </c>
      <c r="K756" s="176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26">
        <f t="shared" si="25"/>
        <v>0</v>
      </c>
      <c r="H757" s="156" t="s">
        <v>909</v>
      </c>
      <c r="I757" s="159" t="s">
        <v>909</v>
      </c>
      <c r="J757" s="175" t="s">
        <v>909</v>
      </c>
      <c r="K757" s="176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26">
        <f t="shared" si="25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26">
        <f t="shared" si="25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26">
        <f t="shared" si="25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26">
        <f t="shared" si="25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26">
        <f t="shared" si="25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26">
        <f t="shared" si="25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26">
        <f t="shared" si="25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26">
        <f t="shared" si="25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26">
        <f t="shared" si="25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26">
        <f t="shared" si="25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26">
        <f t="shared" si="25"/>
        <v>0</v>
      </c>
      <c r="H768" s="160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26">
        <f t="shared" si="25"/>
        <v>0</v>
      </c>
      <c r="H769" s="160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26">
        <f t="shared" si="25"/>
        <v>0</v>
      </c>
      <c r="H770" s="160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26">
        <f t="shared" si="25"/>
        <v>0</v>
      </c>
      <c r="H771" s="160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26">
        <f t="shared" si="25"/>
        <v>0</v>
      </c>
      <c r="H772" s="160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26">
        <f t="shared" si="25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26">
        <f t="shared" si="25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26">
        <f t="shared" si="25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26">
        <f t="shared" si="25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26">
        <f t="shared" si="25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26">
        <f t="shared" si="25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26">
        <f t="shared" si="25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26">
        <f t="shared" si="25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ref="E781:E844" si="26">IFERROR(C781+D781,0)</f>
        <v>0</v>
      </c>
      <c r="F781" s="34" t="s">
        <v>909</v>
      </c>
      <c r="G781" s="126">
        <f t="shared" ref="G781:G844" si="27">IFERROR((E781-F781),0)</f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26">
        <f t="shared" si="27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26">
        <f t="shared" si="27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26">
        <f t="shared" si="27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6"/>
        <v>0</v>
      </c>
      <c r="F785" s="34" t="s">
        <v>909</v>
      </c>
      <c r="G785" s="126">
        <f t="shared" si="27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6"/>
        <v>0</v>
      </c>
      <c r="F786" s="34" t="s">
        <v>909</v>
      </c>
      <c r="G786" s="126">
        <f t="shared" si="27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26">
        <f t="shared" si="27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26">
        <f t="shared" si="27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26">
        <f t="shared" si="27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26">
        <f t="shared" si="27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26">
        <f t="shared" si="27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26">
        <f t="shared" si="27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26">
        <f t="shared" si="27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26">
        <f t="shared" si="27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26">
        <f t="shared" si="27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26">
        <f t="shared" si="27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26">
        <f t="shared" si="27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26">
        <f t="shared" si="27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26">
        <f t="shared" si="27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26">
        <f t="shared" si="27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26">
        <f t="shared" si="27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26">
        <f t="shared" si="27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26">
        <f t="shared" si="27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26">
        <f t="shared" si="27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26">
        <f t="shared" si="27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26">
        <f t="shared" si="27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26">
        <f t="shared" si="27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26">
        <f t="shared" si="27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26">
        <f t="shared" si="27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26">
        <f t="shared" si="27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26">
        <f t="shared" si="27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26">
        <f t="shared" si="27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26">
        <f t="shared" si="27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26">
        <f t="shared" si="27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26">
        <f t="shared" si="27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26">
        <f t="shared" si="27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26">
        <f t="shared" si="27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26">
        <f t="shared" si="27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26">
        <f t="shared" si="27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26">
        <f t="shared" si="27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26">
        <f t="shared" si="27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26">
        <f t="shared" si="27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26">
        <f t="shared" si="27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26">
        <f t="shared" si="27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26">
        <f t="shared" si="27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26">
        <f t="shared" si="27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26">
        <f t="shared" si="27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26">
        <f t="shared" si="27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26">
        <f t="shared" si="27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26">
        <f t="shared" si="27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26">
        <f t="shared" si="27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26">
        <f t="shared" si="27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26">
        <f t="shared" si="27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26">
        <f t="shared" si="27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26">
        <f t="shared" si="27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26">
        <f t="shared" si="27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26">
        <f t="shared" si="27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26">
        <f t="shared" si="27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26">
        <f t="shared" si="27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26">
        <f t="shared" si="27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26">
        <f t="shared" si="27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26">
        <f t="shared" si="27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26">
        <f t="shared" si="27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26">
        <f t="shared" si="27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ref="E845:E908" si="28">IFERROR(C845+D845,0)</f>
        <v>0</v>
      </c>
      <c r="F845" s="34" t="s">
        <v>909</v>
      </c>
      <c r="G845" s="126">
        <f t="shared" ref="G845:G908" si="29">IFERROR((E845-F845),0)</f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26">
        <f t="shared" si="29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26">
        <f t="shared" si="29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26">
        <f t="shared" si="29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8"/>
        <v>0</v>
      </c>
      <c r="F849" s="34" t="s">
        <v>909</v>
      </c>
      <c r="G849" s="126">
        <f t="shared" si="29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8"/>
        <v>0</v>
      </c>
      <c r="F850" s="34" t="s">
        <v>909</v>
      </c>
      <c r="G850" s="126">
        <f t="shared" si="29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26">
        <f t="shared" si="29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26">
        <f t="shared" si="29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26">
        <f t="shared" si="29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26">
        <f t="shared" si="29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26">
        <f t="shared" si="29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26">
        <f t="shared" si="29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26">
        <f t="shared" si="29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26">
        <f t="shared" si="29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26">
        <f t="shared" si="29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26">
        <f t="shared" si="29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26">
        <f t="shared" si="29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26">
        <f t="shared" si="29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26">
        <f t="shared" si="29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26">
        <f t="shared" si="29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26">
        <f t="shared" si="29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26">
        <f t="shared" si="29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26">
        <f t="shared" si="29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26">
        <f t="shared" si="29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26">
        <f t="shared" si="29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26">
        <f t="shared" si="29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26">
        <f t="shared" si="29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26">
        <f t="shared" si="29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26">
        <f t="shared" si="29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26">
        <f t="shared" si="29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26">
        <f t="shared" si="29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26">
        <f t="shared" si="29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26">
        <f t="shared" si="29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26">
        <f t="shared" si="29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26">
        <f t="shared" si="29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26">
        <f t="shared" si="29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26">
        <f t="shared" si="29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26">
        <f t="shared" si="29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26">
        <f t="shared" si="29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26">
        <f t="shared" si="29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26">
        <f t="shared" si="29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26">
        <f t="shared" si="29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26">
        <f t="shared" si="29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26">
        <f t="shared" si="29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26">
        <f t="shared" si="29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26">
        <f t="shared" si="29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26">
        <f t="shared" si="29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26">
        <f t="shared" si="29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26">
        <f t="shared" si="29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26">
        <f t="shared" si="29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26">
        <f t="shared" si="29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26">
        <f t="shared" si="29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26">
        <f t="shared" si="29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26">
        <f t="shared" si="29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26">
        <f t="shared" si="29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26">
        <f t="shared" si="29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26">
        <f t="shared" si="29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26">
        <f t="shared" si="29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26">
        <f t="shared" si="29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26">
        <f t="shared" si="29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26">
        <f t="shared" si="29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26">
        <f t="shared" si="29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26">
        <f t="shared" si="29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26">
        <f t="shared" si="29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ref="E909:E972" si="30">IFERROR(C909+D909,0)</f>
        <v>0</v>
      </c>
      <c r="F909" s="34" t="s">
        <v>909</v>
      </c>
      <c r="G909" s="126">
        <f t="shared" ref="G909:G972" si="31">IFERROR((E909-F909),0)</f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26">
        <f t="shared" si="31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26">
        <f t="shared" si="31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26">
        <f t="shared" si="31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0"/>
        <v>0</v>
      </c>
      <c r="F913" s="34" t="s">
        <v>909</v>
      </c>
      <c r="G913" s="126">
        <f t="shared" si="31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0"/>
        <v>0</v>
      </c>
      <c r="F914" s="34" t="s">
        <v>909</v>
      </c>
      <c r="G914" s="126">
        <f t="shared" si="31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26">
        <f t="shared" si="31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26">
        <f t="shared" si="31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26">
        <f t="shared" si="31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26">
        <f t="shared" si="31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26">
        <f t="shared" si="31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26">
        <f t="shared" si="31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26">
        <f t="shared" si="31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26">
        <f t="shared" si="31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26">
        <f t="shared" si="31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26">
        <f t="shared" si="31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26">
        <f t="shared" si="31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26">
        <f t="shared" si="31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26">
        <f t="shared" si="31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26">
        <f t="shared" si="31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26">
        <f t="shared" si="31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26">
        <f t="shared" si="31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26">
        <f t="shared" si="31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26">
        <f t="shared" si="31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26">
        <f t="shared" si="31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26">
        <f t="shared" si="31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26">
        <f t="shared" si="31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26">
        <f t="shared" si="31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26">
        <f t="shared" si="31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26">
        <f t="shared" si="31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26">
        <f t="shared" si="31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26">
        <f t="shared" si="31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26">
        <f t="shared" si="31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26">
        <f t="shared" si="31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26">
        <f t="shared" si="31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26">
        <f t="shared" si="31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26">
        <f t="shared" si="31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26">
        <f t="shared" si="31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26">
        <f t="shared" si="31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26">
        <f t="shared" si="31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26">
        <f t="shared" si="31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26">
        <f t="shared" si="31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26">
        <f t="shared" si="31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26">
        <f t="shared" si="31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26">
        <f t="shared" si="31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26">
        <f t="shared" si="31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26">
        <f t="shared" si="31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26">
        <f t="shared" si="31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26">
        <f t="shared" si="31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26">
        <f t="shared" si="31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26">
        <f t="shared" si="31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26">
        <f t="shared" si="31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26">
        <f t="shared" si="31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26">
        <f t="shared" si="31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26">
        <f t="shared" si="31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26">
        <f t="shared" si="31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26">
        <f t="shared" si="31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26">
        <f t="shared" si="31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26">
        <f t="shared" si="31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26">
        <f t="shared" si="31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26">
        <f t="shared" si="31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26">
        <f t="shared" si="31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26">
        <f t="shared" si="31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26">
        <f t="shared" si="31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ref="E973:E1010" si="32">IFERROR(C973+D973,0)</f>
        <v>0</v>
      </c>
      <c r="F973" s="34" t="s">
        <v>909</v>
      </c>
      <c r="G973" s="126">
        <f t="shared" ref="G973:G1010" si="33">IFERROR((E973-F973),0)</f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26">
        <f t="shared" si="33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26">
        <f t="shared" si="33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26">
        <f t="shared" si="33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2"/>
        <v>0</v>
      </c>
      <c r="F977" s="34" t="s">
        <v>909</v>
      </c>
      <c r="G977" s="126">
        <f t="shared" si="33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2"/>
        <v>0</v>
      </c>
      <c r="F978" s="34" t="s">
        <v>909</v>
      </c>
      <c r="G978" s="126">
        <f t="shared" si="33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26">
        <f t="shared" si="33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26">
        <f t="shared" si="33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26">
        <f t="shared" si="33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26">
        <f t="shared" si="33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26">
        <f t="shared" si="33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26">
        <f t="shared" si="33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26">
        <f t="shared" si="33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26">
        <f t="shared" si="33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26">
        <f t="shared" si="33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26">
        <f t="shared" si="33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26">
        <f t="shared" si="33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26">
        <f t="shared" si="33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26">
        <f t="shared" si="33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26">
        <f t="shared" si="33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26">
        <f t="shared" si="33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26">
        <f t="shared" si="33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26">
        <f t="shared" si="33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26">
        <f t="shared" si="33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26">
        <f t="shared" si="33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26">
        <f t="shared" si="33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26">
        <f t="shared" si="33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26">
        <f t="shared" si="33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26">
        <f t="shared" si="33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26">
        <f t="shared" si="33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26">
        <f t="shared" si="33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26">
        <f t="shared" si="33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26">
        <f t="shared" si="33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26">
        <f t="shared" si="33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26">
        <f t="shared" si="33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26">
        <f t="shared" si="33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26">
        <f t="shared" si="33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26">
        <f t="shared" si="33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</sheetData>
  <autoFilter ref="A10:K1010"/>
  <mergeCells count="13">
    <mergeCell ref="I654:I655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1"/>
  <dimension ref="A1:K933"/>
  <sheetViews>
    <sheetView showGridLines="0" zoomScale="78" zoomScaleNormal="78" workbookViewId="0">
      <pane xSplit="2" ySplit="10" topLeftCell="D252" activePane="bottomRight" state="frozen"/>
      <selection activeCell="A11" sqref="A11"/>
      <selection pane="topRight" activeCell="A11" sqref="A11"/>
      <selection pane="bottomLeft" activeCell="A11" sqref="A11"/>
      <selection pane="bottomRight" activeCell="B204" sqref="B204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40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73</v>
      </c>
      <c r="F6" s="179"/>
      <c r="G6" s="179"/>
      <c r="H6" s="179"/>
      <c r="I6" s="179"/>
      <c r="J6" s="302"/>
      <c r="K6" s="182"/>
    </row>
    <row r="7" spans="1:11" s="38" customFormat="1" ht="18">
      <c r="A7" s="42"/>
      <c r="B7" s="43" t="s">
        <v>86</v>
      </c>
      <c r="C7" s="144">
        <f t="shared" ref="C7:H7" si="0">SUM(C11:C933)</f>
        <v>2758398</v>
      </c>
      <c r="D7" s="144">
        <f t="shared" si="0"/>
        <v>93914</v>
      </c>
      <c r="E7" s="144">
        <f t="shared" si="0"/>
        <v>2843112</v>
      </c>
      <c r="F7" s="144">
        <f t="shared" si="0"/>
        <v>2619991</v>
      </c>
      <c r="G7" s="145">
        <f t="shared" si="0"/>
        <v>223121</v>
      </c>
      <c r="H7" s="142">
        <f t="shared" si="0"/>
        <v>80971</v>
      </c>
      <c r="I7" s="44"/>
      <c r="J7" s="127">
        <f>SUM(J11:J933)</f>
        <v>142150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SUBTOTAL(9,C11:C933)</f>
        <v>894590</v>
      </c>
      <c r="D8" s="146">
        <f t="shared" si="1"/>
        <v>37700</v>
      </c>
      <c r="E8" s="146">
        <f t="shared" si="1"/>
        <v>932290</v>
      </c>
      <c r="F8" s="146">
        <f t="shared" si="1"/>
        <v>802200</v>
      </c>
      <c r="G8" s="147">
        <f t="shared" si="1"/>
        <v>130090</v>
      </c>
      <c r="H8" s="143">
        <f t="shared" si="1"/>
        <v>540</v>
      </c>
      <c r="I8" s="44"/>
      <c r="J8" s="127">
        <f>SUBTOTAL(9,J11:J933)</f>
        <v>129550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 hidden="1">
      <c r="A11" s="189" t="s">
        <v>1089</v>
      </c>
      <c r="B11" s="232" t="s">
        <v>1090</v>
      </c>
      <c r="C11" s="190" t="s">
        <v>909</v>
      </c>
      <c r="D11" s="190" t="s">
        <v>909</v>
      </c>
      <c r="E11" s="15">
        <f>IFERROR(C11+D11,0)</f>
        <v>0</v>
      </c>
      <c r="F11" s="190" t="s">
        <v>909</v>
      </c>
      <c r="G11" s="124">
        <f>IFERROR((E11-F11),0)</f>
        <v>0</v>
      </c>
      <c r="H11" s="191" t="s">
        <v>909</v>
      </c>
      <c r="I11" s="192" t="s">
        <v>909</v>
      </c>
      <c r="J11" s="303" t="s">
        <v>909</v>
      </c>
      <c r="K11" s="194" t="s">
        <v>909</v>
      </c>
    </row>
    <row r="12" spans="1:11" hidden="1">
      <c r="A12" s="235" t="s">
        <v>1089</v>
      </c>
      <c r="B12" s="233" t="s">
        <v>1091</v>
      </c>
      <c r="C12" s="21">
        <v>200</v>
      </c>
      <c r="D12" s="21"/>
      <c r="E12" s="15">
        <f t="shared" ref="E12:E75" si="2">IFERROR(C12+D12,0)</f>
        <v>200</v>
      </c>
      <c r="F12" s="21">
        <v>200</v>
      </c>
      <c r="G12" s="124">
        <f t="shared" ref="G12:G75" si="3">IFERROR((E12-F12),0)</f>
        <v>0</v>
      </c>
      <c r="H12" s="195" t="s">
        <v>909</v>
      </c>
      <c r="I12" s="196" t="s">
        <v>909</v>
      </c>
      <c r="J12" s="304" t="s">
        <v>909</v>
      </c>
      <c r="K12" s="198" t="s">
        <v>909</v>
      </c>
    </row>
    <row r="13" spans="1:11" hidden="1">
      <c r="A13" s="235" t="s">
        <v>1089</v>
      </c>
      <c r="B13" s="233" t="s">
        <v>1092</v>
      </c>
      <c r="C13" s="18">
        <v>13800</v>
      </c>
      <c r="D13" s="18"/>
      <c r="E13" s="15">
        <f t="shared" si="2"/>
        <v>13800</v>
      </c>
      <c r="F13" s="18">
        <v>10080</v>
      </c>
      <c r="G13" s="124">
        <f t="shared" si="3"/>
        <v>3720</v>
      </c>
      <c r="H13" s="150">
        <v>3720</v>
      </c>
      <c r="I13" s="301" t="s">
        <v>1527</v>
      </c>
      <c r="J13" s="165" t="s">
        <v>909</v>
      </c>
      <c r="K13" s="164" t="s">
        <v>909</v>
      </c>
    </row>
    <row r="14" spans="1:11" hidden="1">
      <c r="A14" s="235" t="s">
        <v>1089</v>
      </c>
      <c r="B14" s="233" t="s">
        <v>1093</v>
      </c>
      <c r="C14" s="18">
        <v>15000</v>
      </c>
      <c r="D14" s="18"/>
      <c r="E14" s="15">
        <f t="shared" si="2"/>
        <v>15000</v>
      </c>
      <c r="F14" s="18">
        <v>12000</v>
      </c>
      <c r="G14" s="124">
        <f t="shared" si="3"/>
        <v>3000</v>
      </c>
      <c r="H14" s="150">
        <v>3000</v>
      </c>
      <c r="I14" s="301" t="s">
        <v>1527</v>
      </c>
      <c r="J14" s="165" t="s">
        <v>909</v>
      </c>
      <c r="K14" s="164" t="s">
        <v>909</v>
      </c>
    </row>
    <row r="15" spans="1:11" hidden="1">
      <c r="A15" s="235" t="s">
        <v>1089</v>
      </c>
      <c r="B15" s="233" t="s">
        <v>1094</v>
      </c>
      <c r="C15" s="18">
        <v>600</v>
      </c>
      <c r="D15" s="18"/>
      <c r="E15" s="15">
        <f t="shared" si="2"/>
        <v>600</v>
      </c>
      <c r="F15" s="18">
        <v>600</v>
      </c>
      <c r="G15" s="124">
        <f t="shared" si="3"/>
        <v>0</v>
      </c>
      <c r="H15" s="150" t="s">
        <v>909</v>
      </c>
      <c r="I15" s="151" t="s">
        <v>909</v>
      </c>
      <c r="J15" s="165" t="s">
        <v>909</v>
      </c>
      <c r="K15" s="164" t="s">
        <v>909</v>
      </c>
    </row>
    <row r="16" spans="1:11" hidden="1">
      <c r="A16" s="235" t="s">
        <v>1089</v>
      </c>
      <c r="B16" s="233" t="s">
        <v>1095</v>
      </c>
      <c r="C16" s="18">
        <v>11000</v>
      </c>
      <c r="D16" s="18">
        <v>7000</v>
      </c>
      <c r="E16" s="15">
        <f t="shared" si="2"/>
        <v>18000</v>
      </c>
      <c r="F16" s="18">
        <v>11996</v>
      </c>
      <c r="G16" s="124">
        <f t="shared" si="3"/>
        <v>6004</v>
      </c>
      <c r="H16" s="150">
        <v>6004</v>
      </c>
      <c r="I16" s="301" t="s">
        <v>1527</v>
      </c>
      <c r="J16" s="165" t="s">
        <v>909</v>
      </c>
      <c r="K16" s="164" t="s">
        <v>909</v>
      </c>
    </row>
    <row r="17" spans="1:11" hidden="1">
      <c r="A17" s="235" t="s">
        <v>1089</v>
      </c>
      <c r="B17" s="233" t="s">
        <v>1096</v>
      </c>
      <c r="C17" s="18">
        <v>500</v>
      </c>
      <c r="D17" s="18"/>
      <c r="E17" s="15">
        <f t="shared" si="2"/>
        <v>500</v>
      </c>
      <c r="F17" s="18">
        <v>500</v>
      </c>
      <c r="G17" s="124">
        <f t="shared" si="3"/>
        <v>0</v>
      </c>
      <c r="H17" s="150" t="s">
        <v>909</v>
      </c>
      <c r="I17" s="151" t="s">
        <v>909</v>
      </c>
      <c r="J17" s="165" t="s">
        <v>909</v>
      </c>
      <c r="K17" s="164" t="s">
        <v>909</v>
      </c>
    </row>
    <row r="18" spans="1:11" hidden="1">
      <c r="A18" s="235" t="s">
        <v>1089</v>
      </c>
      <c r="B18" s="233" t="s">
        <v>1097</v>
      </c>
      <c r="C18" s="18">
        <v>1000</v>
      </c>
      <c r="D18" s="18"/>
      <c r="E18" s="15">
        <f t="shared" si="2"/>
        <v>1000</v>
      </c>
      <c r="F18" s="18">
        <v>1000</v>
      </c>
      <c r="G18" s="124">
        <f t="shared" si="3"/>
        <v>0</v>
      </c>
      <c r="H18" s="150" t="s">
        <v>909</v>
      </c>
      <c r="I18" s="151" t="s">
        <v>909</v>
      </c>
      <c r="J18" s="165" t="s">
        <v>909</v>
      </c>
      <c r="K18" s="164" t="s">
        <v>909</v>
      </c>
    </row>
    <row r="19" spans="1:11" hidden="1">
      <c r="A19" s="235" t="s">
        <v>1089</v>
      </c>
      <c r="B19" s="233" t="s">
        <v>1098</v>
      </c>
      <c r="C19" s="18">
        <v>1100</v>
      </c>
      <c r="D19" s="18"/>
      <c r="E19" s="15">
        <f t="shared" si="2"/>
        <v>1100</v>
      </c>
      <c r="F19" s="18">
        <v>1100</v>
      </c>
      <c r="G19" s="124">
        <f t="shared" si="3"/>
        <v>0</v>
      </c>
      <c r="H19" s="150" t="s">
        <v>909</v>
      </c>
      <c r="I19" s="151" t="s">
        <v>909</v>
      </c>
      <c r="J19" s="165" t="s">
        <v>909</v>
      </c>
      <c r="K19" s="164" t="s">
        <v>909</v>
      </c>
    </row>
    <row r="20" spans="1:11" hidden="1">
      <c r="A20" s="235" t="s">
        <v>1089</v>
      </c>
      <c r="B20" s="233" t="s">
        <v>1099</v>
      </c>
      <c r="C20" s="18" t="s">
        <v>909</v>
      </c>
      <c r="D20" s="18" t="s">
        <v>909</v>
      </c>
      <c r="E20" s="15">
        <f t="shared" si="2"/>
        <v>0</v>
      </c>
      <c r="F20" s="18" t="s">
        <v>909</v>
      </c>
      <c r="G20" s="124">
        <f t="shared" si="3"/>
        <v>0</v>
      </c>
      <c r="H20" s="150" t="s">
        <v>909</v>
      </c>
      <c r="I20" s="151" t="s">
        <v>909</v>
      </c>
      <c r="J20" s="165" t="s">
        <v>909</v>
      </c>
      <c r="K20" s="164" t="s">
        <v>909</v>
      </c>
    </row>
    <row r="21" spans="1:11" hidden="1">
      <c r="A21" s="235" t="s">
        <v>1089</v>
      </c>
      <c r="B21" s="233" t="s">
        <v>1100</v>
      </c>
      <c r="C21" s="18">
        <v>1000</v>
      </c>
      <c r="D21" s="18"/>
      <c r="E21" s="15">
        <f t="shared" si="2"/>
        <v>1000</v>
      </c>
      <c r="F21" s="18">
        <v>1000</v>
      </c>
      <c r="G21" s="124">
        <f t="shared" si="3"/>
        <v>0</v>
      </c>
      <c r="H21" s="150" t="s">
        <v>909</v>
      </c>
      <c r="I21" s="151"/>
      <c r="J21" s="165" t="s">
        <v>909</v>
      </c>
      <c r="K21" s="164" t="s">
        <v>909</v>
      </c>
    </row>
    <row r="22" spans="1:11" hidden="1">
      <c r="A22" s="235" t="s">
        <v>1089</v>
      </c>
      <c r="B22" s="233" t="s">
        <v>1101</v>
      </c>
      <c r="C22" s="18" t="s">
        <v>909</v>
      </c>
      <c r="D22" s="18" t="s">
        <v>909</v>
      </c>
      <c r="E22" s="15">
        <f t="shared" si="2"/>
        <v>0</v>
      </c>
      <c r="F22" s="18" t="s">
        <v>909</v>
      </c>
      <c r="G22" s="124">
        <f t="shared" si="3"/>
        <v>0</v>
      </c>
      <c r="H22" s="150" t="s">
        <v>909</v>
      </c>
      <c r="I22" s="151" t="s">
        <v>909</v>
      </c>
      <c r="J22" s="165" t="s">
        <v>909</v>
      </c>
      <c r="K22" s="164" t="s">
        <v>909</v>
      </c>
    </row>
    <row r="23" spans="1:11" hidden="1">
      <c r="A23" s="235" t="s">
        <v>1089</v>
      </c>
      <c r="B23" s="233" t="s">
        <v>1102</v>
      </c>
      <c r="C23" s="18">
        <v>12000</v>
      </c>
      <c r="D23" s="18">
        <v>26000</v>
      </c>
      <c r="E23" s="15">
        <f t="shared" si="2"/>
        <v>38000</v>
      </c>
      <c r="F23" s="18">
        <v>24300</v>
      </c>
      <c r="G23" s="124">
        <f t="shared" si="3"/>
        <v>13700</v>
      </c>
      <c r="H23" s="150">
        <v>13700</v>
      </c>
      <c r="I23" s="301" t="s">
        <v>1528</v>
      </c>
      <c r="J23" s="165" t="s">
        <v>909</v>
      </c>
      <c r="K23" s="164" t="s">
        <v>909</v>
      </c>
    </row>
    <row r="24" spans="1:11" hidden="1">
      <c r="A24" s="235" t="s">
        <v>1089</v>
      </c>
      <c r="B24" s="233" t="s">
        <v>1103</v>
      </c>
      <c r="C24" s="18" t="s">
        <v>909</v>
      </c>
      <c r="D24" s="18" t="s">
        <v>909</v>
      </c>
      <c r="E24" s="15">
        <f t="shared" si="2"/>
        <v>0</v>
      </c>
      <c r="F24" s="18" t="s">
        <v>909</v>
      </c>
      <c r="G24" s="124">
        <f t="shared" si="3"/>
        <v>0</v>
      </c>
      <c r="H24" s="150" t="s">
        <v>909</v>
      </c>
      <c r="I24" s="151" t="s">
        <v>909</v>
      </c>
      <c r="J24" s="165" t="s">
        <v>909</v>
      </c>
      <c r="K24" s="164" t="s">
        <v>909</v>
      </c>
    </row>
    <row r="25" spans="1:11" hidden="1">
      <c r="A25" s="235" t="s">
        <v>1089</v>
      </c>
      <c r="B25" s="233" t="s">
        <v>1104</v>
      </c>
      <c r="C25" s="18">
        <v>5000</v>
      </c>
      <c r="D25" s="18"/>
      <c r="E25" s="15">
        <f t="shared" si="2"/>
        <v>5000</v>
      </c>
      <c r="F25" s="18">
        <v>5000</v>
      </c>
      <c r="G25" s="124">
        <f t="shared" si="3"/>
        <v>0</v>
      </c>
      <c r="H25" s="150" t="s">
        <v>909</v>
      </c>
      <c r="I25" s="151" t="s">
        <v>909</v>
      </c>
      <c r="J25" s="165" t="s">
        <v>909</v>
      </c>
      <c r="K25" s="164" t="s">
        <v>909</v>
      </c>
    </row>
    <row r="26" spans="1:11" hidden="1">
      <c r="A26" s="235" t="s">
        <v>1089</v>
      </c>
      <c r="B26" s="233" t="s">
        <v>1105</v>
      </c>
      <c r="C26" s="18">
        <v>2700</v>
      </c>
      <c r="D26" s="18"/>
      <c r="E26" s="15">
        <f t="shared" si="2"/>
        <v>2700</v>
      </c>
      <c r="F26" s="18">
        <v>2700</v>
      </c>
      <c r="G26" s="124">
        <f t="shared" si="3"/>
        <v>0</v>
      </c>
      <c r="H26" s="150" t="s">
        <v>909</v>
      </c>
      <c r="I26" s="151" t="s">
        <v>909</v>
      </c>
      <c r="J26" s="165" t="s">
        <v>909</v>
      </c>
      <c r="K26" s="164" t="s">
        <v>909</v>
      </c>
    </row>
    <row r="27" spans="1:11" hidden="1">
      <c r="A27" s="235" t="s">
        <v>1089</v>
      </c>
      <c r="B27" s="233" t="s">
        <v>148</v>
      </c>
      <c r="C27" s="18">
        <v>1400</v>
      </c>
      <c r="D27" s="18"/>
      <c r="E27" s="15">
        <f t="shared" si="2"/>
        <v>1400</v>
      </c>
      <c r="F27" s="18">
        <v>1400</v>
      </c>
      <c r="G27" s="124">
        <f t="shared" si="3"/>
        <v>0</v>
      </c>
      <c r="H27" s="150" t="s">
        <v>909</v>
      </c>
      <c r="I27" s="151" t="s">
        <v>909</v>
      </c>
      <c r="J27" s="165" t="s">
        <v>909</v>
      </c>
      <c r="K27" s="164" t="s">
        <v>909</v>
      </c>
    </row>
    <row r="28" spans="1:11" hidden="1">
      <c r="A28" s="235" t="s">
        <v>1089</v>
      </c>
      <c r="B28" s="233" t="s">
        <v>1106</v>
      </c>
      <c r="C28" s="18" t="s">
        <v>909</v>
      </c>
      <c r="D28" s="18" t="s">
        <v>909</v>
      </c>
      <c r="E28" s="15">
        <f t="shared" si="2"/>
        <v>0</v>
      </c>
      <c r="F28" s="18" t="s">
        <v>909</v>
      </c>
      <c r="G28" s="124">
        <f t="shared" si="3"/>
        <v>0</v>
      </c>
      <c r="H28" s="150" t="s">
        <v>909</v>
      </c>
      <c r="I28" s="151" t="s">
        <v>909</v>
      </c>
      <c r="J28" s="165" t="s">
        <v>909</v>
      </c>
      <c r="K28" s="164" t="s">
        <v>909</v>
      </c>
    </row>
    <row r="29" spans="1:11" hidden="1">
      <c r="A29" s="235" t="s">
        <v>1089</v>
      </c>
      <c r="B29" s="233" t="s">
        <v>1107</v>
      </c>
      <c r="C29" s="18" t="s">
        <v>909</v>
      </c>
      <c r="D29" s="18" t="s">
        <v>909</v>
      </c>
      <c r="E29" s="15">
        <f t="shared" si="2"/>
        <v>0</v>
      </c>
      <c r="F29" s="18" t="s">
        <v>909</v>
      </c>
      <c r="G29" s="124">
        <f t="shared" si="3"/>
        <v>0</v>
      </c>
      <c r="H29" s="150" t="s">
        <v>909</v>
      </c>
      <c r="I29" s="151" t="s">
        <v>909</v>
      </c>
      <c r="J29" s="165" t="s">
        <v>909</v>
      </c>
      <c r="K29" s="164" t="s">
        <v>909</v>
      </c>
    </row>
    <row r="30" spans="1:11" hidden="1">
      <c r="A30" s="235" t="s">
        <v>1089</v>
      </c>
      <c r="B30" s="233" t="s">
        <v>1108</v>
      </c>
      <c r="C30" s="18">
        <v>1100</v>
      </c>
      <c r="D30" s="18">
        <v>1000</v>
      </c>
      <c r="E30" s="15">
        <f t="shared" si="2"/>
        <v>2100</v>
      </c>
      <c r="F30" s="18">
        <v>2100</v>
      </c>
      <c r="G30" s="124">
        <f t="shared" si="3"/>
        <v>0</v>
      </c>
      <c r="H30" s="150"/>
      <c r="I30" s="151" t="s">
        <v>909</v>
      </c>
      <c r="J30" s="165"/>
      <c r="K30" s="164" t="s">
        <v>909</v>
      </c>
    </row>
    <row r="31" spans="1:11" hidden="1">
      <c r="A31" s="235" t="s">
        <v>1089</v>
      </c>
      <c r="B31" s="233" t="s">
        <v>149</v>
      </c>
      <c r="C31" s="18" t="s">
        <v>909</v>
      </c>
      <c r="D31" s="18" t="s">
        <v>909</v>
      </c>
      <c r="E31" s="15">
        <f t="shared" si="2"/>
        <v>0</v>
      </c>
      <c r="F31" s="18" t="s">
        <v>909</v>
      </c>
      <c r="G31" s="124">
        <f t="shared" si="3"/>
        <v>0</v>
      </c>
      <c r="H31" s="150" t="s">
        <v>909</v>
      </c>
      <c r="I31" s="151" t="s">
        <v>909</v>
      </c>
      <c r="J31" s="165" t="s">
        <v>909</v>
      </c>
      <c r="K31" s="164" t="s">
        <v>909</v>
      </c>
    </row>
    <row r="32" spans="1:11" hidden="1">
      <c r="A32" s="235" t="s">
        <v>1089</v>
      </c>
      <c r="B32" s="233" t="s">
        <v>1109</v>
      </c>
      <c r="C32" s="18" t="s">
        <v>909</v>
      </c>
      <c r="D32" s="18" t="s">
        <v>909</v>
      </c>
      <c r="E32" s="15">
        <f t="shared" si="2"/>
        <v>0</v>
      </c>
      <c r="F32" s="18" t="s">
        <v>909</v>
      </c>
      <c r="G32" s="124">
        <f t="shared" si="3"/>
        <v>0</v>
      </c>
      <c r="H32" s="150" t="s">
        <v>909</v>
      </c>
      <c r="I32" s="151" t="s">
        <v>909</v>
      </c>
      <c r="J32" s="165" t="s">
        <v>909</v>
      </c>
      <c r="K32" s="164" t="s">
        <v>909</v>
      </c>
    </row>
    <row r="33" spans="1:11" hidden="1">
      <c r="A33" s="235" t="s">
        <v>1089</v>
      </c>
      <c r="B33" s="233" t="s">
        <v>1110</v>
      </c>
      <c r="C33" s="18" t="s">
        <v>909</v>
      </c>
      <c r="D33" s="18" t="s">
        <v>909</v>
      </c>
      <c r="E33" s="15">
        <f t="shared" si="2"/>
        <v>0</v>
      </c>
      <c r="F33" s="18" t="s">
        <v>909</v>
      </c>
      <c r="G33" s="124">
        <f t="shared" si="3"/>
        <v>0</v>
      </c>
      <c r="H33" s="150" t="s">
        <v>909</v>
      </c>
      <c r="I33" s="151" t="s">
        <v>909</v>
      </c>
      <c r="J33" s="165" t="s">
        <v>909</v>
      </c>
      <c r="K33" s="164" t="s">
        <v>909</v>
      </c>
    </row>
    <row r="34" spans="1:11" hidden="1">
      <c r="A34" s="235" t="s">
        <v>1089</v>
      </c>
      <c r="B34" s="233" t="s">
        <v>1111</v>
      </c>
      <c r="C34" s="18">
        <v>50</v>
      </c>
      <c r="D34" s="18"/>
      <c r="E34" s="15">
        <f t="shared" si="2"/>
        <v>50</v>
      </c>
      <c r="F34" s="18">
        <v>50</v>
      </c>
      <c r="G34" s="124">
        <f t="shared" si="3"/>
        <v>0</v>
      </c>
      <c r="H34" s="150" t="s">
        <v>909</v>
      </c>
      <c r="I34" s="151" t="s">
        <v>909</v>
      </c>
      <c r="J34" s="165" t="s">
        <v>909</v>
      </c>
      <c r="K34" s="164" t="s">
        <v>909</v>
      </c>
    </row>
    <row r="35" spans="1:11" hidden="1">
      <c r="A35" s="235" t="s">
        <v>1089</v>
      </c>
      <c r="B35" s="233" t="s">
        <v>1112</v>
      </c>
      <c r="C35" s="18">
        <v>80</v>
      </c>
      <c r="D35" s="18"/>
      <c r="E35" s="15">
        <f t="shared" si="2"/>
        <v>80</v>
      </c>
      <c r="F35" s="18">
        <v>80</v>
      </c>
      <c r="G35" s="124">
        <f t="shared" si="3"/>
        <v>0</v>
      </c>
      <c r="H35" s="150" t="s">
        <v>909</v>
      </c>
      <c r="I35" s="151" t="s">
        <v>909</v>
      </c>
      <c r="J35" s="165" t="s">
        <v>909</v>
      </c>
      <c r="K35" s="164" t="s">
        <v>909</v>
      </c>
    </row>
    <row r="36" spans="1:11" hidden="1">
      <c r="A36" s="235" t="s">
        <v>1089</v>
      </c>
      <c r="B36" s="233" t="s">
        <v>133</v>
      </c>
      <c r="C36" s="18" t="s">
        <v>909</v>
      </c>
      <c r="D36" s="18" t="s">
        <v>909</v>
      </c>
      <c r="E36" s="15">
        <f t="shared" si="2"/>
        <v>0</v>
      </c>
      <c r="F36" s="18" t="s">
        <v>909</v>
      </c>
      <c r="G36" s="124">
        <f t="shared" si="3"/>
        <v>0</v>
      </c>
      <c r="H36" s="150" t="s">
        <v>909</v>
      </c>
      <c r="I36" s="151" t="s">
        <v>909</v>
      </c>
      <c r="J36" s="165" t="s">
        <v>909</v>
      </c>
      <c r="K36" s="164" t="s">
        <v>909</v>
      </c>
    </row>
    <row r="37" spans="1:11" hidden="1">
      <c r="A37" s="235" t="s">
        <v>1089</v>
      </c>
      <c r="B37" s="233" t="s">
        <v>1113</v>
      </c>
      <c r="C37" s="18" t="s">
        <v>909</v>
      </c>
      <c r="D37" s="18" t="s">
        <v>909</v>
      </c>
      <c r="E37" s="15">
        <f t="shared" si="2"/>
        <v>0</v>
      </c>
      <c r="F37" s="18" t="s">
        <v>909</v>
      </c>
      <c r="G37" s="124">
        <f t="shared" si="3"/>
        <v>0</v>
      </c>
      <c r="H37" s="150" t="s">
        <v>909</v>
      </c>
      <c r="I37" s="151" t="s">
        <v>909</v>
      </c>
      <c r="J37" s="165" t="s">
        <v>909</v>
      </c>
      <c r="K37" s="164" t="s">
        <v>909</v>
      </c>
    </row>
    <row r="38" spans="1:11" hidden="1">
      <c r="A38" s="235" t="s">
        <v>1089</v>
      </c>
      <c r="B38" s="233" t="s">
        <v>1114</v>
      </c>
      <c r="C38" s="18" t="s">
        <v>909</v>
      </c>
      <c r="D38" s="18" t="s">
        <v>909</v>
      </c>
      <c r="E38" s="15">
        <f t="shared" si="2"/>
        <v>0</v>
      </c>
      <c r="F38" s="18" t="s">
        <v>909</v>
      </c>
      <c r="G38" s="124">
        <f t="shared" si="3"/>
        <v>0</v>
      </c>
      <c r="H38" s="150" t="s">
        <v>909</v>
      </c>
      <c r="I38" s="151" t="s">
        <v>909</v>
      </c>
      <c r="J38" s="165" t="s">
        <v>909</v>
      </c>
      <c r="K38" s="164" t="s">
        <v>909</v>
      </c>
    </row>
    <row r="39" spans="1:11" hidden="1">
      <c r="A39" s="235" t="s">
        <v>1089</v>
      </c>
      <c r="B39" s="233" t="s">
        <v>142</v>
      </c>
      <c r="C39" s="18">
        <v>100</v>
      </c>
      <c r="D39" s="18"/>
      <c r="E39" s="15">
        <f t="shared" si="2"/>
        <v>100</v>
      </c>
      <c r="F39" s="18">
        <v>100</v>
      </c>
      <c r="G39" s="124">
        <f t="shared" si="3"/>
        <v>0</v>
      </c>
      <c r="H39" s="150" t="s">
        <v>909</v>
      </c>
      <c r="I39" s="151" t="s">
        <v>909</v>
      </c>
      <c r="J39" s="165" t="s">
        <v>909</v>
      </c>
      <c r="K39" s="164" t="s">
        <v>909</v>
      </c>
    </row>
    <row r="40" spans="1:11" hidden="1">
      <c r="A40" s="235" t="s">
        <v>1089</v>
      </c>
      <c r="B40" s="233" t="s">
        <v>143</v>
      </c>
      <c r="C40" s="18" t="s">
        <v>909</v>
      </c>
      <c r="D40" s="18" t="s">
        <v>909</v>
      </c>
      <c r="E40" s="15">
        <f t="shared" si="2"/>
        <v>0</v>
      </c>
      <c r="F40" s="18" t="s">
        <v>909</v>
      </c>
      <c r="G40" s="124">
        <f t="shared" si="3"/>
        <v>0</v>
      </c>
      <c r="H40" s="150" t="s">
        <v>909</v>
      </c>
      <c r="I40" s="151" t="s">
        <v>909</v>
      </c>
      <c r="J40" s="165" t="s">
        <v>909</v>
      </c>
      <c r="K40" s="164" t="s">
        <v>909</v>
      </c>
    </row>
    <row r="41" spans="1:11" hidden="1">
      <c r="A41" s="235" t="s">
        <v>1089</v>
      </c>
      <c r="B41" s="233" t="s">
        <v>1115</v>
      </c>
      <c r="C41" s="18" t="s">
        <v>909</v>
      </c>
      <c r="D41" s="18" t="s">
        <v>909</v>
      </c>
      <c r="E41" s="15">
        <f t="shared" si="2"/>
        <v>0</v>
      </c>
      <c r="F41" s="18" t="s">
        <v>909</v>
      </c>
      <c r="G41" s="124">
        <f t="shared" si="3"/>
        <v>0</v>
      </c>
      <c r="H41" s="150" t="s">
        <v>909</v>
      </c>
      <c r="I41" s="151" t="s">
        <v>909</v>
      </c>
      <c r="J41" s="165" t="s">
        <v>909</v>
      </c>
      <c r="K41" s="164" t="s">
        <v>909</v>
      </c>
    </row>
    <row r="42" spans="1:11" hidden="1">
      <c r="A42" s="235" t="s">
        <v>1089</v>
      </c>
      <c r="B42" s="233" t="s">
        <v>116</v>
      </c>
      <c r="C42" s="18">
        <v>20</v>
      </c>
      <c r="D42" s="18"/>
      <c r="E42" s="15">
        <f t="shared" si="2"/>
        <v>20</v>
      </c>
      <c r="F42" s="18">
        <v>20</v>
      </c>
      <c r="G42" s="124">
        <f t="shared" si="3"/>
        <v>0</v>
      </c>
      <c r="H42" s="150" t="s">
        <v>909</v>
      </c>
      <c r="I42" s="151" t="s">
        <v>909</v>
      </c>
      <c r="J42" s="165" t="s">
        <v>909</v>
      </c>
      <c r="K42" s="164" t="s">
        <v>909</v>
      </c>
    </row>
    <row r="43" spans="1:11" hidden="1">
      <c r="A43" s="235" t="s">
        <v>1089</v>
      </c>
      <c r="B43" s="233" t="s">
        <v>117</v>
      </c>
      <c r="C43" s="18">
        <v>20</v>
      </c>
      <c r="D43" s="18"/>
      <c r="E43" s="15">
        <f t="shared" si="2"/>
        <v>20</v>
      </c>
      <c r="F43" s="18">
        <v>20</v>
      </c>
      <c r="G43" s="124">
        <f t="shared" si="3"/>
        <v>0</v>
      </c>
      <c r="H43" s="150" t="s">
        <v>909</v>
      </c>
      <c r="I43" s="151" t="s">
        <v>909</v>
      </c>
      <c r="J43" s="165" t="s">
        <v>909</v>
      </c>
      <c r="K43" s="164" t="s">
        <v>909</v>
      </c>
    </row>
    <row r="44" spans="1:11" hidden="1">
      <c r="A44" s="235" t="s">
        <v>1089</v>
      </c>
      <c r="B44" s="233" t="s">
        <v>1116</v>
      </c>
      <c r="C44" s="18" t="s">
        <v>909</v>
      </c>
      <c r="D44" s="18" t="s">
        <v>909</v>
      </c>
      <c r="E44" s="15">
        <f t="shared" si="2"/>
        <v>0</v>
      </c>
      <c r="F44" s="18" t="s">
        <v>909</v>
      </c>
      <c r="G44" s="124">
        <f t="shared" si="3"/>
        <v>0</v>
      </c>
      <c r="H44" s="150" t="s">
        <v>909</v>
      </c>
      <c r="I44" s="151" t="s">
        <v>909</v>
      </c>
      <c r="J44" s="165" t="s">
        <v>909</v>
      </c>
      <c r="K44" s="164" t="s">
        <v>909</v>
      </c>
    </row>
    <row r="45" spans="1:11" hidden="1">
      <c r="A45" s="235" t="s">
        <v>1089</v>
      </c>
      <c r="B45" s="233" t="s">
        <v>1117</v>
      </c>
      <c r="C45" s="18" t="s">
        <v>909</v>
      </c>
      <c r="D45" s="18" t="s">
        <v>909</v>
      </c>
      <c r="E45" s="15">
        <f t="shared" si="2"/>
        <v>0</v>
      </c>
      <c r="F45" s="18" t="s">
        <v>909</v>
      </c>
      <c r="G45" s="124">
        <f t="shared" si="3"/>
        <v>0</v>
      </c>
      <c r="H45" s="150" t="s">
        <v>909</v>
      </c>
      <c r="I45" s="151" t="s">
        <v>909</v>
      </c>
      <c r="J45" s="165" t="s">
        <v>909</v>
      </c>
      <c r="K45" s="164" t="s">
        <v>909</v>
      </c>
    </row>
    <row r="46" spans="1:11" hidden="1">
      <c r="A46" s="235" t="s">
        <v>1089</v>
      </c>
      <c r="B46" s="233" t="s">
        <v>1118</v>
      </c>
      <c r="C46" s="18" t="s">
        <v>909</v>
      </c>
      <c r="D46" s="18" t="s">
        <v>909</v>
      </c>
      <c r="E46" s="15">
        <f t="shared" si="2"/>
        <v>0</v>
      </c>
      <c r="F46" s="18" t="s">
        <v>909</v>
      </c>
      <c r="G46" s="124">
        <f t="shared" si="3"/>
        <v>0</v>
      </c>
      <c r="H46" s="150" t="s">
        <v>909</v>
      </c>
      <c r="I46" s="151" t="s">
        <v>909</v>
      </c>
      <c r="J46" s="165" t="s">
        <v>909</v>
      </c>
      <c r="K46" s="164" t="s">
        <v>909</v>
      </c>
    </row>
    <row r="47" spans="1:11" hidden="1">
      <c r="A47" s="235" t="s">
        <v>1089</v>
      </c>
      <c r="B47" s="233" t="s">
        <v>1119</v>
      </c>
      <c r="C47" s="18" t="s">
        <v>909</v>
      </c>
      <c r="D47" s="18" t="s">
        <v>909</v>
      </c>
      <c r="E47" s="15">
        <f t="shared" si="2"/>
        <v>0</v>
      </c>
      <c r="F47" s="18" t="s">
        <v>909</v>
      </c>
      <c r="G47" s="124">
        <f t="shared" si="3"/>
        <v>0</v>
      </c>
      <c r="H47" s="150" t="s">
        <v>909</v>
      </c>
      <c r="I47" s="151" t="s">
        <v>909</v>
      </c>
      <c r="J47" s="165" t="s">
        <v>909</v>
      </c>
      <c r="K47" s="164" t="s">
        <v>909</v>
      </c>
    </row>
    <row r="48" spans="1:11" hidden="1">
      <c r="A48" s="235" t="s">
        <v>1089</v>
      </c>
      <c r="B48" s="233" t="s">
        <v>1120</v>
      </c>
      <c r="C48" s="18" t="s">
        <v>909</v>
      </c>
      <c r="D48" s="18" t="s">
        <v>909</v>
      </c>
      <c r="E48" s="15">
        <f t="shared" si="2"/>
        <v>0</v>
      </c>
      <c r="F48" s="18" t="s">
        <v>909</v>
      </c>
      <c r="G48" s="124">
        <f t="shared" si="3"/>
        <v>0</v>
      </c>
      <c r="H48" s="150" t="s">
        <v>909</v>
      </c>
      <c r="I48" s="151" t="s">
        <v>909</v>
      </c>
      <c r="J48" s="165" t="s">
        <v>909</v>
      </c>
      <c r="K48" s="164" t="s">
        <v>909</v>
      </c>
    </row>
    <row r="49" spans="1:11" hidden="1">
      <c r="A49" s="235" t="s">
        <v>1089</v>
      </c>
      <c r="B49" s="233" t="s">
        <v>1121</v>
      </c>
      <c r="C49" s="18" t="s">
        <v>909</v>
      </c>
      <c r="D49" s="18" t="s">
        <v>909</v>
      </c>
      <c r="E49" s="15">
        <f t="shared" si="2"/>
        <v>0</v>
      </c>
      <c r="F49" s="18" t="s">
        <v>909</v>
      </c>
      <c r="G49" s="124">
        <f t="shared" si="3"/>
        <v>0</v>
      </c>
      <c r="H49" s="150" t="s">
        <v>909</v>
      </c>
      <c r="I49" s="151" t="s">
        <v>909</v>
      </c>
      <c r="J49" s="165" t="s">
        <v>909</v>
      </c>
      <c r="K49" s="164" t="s">
        <v>909</v>
      </c>
    </row>
    <row r="50" spans="1:11" hidden="1">
      <c r="A50" s="235" t="s">
        <v>1089</v>
      </c>
      <c r="B50" s="233" t="s">
        <v>1122</v>
      </c>
      <c r="C50" s="18" t="s">
        <v>909</v>
      </c>
      <c r="D50" s="18" t="s">
        <v>909</v>
      </c>
      <c r="E50" s="15">
        <f t="shared" si="2"/>
        <v>0</v>
      </c>
      <c r="F50" s="18" t="s">
        <v>909</v>
      </c>
      <c r="G50" s="124">
        <f t="shared" si="3"/>
        <v>0</v>
      </c>
      <c r="H50" s="150" t="s">
        <v>909</v>
      </c>
      <c r="I50" s="151" t="s">
        <v>909</v>
      </c>
      <c r="J50" s="165" t="s">
        <v>909</v>
      </c>
      <c r="K50" s="164" t="s">
        <v>909</v>
      </c>
    </row>
    <row r="51" spans="1:11" hidden="1">
      <c r="A51" s="235" t="s">
        <v>1089</v>
      </c>
      <c r="B51" s="233" t="s">
        <v>1123</v>
      </c>
      <c r="C51" s="18" t="s">
        <v>909</v>
      </c>
      <c r="D51" s="18" t="s">
        <v>909</v>
      </c>
      <c r="E51" s="15">
        <f t="shared" si="2"/>
        <v>0</v>
      </c>
      <c r="F51" s="18" t="s">
        <v>909</v>
      </c>
      <c r="G51" s="124">
        <f t="shared" si="3"/>
        <v>0</v>
      </c>
      <c r="H51" s="150" t="s">
        <v>909</v>
      </c>
      <c r="I51" s="151" t="s">
        <v>909</v>
      </c>
      <c r="J51" s="165" t="s">
        <v>909</v>
      </c>
      <c r="K51" s="164" t="s">
        <v>909</v>
      </c>
    </row>
    <row r="52" spans="1:11" hidden="1">
      <c r="A52" s="235" t="s">
        <v>1089</v>
      </c>
      <c r="B52" s="233" t="s">
        <v>1124</v>
      </c>
      <c r="C52" s="18" t="s">
        <v>909</v>
      </c>
      <c r="D52" s="18" t="s">
        <v>909</v>
      </c>
      <c r="E52" s="15">
        <f t="shared" si="2"/>
        <v>0</v>
      </c>
      <c r="F52" s="18" t="s">
        <v>909</v>
      </c>
      <c r="G52" s="124">
        <f t="shared" si="3"/>
        <v>0</v>
      </c>
      <c r="H52" s="150" t="s">
        <v>909</v>
      </c>
      <c r="I52" s="151" t="s">
        <v>909</v>
      </c>
      <c r="J52" s="165" t="s">
        <v>909</v>
      </c>
      <c r="K52" s="164" t="s">
        <v>909</v>
      </c>
    </row>
    <row r="53" spans="1:11" hidden="1">
      <c r="A53" s="235" t="s">
        <v>1089</v>
      </c>
      <c r="B53" s="233" t="s">
        <v>1125</v>
      </c>
      <c r="C53" s="18">
        <v>300</v>
      </c>
      <c r="D53" s="18"/>
      <c r="E53" s="15">
        <f t="shared" si="2"/>
        <v>300</v>
      </c>
      <c r="F53" s="18">
        <v>300</v>
      </c>
      <c r="G53" s="124">
        <f t="shared" si="3"/>
        <v>0</v>
      </c>
      <c r="H53" s="150" t="s">
        <v>909</v>
      </c>
      <c r="I53" s="151" t="s">
        <v>909</v>
      </c>
      <c r="J53" s="165" t="s">
        <v>909</v>
      </c>
      <c r="K53" s="164" t="s">
        <v>909</v>
      </c>
    </row>
    <row r="54" spans="1:11" hidden="1">
      <c r="A54" s="235" t="s">
        <v>1089</v>
      </c>
      <c r="B54" s="233" t="s">
        <v>111</v>
      </c>
      <c r="C54" s="18">
        <v>2800</v>
      </c>
      <c r="D54" s="18"/>
      <c r="E54" s="15">
        <f t="shared" si="2"/>
        <v>2800</v>
      </c>
      <c r="F54" s="18">
        <v>2800</v>
      </c>
      <c r="G54" s="124">
        <f t="shared" si="3"/>
        <v>0</v>
      </c>
      <c r="H54" s="150" t="s">
        <v>909</v>
      </c>
      <c r="I54" s="151" t="s">
        <v>909</v>
      </c>
      <c r="J54" s="165" t="s">
        <v>909</v>
      </c>
      <c r="K54" s="164" t="s">
        <v>909</v>
      </c>
    </row>
    <row r="55" spans="1:11" hidden="1">
      <c r="A55" s="235" t="s">
        <v>1089</v>
      </c>
      <c r="B55" s="233" t="s">
        <v>1126</v>
      </c>
      <c r="C55" s="18" t="s">
        <v>909</v>
      </c>
      <c r="D55" s="18" t="s">
        <v>909</v>
      </c>
      <c r="E55" s="15">
        <f t="shared" si="2"/>
        <v>0</v>
      </c>
      <c r="F55" s="18" t="s">
        <v>909</v>
      </c>
      <c r="G55" s="124">
        <f t="shared" si="3"/>
        <v>0</v>
      </c>
      <c r="H55" s="150" t="s">
        <v>909</v>
      </c>
      <c r="I55" s="151" t="s">
        <v>909</v>
      </c>
      <c r="J55" s="165" t="s">
        <v>909</v>
      </c>
      <c r="K55" s="164" t="s">
        <v>909</v>
      </c>
    </row>
    <row r="56" spans="1:11" hidden="1">
      <c r="A56" s="235" t="s">
        <v>1089</v>
      </c>
      <c r="B56" s="233" t="s">
        <v>1127</v>
      </c>
      <c r="C56" s="18" t="s">
        <v>909</v>
      </c>
      <c r="D56" s="18" t="s">
        <v>909</v>
      </c>
      <c r="E56" s="15">
        <f t="shared" si="2"/>
        <v>0</v>
      </c>
      <c r="F56" s="18" t="s">
        <v>909</v>
      </c>
      <c r="G56" s="124">
        <f t="shared" si="3"/>
        <v>0</v>
      </c>
      <c r="H56" s="150" t="s">
        <v>909</v>
      </c>
      <c r="I56" s="151" t="s">
        <v>909</v>
      </c>
      <c r="J56" s="165" t="s">
        <v>909</v>
      </c>
      <c r="K56" s="164" t="s">
        <v>909</v>
      </c>
    </row>
    <row r="57" spans="1:11" hidden="1">
      <c r="A57" s="235" t="s">
        <v>1089</v>
      </c>
      <c r="B57" s="233" t="s">
        <v>137</v>
      </c>
      <c r="C57" s="18">
        <v>5800</v>
      </c>
      <c r="D57" s="18"/>
      <c r="E57" s="15">
        <f t="shared" si="2"/>
        <v>5800</v>
      </c>
      <c r="F57" s="18">
        <v>5800</v>
      </c>
      <c r="G57" s="124">
        <f t="shared" si="3"/>
        <v>0</v>
      </c>
      <c r="H57" s="150" t="s">
        <v>909</v>
      </c>
      <c r="I57" s="151" t="s">
        <v>909</v>
      </c>
      <c r="J57" s="165" t="s">
        <v>909</v>
      </c>
      <c r="K57" s="164" t="s">
        <v>909</v>
      </c>
    </row>
    <row r="58" spans="1:11" hidden="1">
      <c r="A58" s="235" t="s">
        <v>1089</v>
      </c>
      <c r="B58" s="233" t="s">
        <v>1128</v>
      </c>
      <c r="C58" s="18" t="s">
        <v>909</v>
      </c>
      <c r="D58" s="18" t="s">
        <v>909</v>
      </c>
      <c r="E58" s="15">
        <f t="shared" si="2"/>
        <v>0</v>
      </c>
      <c r="F58" s="18" t="s">
        <v>909</v>
      </c>
      <c r="G58" s="124">
        <f t="shared" si="3"/>
        <v>0</v>
      </c>
      <c r="H58" s="150" t="s">
        <v>909</v>
      </c>
      <c r="I58" s="151" t="s">
        <v>909</v>
      </c>
      <c r="J58" s="165" t="s">
        <v>909</v>
      </c>
      <c r="K58" s="164" t="s">
        <v>909</v>
      </c>
    </row>
    <row r="59" spans="1:11" hidden="1">
      <c r="A59" s="235" t="s">
        <v>1089</v>
      </c>
      <c r="B59" s="233" t="s">
        <v>1129</v>
      </c>
      <c r="C59" s="18" t="s">
        <v>909</v>
      </c>
      <c r="D59" s="18" t="s">
        <v>909</v>
      </c>
      <c r="E59" s="15">
        <f t="shared" si="2"/>
        <v>0</v>
      </c>
      <c r="F59" s="18" t="s">
        <v>909</v>
      </c>
      <c r="G59" s="124">
        <f t="shared" si="3"/>
        <v>0</v>
      </c>
      <c r="H59" s="150" t="s">
        <v>909</v>
      </c>
      <c r="I59" s="151" t="s">
        <v>909</v>
      </c>
      <c r="J59" s="165" t="s">
        <v>909</v>
      </c>
      <c r="K59" s="164" t="s">
        <v>909</v>
      </c>
    </row>
    <row r="60" spans="1:11" hidden="1">
      <c r="A60" s="235" t="s">
        <v>1089</v>
      </c>
      <c r="B60" s="233" t="s">
        <v>1130</v>
      </c>
      <c r="C60" s="18" t="s">
        <v>909</v>
      </c>
      <c r="D60" s="18" t="s">
        <v>909</v>
      </c>
      <c r="E60" s="15">
        <f t="shared" si="2"/>
        <v>0</v>
      </c>
      <c r="F60" s="18" t="s">
        <v>909</v>
      </c>
      <c r="G60" s="124">
        <f t="shared" si="3"/>
        <v>0</v>
      </c>
      <c r="H60" s="150" t="s">
        <v>909</v>
      </c>
      <c r="I60" s="151" t="s">
        <v>909</v>
      </c>
      <c r="J60" s="165" t="s">
        <v>909</v>
      </c>
      <c r="K60" s="164" t="s">
        <v>909</v>
      </c>
    </row>
    <row r="61" spans="1:11" hidden="1">
      <c r="A61" s="235" t="s">
        <v>1089</v>
      </c>
      <c r="B61" s="233" t="s">
        <v>1131</v>
      </c>
      <c r="C61" s="18">
        <v>1000</v>
      </c>
      <c r="D61" s="18"/>
      <c r="E61" s="15">
        <f t="shared" si="2"/>
        <v>1000</v>
      </c>
      <c r="F61" s="18">
        <v>1000</v>
      </c>
      <c r="G61" s="124">
        <f t="shared" si="3"/>
        <v>0</v>
      </c>
      <c r="H61" s="150" t="s">
        <v>909</v>
      </c>
      <c r="I61" s="151" t="s">
        <v>909</v>
      </c>
      <c r="J61" s="165" t="s">
        <v>909</v>
      </c>
      <c r="K61" s="164" t="s">
        <v>909</v>
      </c>
    </row>
    <row r="62" spans="1:11" hidden="1">
      <c r="A62" s="235" t="s">
        <v>1089</v>
      </c>
      <c r="B62" s="233" t="s">
        <v>1132</v>
      </c>
      <c r="C62" s="18" t="s">
        <v>909</v>
      </c>
      <c r="D62" s="18" t="s">
        <v>909</v>
      </c>
      <c r="E62" s="15">
        <f t="shared" si="2"/>
        <v>0</v>
      </c>
      <c r="F62" s="18" t="s">
        <v>909</v>
      </c>
      <c r="G62" s="124">
        <f t="shared" si="3"/>
        <v>0</v>
      </c>
      <c r="H62" s="150" t="s">
        <v>909</v>
      </c>
      <c r="I62" s="151" t="s">
        <v>909</v>
      </c>
      <c r="J62" s="165" t="s">
        <v>909</v>
      </c>
      <c r="K62" s="164" t="s">
        <v>909</v>
      </c>
    </row>
    <row r="63" spans="1:11" hidden="1">
      <c r="A63" s="235" t="s">
        <v>1089</v>
      </c>
      <c r="B63" s="233" t="s">
        <v>114</v>
      </c>
      <c r="C63" s="18">
        <v>10000</v>
      </c>
      <c r="D63" s="18">
        <v>18000</v>
      </c>
      <c r="E63" s="15">
        <f t="shared" si="2"/>
        <v>28000</v>
      </c>
      <c r="F63" s="18">
        <v>16348</v>
      </c>
      <c r="G63" s="124">
        <f t="shared" si="3"/>
        <v>11652</v>
      </c>
      <c r="H63" s="150">
        <v>11652</v>
      </c>
      <c r="I63" s="301" t="s">
        <v>1528</v>
      </c>
      <c r="J63" s="165" t="s">
        <v>909</v>
      </c>
      <c r="K63" s="164" t="s">
        <v>909</v>
      </c>
    </row>
    <row r="64" spans="1:11" hidden="1">
      <c r="A64" s="235" t="s">
        <v>1089</v>
      </c>
      <c r="B64" s="233" t="s">
        <v>1133</v>
      </c>
      <c r="C64" s="18">
        <v>4600</v>
      </c>
      <c r="D64" s="18">
        <v>1800</v>
      </c>
      <c r="E64" s="15">
        <f t="shared" si="2"/>
        <v>6400</v>
      </c>
      <c r="F64" s="18">
        <v>5361</v>
      </c>
      <c r="G64" s="124">
        <f t="shared" si="3"/>
        <v>1039</v>
      </c>
      <c r="H64" s="150">
        <v>1039</v>
      </c>
      <c r="I64" s="301" t="s">
        <v>1528</v>
      </c>
      <c r="J64" s="165" t="s">
        <v>909</v>
      </c>
      <c r="K64" s="164" t="s">
        <v>909</v>
      </c>
    </row>
    <row r="65" spans="1:11" hidden="1">
      <c r="A65" s="235" t="s">
        <v>1089</v>
      </c>
      <c r="B65" s="233" t="s">
        <v>1134</v>
      </c>
      <c r="C65" s="18" t="s">
        <v>909</v>
      </c>
      <c r="D65" s="18" t="s">
        <v>909</v>
      </c>
      <c r="E65" s="15">
        <f t="shared" si="2"/>
        <v>0</v>
      </c>
      <c r="F65" s="18" t="s">
        <v>909</v>
      </c>
      <c r="G65" s="124">
        <f t="shared" si="3"/>
        <v>0</v>
      </c>
      <c r="H65" s="150" t="s">
        <v>909</v>
      </c>
      <c r="I65" s="151" t="s">
        <v>909</v>
      </c>
      <c r="J65" s="165" t="s">
        <v>909</v>
      </c>
      <c r="K65" s="164" t="s">
        <v>909</v>
      </c>
    </row>
    <row r="66" spans="1:11" hidden="1">
      <c r="A66" s="235" t="s">
        <v>1089</v>
      </c>
      <c r="B66" s="233" t="s">
        <v>1135</v>
      </c>
      <c r="C66" s="18" t="s">
        <v>909</v>
      </c>
      <c r="D66" s="18" t="s">
        <v>909</v>
      </c>
      <c r="E66" s="15">
        <f t="shared" si="2"/>
        <v>0</v>
      </c>
      <c r="F66" s="18" t="s">
        <v>909</v>
      </c>
      <c r="G66" s="124">
        <f t="shared" si="3"/>
        <v>0</v>
      </c>
      <c r="H66" s="150" t="s">
        <v>909</v>
      </c>
      <c r="I66" s="151" t="s">
        <v>909</v>
      </c>
      <c r="J66" s="165" t="s">
        <v>909</v>
      </c>
      <c r="K66" s="164" t="s">
        <v>909</v>
      </c>
    </row>
    <row r="67" spans="1:11" hidden="1">
      <c r="A67" s="235" t="s">
        <v>1089</v>
      </c>
      <c r="B67" s="233" t="s">
        <v>100</v>
      </c>
      <c r="C67" s="18" t="s">
        <v>909</v>
      </c>
      <c r="D67" s="18" t="s">
        <v>909</v>
      </c>
      <c r="E67" s="15">
        <f t="shared" si="2"/>
        <v>0</v>
      </c>
      <c r="F67" s="18" t="s">
        <v>909</v>
      </c>
      <c r="G67" s="124">
        <f t="shared" si="3"/>
        <v>0</v>
      </c>
      <c r="H67" s="150" t="s">
        <v>909</v>
      </c>
      <c r="I67" s="151" t="s">
        <v>909</v>
      </c>
      <c r="J67" s="165" t="s">
        <v>909</v>
      </c>
      <c r="K67" s="164" t="s">
        <v>909</v>
      </c>
    </row>
    <row r="68" spans="1:11" hidden="1">
      <c r="A68" s="235" t="s">
        <v>1089</v>
      </c>
      <c r="B68" s="233" t="s">
        <v>91</v>
      </c>
      <c r="C68" s="18">
        <v>12000</v>
      </c>
      <c r="D68" s="18"/>
      <c r="E68" s="15">
        <f t="shared" si="2"/>
        <v>12000</v>
      </c>
      <c r="F68" s="19">
        <v>9540</v>
      </c>
      <c r="G68" s="124">
        <f t="shared" si="3"/>
        <v>2460</v>
      </c>
      <c r="H68" s="150">
        <v>2460</v>
      </c>
      <c r="I68" s="301" t="s">
        <v>1528</v>
      </c>
      <c r="J68" s="165" t="s">
        <v>909</v>
      </c>
      <c r="K68" s="164" t="s">
        <v>909</v>
      </c>
    </row>
    <row r="69" spans="1:11" hidden="1">
      <c r="A69" s="235" t="s">
        <v>1089</v>
      </c>
      <c r="B69" s="233" t="s">
        <v>1136</v>
      </c>
      <c r="C69" s="18">
        <v>2900</v>
      </c>
      <c r="D69" s="18">
        <v>2300</v>
      </c>
      <c r="E69" s="15">
        <f t="shared" si="2"/>
        <v>5200</v>
      </c>
      <c r="F69" s="18">
        <v>5200</v>
      </c>
      <c r="G69" s="124">
        <f t="shared" si="3"/>
        <v>0</v>
      </c>
      <c r="H69" s="150" t="s">
        <v>909</v>
      </c>
      <c r="I69" s="151" t="s">
        <v>909</v>
      </c>
      <c r="J69" s="165" t="s">
        <v>909</v>
      </c>
      <c r="K69" s="164" t="s">
        <v>909</v>
      </c>
    </row>
    <row r="70" spans="1:11" hidden="1">
      <c r="A70" s="235" t="s">
        <v>1089</v>
      </c>
      <c r="B70" s="233" t="s">
        <v>101</v>
      </c>
      <c r="C70" s="18">
        <v>28000</v>
      </c>
      <c r="D70" s="18"/>
      <c r="E70" s="15">
        <f t="shared" si="2"/>
        <v>28000</v>
      </c>
      <c r="F70" s="18">
        <v>26880</v>
      </c>
      <c r="G70" s="124">
        <f t="shared" si="3"/>
        <v>1120</v>
      </c>
      <c r="H70" s="150">
        <v>1120</v>
      </c>
      <c r="I70" s="301" t="s">
        <v>1528</v>
      </c>
      <c r="J70" s="165" t="s">
        <v>909</v>
      </c>
      <c r="K70" s="164" t="s">
        <v>909</v>
      </c>
    </row>
    <row r="71" spans="1:11" hidden="1">
      <c r="A71" s="235" t="s">
        <v>1089</v>
      </c>
      <c r="B71" s="233" t="s">
        <v>92</v>
      </c>
      <c r="C71" s="18" t="s">
        <v>909</v>
      </c>
      <c r="D71" s="18" t="s">
        <v>909</v>
      </c>
      <c r="E71" s="15">
        <f t="shared" si="2"/>
        <v>0</v>
      </c>
      <c r="F71" s="18" t="s">
        <v>909</v>
      </c>
      <c r="G71" s="124">
        <f t="shared" si="3"/>
        <v>0</v>
      </c>
      <c r="H71" s="150" t="s">
        <v>909</v>
      </c>
      <c r="I71" s="151" t="s">
        <v>909</v>
      </c>
      <c r="J71" s="165" t="s">
        <v>909</v>
      </c>
      <c r="K71" s="164" t="s">
        <v>909</v>
      </c>
    </row>
    <row r="72" spans="1:11" hidden="1">
      <c r="A72" s="235" t="s">
        <v>1089</v>
      </c>
      <c r="B72" s="233" t="s">
        <v>93</v>
      </c>
      <c r="C72" s="18">
        <v>6200</v>
      </c>
      <c r="D72" s="18"/>
      <c r="E72" s="15">
        <f t="shared" si="2"/>
        <v>6200</v>
      </c>
      <c r="F72" s="18">
        <v>3760</v>
      </c>
      <c r="G72" s="124">
        <f t="shared" si="3"/>
        <v>2440</v>
      </c>
      <c r="H72" s="150">
        <v>2440</v>
      </c>
      <c r="I72" s="301" t="s">
        <v>1527</v>
      </c>
      <c r="J72" s="165" t="s">
        <v>909</v>
      </c>
      <c r="K72" s="164" t="s">
        <v>909</v>
      </c>
    </row>
    <row r="73" spans="1:11" hidden="1">
      <c r="A73" s="235" t="s">
        <v>1089</v>
      </c>
      <c r="B73" s="233" t="s">
        <v>1137</v>
      </c>
      <c r="C73" s="18" t="s">
        <v>909</v>
      </c>
      <c r="D73" s="18" t="s">
        <v>909</v>
      </c>
      <c r="E73" s="15">
        <f t="shared" si="2"/>
        <v>0</v>
      </c>
      <c r="F73" s="18" t="s">
        <v>909</v>
      </c>
      <c r="G73" s="124">
        <f t="shared" si="3"/>
        <v>0</v>
      </c>
      <c r="H73" s="150" t="s">
        <v>909</v>
      </c>
      <c r="I73" s="151" t="s">
        <v>909</v>
      </c>
      <c r="J73" s="165" t="s">
        <v>909</v>
      </c>
      <c r="K73" s="164" t="s">
        <v>909</v>
      </c>
    </row>
    <row r="74" spans="1:11" hidden="1">
      <c r="A74" s="235" t="s">
        <v>1089</v>
      </c>
      <c r="B74" s="233" t="s">
        <v>1138</v>
      </c>
      <c r="C74" s="18" t="s">
        <v>909</v>
      </c>
      <c r="D74" s="18" t="s">
        <v>909</v>
      </c>
      <c r="E74" s="15">
        <f t="shared" si="2"/>
        <v>0</v>
      </c>
      <c r="F74" s="18" t="s">
        <v>909</v>
      </c>
      <c r="G74" s="124">
        <f t="shared" si="3"/>
        <v>0</v>
      </c>
      <c r="H74" s="150" t="s">
        <v>909</v>
      </c>
      <c r="I74" s="152" t="s">
        <v>909</v>
      </c>
      <c r="J74" s="166" t="s">
        <v>909</v>
      </c>
      <c r="K74" s="164" t="s">
        <v>909</v>
      </c>
    </row>
    <row r="75" spans="1:11" hidden="1">
      <c r="A75" s="235" t="s">
        <v>1089</v>
      </c>
      <c r="B75" s="233" t="s">
        <v>1139</v>
      </c>
      <c r="C75" s="18" t="s">
        <v>909</v>
      </c>
      <c r="D75" s="18" t="s">
        <v>909</v>
      </c>
      <c r="E75" s="15">
        <f t="shared" si="2"/>
        <v>0</v>
      </c>
      <c r="F75" s="18" t="s">
        <v>909</v>
      </c>
      <c r="G75" s="124">
        <f t="shared" si="3"/>
        <v>0</v>
      </c>
      <c r="H75" s="150" t="s">
        <v>909</v>
      </c>
      <c r="I75" s="151" t="s">
        <v>909</v>
      </c>
      <c r="J75" s="165" t="s">
        <v>909</v>
      </c>
      <c r="K75" s="164" t="s">
        <v>909</v>
      </c>
    </row>
    <row r="76" spans="1:11" hidden="1">
      <c r="A76" s="235" t="s">
        <v>1089</v>
      </c>
      <c r="B76" s="233" t="s">
        <v>1140</v>
      </c>
      <c r="C76" s="18">
        <v>15000</v>
      </c>
      <c r="D76" s="18"/>
      <c r="E76" s="15">
        <f t="shared" ref="E76:E138" si="4">IFERROR(C76+D76,0)</f>
        <v>15000</v>
      </c>
      <c r="F76" s="18">
        <v>13632</v>
      </c>
      <c r="G76" s="124">
        <f t="shared" ref="G76:G138" si="5">IFERROR((E76-F76),0)</f>
        <v>1368</v>
      </c>
      <c r="H76" s="150">
        <v>1368</v>
      </c>
      <c r="I76" s="301" t="s">
        <v>1528</v>
      </c>
      <c r="J76" s="165" t="s">
        <v>909</v>
      </c>
      <c r="K76" s="164" t="s">
        <v>909</v>
      </c>
    </row>
    <row r="77" spans="1:11" hidden="1">
      <c r="A77" s="235" t="s">
        <v>1089</v>
      </c>
      <c r="B77" s="233" t="s">
        <v>1141</v>
      </c>
      <c r="C77" s="18">
        <v>400</v>
      </c>
      <c r="D77" s="18"/>
      <c r="E77" s="15">
        <f t="shared" si="4"/>
        <v>400</v>
      </c>
      <c r="F77" s="18">
        <v>400</v>
      </c>
      <c r="G77" s="124">
        <f t="shared" si="5"/>
        <v>0</v>
      </c>
      <c r="H77" s="150" t="s">
        <v>909</v>
      </c>
      <c r="I77" s="151" t="s">
        <v>909</v>
      </c>
      <c r="J77" s="165" t="s">
        <v>909</v>
      </c>
      <c r="K77" s="164" t="s">
        <v>909</v>
      </c>
    </row>
    <row r="78" spans="1:11" hidden="1">
      <c r="A78" s="235" t="s">
        <v>1089</v>
      </c>
      <c r="B78" s="233" t="s">
        <v>1142</v>
      </c>
      <c r="C78" s="18">
        <v>5000</v>
      </c>
      <c r="D78" s="18"/>
      <c r="E78" s="15">
        <f t="shared" si="4"/>
        <v>5000</v>
      </c>
      <c r="F78" s="18">
        <v>5000</v>
      </c>
      <c r="G78" s="124">
        <f t="shared" si="5"/>
        <v>0</v>
      </c>
      <c r="H78" s="150" t="s">
        <v>909</v>
      </c>
      <c r="I78" s="151" t="s">
        <v>909</v>
      </c>
      <c r="J78" s="165" t="s">
        <v>909</v>
      </c>
      <c r="K78" s="164" t="s">
        <v>909</v>
      </c>
    </row>
    <row r="79" spans="1:11" hidden="1">
      <c r="A79" s="16" t="s">
        <v>1143</v>
      </c>
      <c r="B79" s="236" t="s">
        <v>1144</v>
      </c>
      <c r="C79" s="18">
        <v>14900</v>
      </c>
      <c r="D79" s="18"/>
      <c r="E79" s="15">
        <f t="shared" si="4"/>
        <v>14900</v>
      </c>
      <c r="F79" s="18">
        <v>14900</v>
      </c>
      <c r="G79" s="124">
        <f t="shared" si="5"/>
        <v>0</v>
      </c>
      <c r="H79" s="150" t="s">
        <v>909</v>
      </c>
      <c r="I79" s="151" t="s">
        <v>909</v>
      </c>
      <c r="J79" s="165" t="s">
        <v>909</v>
      </c>
      <c r="K79" s="164" t="s">
        <v>909</v>
      </c>
    </row>
    <row r="80" spans="1:11" hidden="1">
      <c r="A80" s="238" t="s">
        <v>1143</v>
      </c>
      <c r="B80" s="236" t="s">
        <v>326</v>
      </c>
      <c r="C80" s="18" t="s">
        <v>909</v>
      </c>
      <c r="D80" s="18" t="s">
        <v>909</v>
      </c>
      <c r="E80" s="15">
        <f t="shared" si="4"/>
        <v>0</v>
      </c>
      <c r="F80" s="18" t="s">
        <v>909</v>
      </c>
      <c r="G80" s="124">
        <f t="shared" si="5"/>
        <v>0</v>
      </c>
      <c r="H80" s="150" t="s">
        <v>909</v>
      </c>
      <c r="I80" s="151" t="s">
        <v>909</v>
      </c>
      <c r="J80" s="165" t="s">
        <v>909</v>
      </c>
      <c r="K80" s="164" t="s">
        <v>909</v>
      </c>
    </row>
    <row r="81" spans="1:11" hidden="1">
      <c r="A81" s="238" t="s">
        <v>1143</v>
      </c>
      <c r="B81" s="236" t="s">
        <v>327</v>
      </c>
      <c r="C81" s="18">
        <v>100</v>
      </c>
      <c r="D81" s="18"/>
      <c r="E81" s="15">
        <f t="shared" si="4"/>
        <v>100</v>
      </c>
      <c r="F81" s="18">
        <v>100</v>
      </c>
      <c r="G81" s="124">
        <f t="shared" si="5"/>
        <v>0</v>
      </c>
      <c r="H81" s="150" t="s">
        <v>909</v>
      </c>
      <c r="I81" s="151" t="s">
        <v>909</v>
      </c>
      <c r="J81" s="165" t="s">
        <v>909</v>
      </c>
      <c r="K81" s="164" t="s">
        <v>909</v>
      </c>
    </row>
    <row r="82" spans="1:11" hidden="1">
      <c r="A82" s="238" t="s">
        <v>1143</v>
      </c>
      <c r="B82" s="236" t="s">
        <v>1152</v>
      </c>
      <c r="C82" s="18">
        <v>30000</v>
      </c>
      <c r="D82" s="18"/>
      <c r="E82" s="15">
        <f t="shared" si="4"/>
        <v>30000</v>
      </c>
      <c r="F82" s="18">
        <v>30000</v>
      </c>
      <c r="G82" s="124">
        <f t="shared" si="5"/>
        <v>0</v>
      </c>
      <c r="H82" s="150" t="s">
        <v>909</v>
      </c>
      <c r="I82" s="151" t="s">
        <v>909</v>
      </c>
      <c r="J82" s="165" t="s">
        <v>909</v>
      </c>
      <c r="K82" s="164" t="s">
        <v>909</v>
      </c>
    </row>
    <row r="83" spans="1:11" hidden="1">
      <c r="A83" s="238" t="s">
        <v>1143</v>
      </c>
      <c r="B83" s="236" t="s">
        <v>328</v>
      </c>
      <c r="C83" s="18">
        <v>22320</v>
      </c>
      <c r="D83" s="18"/>
      <c r="E83" s="15">
        <f t="shared" si="4"/>
        <v>22320</v>
      </c>
      <c r="F83" s="18">
        <v>22320</v>
      </c>
      <c r="G83" s="124">
        <f t="shared" si="5"/>
        <v>0</v>
      </c>
      <c r="H83" s="150" t="s">
        <v>909</v>
      </c>
      <c r="I83" s="151" t="s">
        <v>909</v>
      </c>
      <c r="J83" s="165" t="s">
        <v>909</v>
      </c>
      <c r="K83" s="164" t="s">
        <v>909</v>
      </c>
    </row>
    <row r="84" spans="1:11" hidden="1">
      <c r="A84" s="238" t="s">
        <v>1143</v>
      </c>
      <c r="B84" s="236" t="s">
        <v>329</v>
      </c>
      <c r="C84" s="18">
        <v>8280</v>
      </c>
      <c r="D84" s="18"/>
      <c r="E84" s="15">
        <f t="shared" si="4"/>
        <v>8280</v>
      </c>
      <c r="F84" s="18">
        <v>8280</v>
      </c>
      <c r="G84" s="124">
        <f t="shared" si="5"/>
        <v>0</v>
      </c>
      <c r="H84" s="150" t="s">
        <v>909</v>
      </c>
      <c r="I84" s="151" t="s">
        <v>909</v>
      </c>
      <c r="J84" s="165" t="s">
        <v>909</v>
      </c>
      <c r="K84" s="164" t="s">
        <v>909</v>
      </c>
    </row>
    <row r="85" spans="1:11" hidden="1">
      <c r="A85" s="238" t="s">
        <v>1143</v>
      </c>
      <c r="B85" s="236" t="s">
        <v>1153</v>
      </c>
      <c r="C85" s="18" t="s">
        <v>909</v>
      </c>
      <c r="D85" s="18" t="s">
        <v>909</v>
      </c>
      <c r="E85" s="15">
        <f t="shared" si="4"/>
        <v>0</v>
      </c>
      <c r="F85" s="18" t="s">
        <v>909</v>
      </c>
      <c r="G85" s="124">
        <f t="shared" si="5"/>
        <v>0</v>
      </c>
      <c r="H85" s="150" t="s">
        <v>909</v>
      </c>
      <c r="I85" s="151" t="s">
        <v>909</v>
      </c>
      <c r="J85" s="165" t="s">
        <v>909</v>
      </c>
      <c r="K85" s="164" t="s">
        <v>909</v>
      </c>
    </row>
    <row r="86" spans="1:11" hidden="1">
      <c r="A86" s="238" t="s">
        <v>1143</v>
      </c>
      <c r="B86" s="236" t="s">
        <v>1154</v>
      </c>
      <c r="C86" s="18">
        <v>1900</v>
      </c>
      <c r="D86" s="18"/>
      <c r="E86" s="15">
        <f t="shared" si="4"/>
        <v>1900</v>
      </c>
      <c r="F86" s="18">
        <v>1900</v>
      </c>
      <c r="G86" s="124">
        <f t="shared" si="5"/>
        <v>0</v>
      </c>
      <c r="H86" s="150" t="s">
        <v>909</v>
      </c>
      <c r="I86" s="151" t="s">
        <v>909</v>
      </c>
      <c r="J86" s="165" t="s">
        <v>909</v>
      </c>
      <c r="K86" s="164" t="s">
        <v>909</v>
      </c>
    </row>
    <row r="87" spans="1:11" hidden="1">
      <c r="A87" s="238" t="s">
        <v>1143</v>
      </c>
      <c r="B87" s="236" t="s">
        <v>1155</v>
      </c>
      <c r="C87" s="18">
        <v>5000</v>
      </c>
      <c r="D87" s="18"/>
      <c r="E87" s="15">
        <f t="shared" si="4"/>
        <v>5000</v>
      </c>
      <c r="F87" s="18">
        <v>5000</v>
      </c>
      <c r="G87" s="124">
        <f t="shared" si="5"/>
        <v>0</v>
      </c>
      <c r="H87" s="150" t="s">
        <v>909</v>
      </c>
      <c r="I87" s="151" t="s">
        <v>909</v>
      </c>
      <c r="J87" s="165" t="s">
        <v>909</v>
      </c>
      <c r="K87" s="164" t="s">
        <v>909</v>
      </c>
    </row>
    <row r="88" spans="1:11" hidden="1">
      <c r="A88" s="238" t="s">
        <v>1143</v>
      </c>
      <c r="B88" s="236" t="s">
        <v>1156</v>
      </c>
      <c r="C88" s="18">
        <v>1500</v>
      </c>
      <c r="D88" s="18"/>
      <c r="E88" s="15">
        <f t="shared" si="4"/>
        <v>1500</v>
      </c>
      <c r="F88" s="18">
        <v>1500</v>
      </c>
      <c r="G88" s="124">
        <f t="shared" si="5"/>
        <v>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 hidden="1">
      <c r="A89" s="238" t="s">
        <v>1143</v>
      </c>
      <c r="B89" s="236" t="s">
        <v>1157</v>
      </c>
      <c r="C89" s="18">
        <v>1200</v>
      </c>
      <c r="D89" s="18"/>
      <c r="E89" s="15">
        <f t="shared" si="4"/>
        <v>1200</v>
      </c>
      <c r="F89" s="18">
        <v>1200</v>
      </c>
      <c r="G89" s="124">
        <f t="shared" si="5"/>
        <v>0</v>
      </c>
      <c r="H89" s="150" t="s">
        <v>909</v>
      </c>
      <c r="I89" s="151" t="s">
        <v>909</v>
      </c>
      <c r="J89" s="165" t="s">
        <v>909</v>
      </c>
      <c r="K89" s="164" t="s">
        <v>909</v>
      </c>
    </row>
    <row r="90" spans="1:11" hidden="1">
      <c r="A90" s="238" t="s">
        <v>1143</v>
      </c>
      <c r="B90" s="236" t="s">
        <v>295</v>
      </c>
      <c r="C90" s="18">
        <v>33000</v>
      </c>
      <c r="D90" s="18"/>
      <c r="E90" s="15">
        <f t="shared" si="4"/>
        <v>33000</v>
      </c>
      <c r="F90" s="18">
        <v>33000</v>
      </c>
      <c r="G90" s="124">
        <f t="shared" si="5"/>
        <v>0</v>
      </c>
      <c r="H90" s="150" t="s">
        <v>909</v>
      </c>
      <c r="I90" s="151" t="s">
        <v>909</v>
      </c>
      <c r="J90" s="165" t="s">
        <v>909</v>
      </c>
      <c r="K90" s="164" t="s">
        <v>909</v>
      </c>
    </row>
    <row r="91" spans="1:11" hidden="1">
      <c r="A91" s="238" t="s">
        <v>1143</v>
      </c>
      <c r="B91" s="236" t="s">
        <v>338</v>
      </c>
      <c r="C91" s="18">
        <v>5100</v>
      </c>
      <c r="D91" s="18"/>
      <c r="E91" s="15">
        <f t="shared" si="4"/>
        <v>5100</v>
      </c>
      <c r="F91" s="18">
        <v>5100</v>
      </c>
      <c r="G91" s="124">
        <f t="shared" si="5"/>
        <v>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 hidden="1">
      <c r="A92" s="238" t="s">
        <v>1143</v>
      </c>
      <c r="B92" s="236" t="s">
        <v>1158</v>
      </c>
      <c r="C92" s="18" t="s">
        <v>909</v>
      </c>
      <c r="D92" s="18" t="s">
        <v>909</v>
      </c>
      <c r="E92" s="15">
        <f t="shared" si="4"/>
        <v>0</v>
      </c>
      <c r="F92" s="18" t="s">
        <v>909</v>
      </c>
      <c r="G92" s="124">
        <f t="shared" si="5"/>
        <v>0</v>
      </c>
      <c r="H92" s="150" t="s">
        <v>909</v>
      </c>
      <c r="I92" s="151" t="s">
        <v>909</v>
      </c>
      <c r="J92" s="165" t="s">
        <v>909</v>
      </c>
      <c r="K92" s="164" t="s">
        <v>909</v>
      </c>
    </row>
    <row r="93" spans="1:11" hidden="1">
      <c r="A93" s="238" t="s">
        <v>1143</v>
      </c>
      <c r="B93" s="236" t="s">
        <v>1159</v>
      </c>
      <c r="C93" s="18">
        <v>3500</v>
      </c>
      <c r="D93" s="18"/>
      <c r="E93" s="15">
        <f t="shared" si="4"/>
        <v>3500</v>
      </c>
      <c r="F93" s="18">
        <v>3500</v>
      </c>
      <c r="G93" s="124">
        <f t="shared" si="5"/>
        <v>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 hidden="1">
      <c r="A94" s="238" t="s">
        <v>1143</v>
      </c>
      <c r="B94" s="236" t="s">
        <v>1160</v>
      </c>
      <c r="C94" s="18" t="s">
        <v>909</v>
      </c>
      <c r="D94" s="18" t="s">
        <v>909</v>
      </c>
      <c r="E94" s="15">
        <f t="shared" si="4"/>
        <v>0</v>
      </c>
      <c r="F94" s="18"/>
      <c r="G94" s="124">
        <f t="shared" si="5"/>
        <v>0</v>
      </c>
      <c r="H94" s="150" t="s">
        <v>909</v>
      </c>
      <c r="I94" s="151" t="s">
        <v>909</v>
      </c>
      <c r="J94" s="165" t="s">
        <v>909</v>
      </c>
      <c r="K94" s="164" t="s">
        <v>909</v>
      </c>
    </row>
    <row r="95" spans="1:11" hidden="1">
      <c r="A95" s="238" t="s">
        <v>1143</v>
      </c>
      <c r="B95" s="236" t="s">
        <v>1161</v>
      </c>
      <c r="C95" s="18">
        <v>15000</v>
      </c>
      <c r="D95" s="18"/>
      <c r="E95" s="15">
        <f t="shared" si="4"/>
        <v>15000</v>
      </c>
      <c r="F95" s="18">
        <v>15000</v>
      </c>
      <c r="G95" s="124">
        <f t="shared" si="5"/>
        <v>0</v>
      </c>
      <c r="H95" s="150" t="s">
        <v>909</v>
      </c>
      <c r="I95" s="151" t="s">
        <v>909</v>
      </c>
      <c r="J95" s="165" t="s">
        <v>909</v>
      </c>
      <c r="K95" s="164" t="s">
        <v>909</v>
      </c>
    </row>
    <row r="96" spans="1:11" hidden="1">
      <c r="A96" s="238" t="s">
        <v>1143</v>
      </c>
      <c r="B96" s="236" t="s">
        <v>1162</v>
      </c>
      <c r="C96" s="18">
        <v>100</v>
      </c>
      <c r="D96" s="18"/>
      <c r="E96" s="15">
        <f t="shared" si="4"/>
        <v>100</v>
      </c>
      <c r="F96" s="18">
        <v>100</v>
      </c>
      <c r="G96" s="124">
        <f t="shared" si="5"/>
        <v>0</v>
      </c>
      <c r="H96" s="150" t="s">
        <v>909</v>
      </c>
      <c r="I96" s="151" t="s">
        <v>909</v>
      </c>
      <c r="J96" s="165" t="s">
        <v>909</v>
      </c>
      <c r="K96" s="164" t="s">
        <v>909</v>
      </c>
    </row>
    <row r="97" spans="1:11" hidden="1">
      <c r="A97" s="238" t="s">
        <v>1143</v>
      </c>
      <c r="B97" s="237" t="s">
        <v>1163</v>
      </c>
      <c r="C97" s="18">
        <v>50400</v>
      </c>
      <c r="D97" s="18"/>
      <c r="E97" s="15">
        <f t="shared" si="4"/>
        <v>50400</v>
      </c>
      <c r="F97" s="18">
        <v>50400</v>
      </c>
      <c r="G97" s="124">
        <f t="shared" si="5"/>
        <v>0</v>
      </c>
      <c r="H97" s="150" t="s">
        <v>909</v>
      </c>
      <c r="I97" s="151" t="s">
        <v>909</v>
      </c>
      <c r="J97" s="165" t="s">
        <v>909</v>
      </c>
      <c r="K97" s="164" t="s">
        <v>909</v>
      </c>
    </row>
    <row r="98" spans="1:11" hidden="1">
      <c r="A98" s="238" t="s">
        <v>1143</v>
      </c>
      <c r="B98" s="236" t="s">
        <v>309</v>
      </c>
      <c r="C98" s="18">
        <v>16800</v>
      </c>
      <c r="D98" s="18"/>
      <c r="E98" s="15">
        <f t="shared" si="4"/>
        <v>16800</v>
      </c>
      <c r="F98" s="18">
        <v>16800</v>
      </c>
      <c r="G98" s="124">
        <f t="shared" si="5"/>
        <v>0</v>
      </c>
      <c r="H98" s="150" t="s">
        <v>909</v>
      </c>
      <c r="I98" s="151" t="s">
        <v>909</v>
      </c>
      <c r="J98" s="165" t="s">
        <v>909</v>
      </c>
      <c r="K98" s="164" t="s">
        <v>909</v>
      </c>
    </row>
    <row r="99" spans="1:11" hidden="1">
      <c r="A99" s="238" t="s">
        <v>1143</v>
      </c>
      <c r="B99" s="236" t="s">
        <v>310</v>
      </c>
      <c r="C99" s="18">
        <v>29800</v>
      </c>
      <c r="D99" s="18"/>
      <c r="E99" s="15">
        <f t="shared" si="4"/>
        <v>29800</v>
      </c>
      <c r="F99" s="18">
        <v>29800</v>
      </c>
      <c r="G99" s="124">
        <f t="shared" si="5"/>
        <v>0</v>
      </c>
      <c r="H99" s="150" t="s">
        <v>909</v>
      </c>
      <c r="I99" s="151" t="s">
        <v>909</v>
      </c>
      <c r="J99" s="165" t="s">
        <v>909</v>
      </c>
      <c r="K99" s="164" t="s">
        <v>909</v>
      </c>
    </row>
    <row r="100" spans="1:11" hidden="1">
      <c r="A100" s="238" t="s">
        <v>1143</v>
      </c>
      <c r="B100" s="236" t="s">
        <v>308</v>
      </c>
      <c r="C100" s="18">
        <v>2800</v>
      </c>
      <c r="D100" s="18"/>
      <c r="E100" s="15">
        <f t="shared" si="4"/>
        <v>2800</v>
      </c>
      <c r="F100" s="18">
        <v>2800</v>
      </c>
      <c r="G100" s="124">
        <f t="shared" si="5"/>
        <v>0</v>
      </c>
      <c r="H100" s="150" t="s">
        <v>909</v>
      </c>
      <c r="I100" s="151" t="s">
        <v>909</v>
      </c>
      <c r="J100" s="165" t="s">
        <v>909</v>
      </c>
      <c r="K100" s="164" t="s">
        <v>909</v>
      </c>
    </row>
    <row r="101" spans="1:11" hidden="1">
      <c r="A101" s="238" t="s">
        <v>1143</v>
      </c>
      <c r="B101" s="236" t="s">
        <v>306</v>
      </c>
      <c r="C101" s="18">
        <v>237000</v>
      </c>
      <c r="D101" s="18"/>
      <c r="E101" s="15">
        <f t="shared" si="4"/>
        <v>237000</v>
      </c>
      <c r="F101" s="18">
        <v>237000</v>
      </c>
      <c r="G101" s="124">
        <f t="shared" si="5"/>
        <v>0</v>
      </c>
      <c r="H101" s="150" t="s">
        <v>909</v>
      </c>
      <c r="I101" s="151" t="s">
        <v>909</v>
      </c>
      <c r="J101" s="165" t="s">
        <v>909</v>
      </c>
      <c r="K101" s="164" t="s">
        <v>909</v>
      </c>
    </row>
    <row r="102" spans="1:11" hidden="1">
      <c r="A102" s="238" t="s">
        <v>1143</v>
      </c>
      <c r="B102" s="236" t="s">
        <v>1164</v>
      </c>
      <c r="C102" s="18">
        <v>51000</v>
      </c>
      <c r="D102" s="18"/>
      <c r="E102" s="15">
        <f t="shared" si="4"/>
        <v>51000</v>
      </c>
      <c r="F102" s="18">
        <v>51000</v>
      </c>
      <c r="G102" s="124">
        <f t="shared" si="5"/>
        <v>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 hidden="1">
      <c r="A103" s="238" t="s">
        <v>1143</v>
      </c>
      <c r="B103" s="237" t="s">
        <v>1165</v>
      </c>
      <c r="C103" s="18">
        <v>12000</v>
      </c>
      <c r="D103" s="18"/>
      <c r="E103" s="15">
        <f t="shared" si="4"/>
        <v>12000</v>
      </c>
      <c r="F103" s="18">
        <v>12000</v>
      </c>
      <c r="G103" s="124">
        <f t="shared" si="5"/>
        <v>0</v>
      </c>
      <c r="H103" s="150" t="s">
        <v>909</v>
      </c>
      <c r="I103" s="151" t="s">
        <v>909</v>
      </c>
      <c r="J103" s="165" t="s">
        <v>909</v>
      </c>
      <c r="K103" s="164" t="s">
        <v>909</v>
      </c>
    </row>
    <row r="104" spans="1:11" hidden="1">
      <c r="A104" s="238" t="s">
        <v>1143</v>
      </c>
      <c r="B104" s="237" t="s">
        <v>1166</v>
      </c>
      <c r="C104" s="18" t="s">
        <v>909</v>
      </c>
      <c r="D104" s="18" t="s">
        <v>909</v>
      </c>
      <c r="E104" s="15">
        <f t="shared" si="4"/>
        <v>0</v>
      </c>
      <c r="F104" s="18" t="s">
        <v>909</v>
      </c>
      <c r="G104" s="124">
        <f t="shared" si="5"/>
        <v>0</v>
      </c>
      <c r="H104" s="150" t="s">
        <v>909</v>
      </c>
      <c r="I104" s="151" t="s">
        <v>909</v>
      </c>
      <c r="J104" s="165" t="s">
        <v>909</v>
      </c>
      <c r="K104" s="164" t="s">
        <v>909</v>
      </c>
    </row>
    <row r="105" spans="1:11" hidden="1">
      <c r="A105" s="238" t="s">
        <v>1143</v>
      </c>
      <c r="B105" s="236" t="s">
        <v>1167</v>
      </c>
      <c r="C105" s="18">
        <v>4000</v>
      </c>
      <c r="D105" s="18"/>
      <c r="E105" s="15">
        <f t="shared" si="4"/>
        <v>4000</v>
      </c>
      <c r="F105" s="18">
        <v>4000</v>
      </c>
      <c r="G105" s="124">
        <f t="shared" si="5"/>
        <v>0</v>
      </c>
      <c r="H105" s="150" t="s">
        <v>909</v>
      </c>
      <c r="I105" s="151" t="s">
        <v>909</v>
      </c>
      <c r="J105" s="165" t="s">
        <v>909</v>
      </c>
      <c r="K105" s="164" t="s">
        <v>909</v>
      </c>
    </row>
    <row r="106" spans="1:11" hidden="1">
      <c r="A106" s="238" t="s">
        <v>1143</v>
      </c>
      <c r="B106" s="236" t="s">
        <v>1168</v>
      </c>
      <c r="C106" s="18">
        <v>16600</v>
      </c>
      <c r="D106" s="18"/>
      <c r="E106" s="15">
        <f t="shared" si="4"/>
        <v>16600</v>
      </c>
      <c r="F106" s="18">
        <v>16600</v>
      </c>
      <c r="G106" s="124">
        <f t="shared" si="5"/>
        <v>0</v>
      </c>
      <c r="H106" s="150" t="s">
        <v>909</v>
      </c>
      <c r="I106" s="151" t="s">
        <v>909</v>
      </c>
      <c r="J106" s="165" t="s">
        <v>909</v>
      </c>
      <c r="K106" s="164" t="s">
        <v>909</v>
      </c>
    </row>
    <row r="107" spans="1:11" hidden="1">
      <c r="A107" s="238" t="s">
        <v>1143</v>
      </c>
      <c r="B107" s="236" t="s">
        <v>1169</v>
      </c>
      <c r="C107" s="18" t="s">
        <v>909</v>
      </c>
      <c r="D107" s="18" t="s">
        <v>909</v>
      </c>
      <c r="E107" s="15">
        <f t="shared" si="4"/>
        <v>0</v>
      </c>
      <c r="F107" s="18" t="s">
        <v>909</v>
      </c>
      <c r="G107" s="124">
        <f t="shared" si="5"/>
        <v>0</v>
      </c>
      <c r="H107" s="150" t="s">
        <v>909</v>
      </c>
      <c r="I107" s="151" t="s">
        <v>909</v>
      </c>
      <c r="J107" s="165" t="s">
        <v>909</v>
      </c>
      <c r="K107" s="164" t="s">
        <v>909</v>
      </c>
    </row>
    <row r="108" spans="1:11" hidden="1">
      <c r="A108" s="238" t="s">
        <v>1143</v>
      </c>
      <c r="B108" s="236" t="s">
        <v>1170</v>
      </c>
      <c r="C108" s="18">
        <v>200</v>
      </c>
      <c r="D108" s="18"/>
      <c r="E108" s="15">
        <f t="shared" si="4"/>
        <v>200</v>
      </c>
      <c r="F108" s="18">
        <v>200</v>
      </c>
      <c r="G108" s="124">
        <f t="shared" si="5"/>
        <v>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 hidden="1">
      <c r="A109" s="238" t="s">
        <v>1143</v>
      </c>
      <c r="B109" s="236" t="s">
        <v>344</v>
      </c>
      <c r="C109" s="18">
        <v>4500</v>
      </c>
      <c r="D109" s="18"/>
      <c r="E109" s="15">
        <f t="shared" si="4"/>
        <v>4500</v>
      </c>
      <c r="F109" s="18">
        <v>4500</v>
      </c>
      <c r="G109" s="124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 hidden="1">
      <c r="A110" s="238" t="s">
        <v>1143</v>
      </c>
      <c r="B110" s="236" t="s">
        <v>345</v>
      </c>
      <c r="C110" s="234" t="s">
        <v>909</v>
      </c>
      <c r="D110" s="18" t="s">
        <v>909</v>
      </c>
      <c r="E110" s="15">
        <f t="shared" si="4"/>
        <v>0</v>
      </c>
      <c r="F110" s="18" t="s">
        <v>909</v>
      </c>
      <c r="G110" s="124">
        <f t="shared" si="5"/>
        <v>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 hidden="1">
      <c r="A111" s="238" t="s">
        <v>1143</v>
      </c>
      <c r="B111" s="236" t="s">
        <v>1171</v>
      </c>
      <c r="C111" s="18" t="s">
        <v>909</v>
      </c>
      <c r="D111" s="18" t="s">
        <v>909</v>
      </c>
      <c r="E111" s="15">
        <f t="shared" si="4"/>
        <v>0</v>
      </c>
      <c r="F111" s="18" t="s">
        <v>909</v>
      </c>
      <c r="G111" s="124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 hidden="1">
      <c r="A112" s="238" t="s">
        <v>1143</v>
      </c>
      <c r="B112" s="236" t="s">
        <v>1172</v>
      </c>
      <c r="C112" s="18" t="s">
        <v>909</v>
      </c>
      <c r="D112" s="18" t="s">
        <v>909</v>
      </c>
      <c r="E112" s="15">
        <f t="shared" si="4"/>
        <v>0</v>
      </c>
      <c r="F112" s="18" t="s">
        <v>909</v>
      </c>
      <c r="G112" s="124">
        <f t="shared" si="5"/>
        <v>0</v>
      </c>
      <c r="H112" s="150" t="s">
        <v>909</v>
      </c>
      <c r="I112" s="151" t="s">
        <v>909</v>
      </c>
      <c r="J112" s="165" t="s">
        <v>909</v>
      </c>
      <c r="K112" s="164" t="s">
        <v>909</v>
      </c>
    </row>
    <row r="113" spans="1:11" hidden="1">
      <c r="A113" s="238" t="s">
        <v>1143</v>
      </c>
      <c r="B113" s="236" t="s">
        <v>1173</v>
      </c>
      <c r="C113" s="18" t="s">
        <v>909</v>
      </c>
      <c r="D113" s="18" t="s">
        <v>909</v>
      </c>
      <c r="E113" s="15">
        <f t="shared" si="4"/>
        <v>0</v>
      </c>
      <c r="F113" s="18" t="s">
        <v>909</v>
      </c>
      <c r="G113" s="124">
        <f t="shared" si="5"/>
        <v>0</v>
      </c>
      <c r="H113" s="150" t="s">
        <v>909</v>
      </c>
      <c r="I113" s="151" t="s">
        <v>909</v>
      </c>
      <c r="J113" s="165" t="s">
        <v>909</v>
      </c>
      <c r="K113" s="164" t="s">
        <v>909</v>
      </c>
    </row>
    <row r="114" spans="1:11" hidden="1">
      <c r="A114" s="238" t="s">
        <v>1143</v>
      </c>
      <c r="B114" s="236" t="s">
        <v>1174</v>
      </c>
      <c r="C114" s="18" t="s">
        <v>909</v>
      </c>
      <c r="D114" s="18" t="s">
        <v>909</v>
      </c>
      <c r="E114" s="15">
        <f t="shared" si="4"/>
        <v>0</v>
      </c>
      <c r="F114" s="18" t="s">
        <v>909</v>
      </c>
      <c r="G114" s="124">
        <f t="shared" si="5"/>
        <v>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 hidden="1">
      <c r="A115" s="238" t="s">
        <v>1143</v>
      </c>
      <c r="B115" s="237" t="s">
        <v>1175</v>
      </c>
      <c r="C115" s="18">
        <v>34140</v>
      </c>
      <c r="D115" s="18"/>
      <c r="E115" s="15">
        <f t="shared" si="4"/>
        <v>34140</v>
      </c>
      <c r="F115" s="18">
        <v>30400</v>
      </c>
      <c r="G115" s="124">
        <f t="shared" si="5"/>
        <v>3740</v>
      </c>
      <c r="H115" s="150">
        <v>3740</v>
      </c>
      <c r="I115" s="151" t="s">
        <v>1529</v>
      </c>
      <c r="J115" s="165" t="s">
        <v>909</v>
      </c>
      <c r="K115" s="164" t="s">
        <v>909</v>
      </c>
    </row>
    <row r="116" spans="1:11" hidden="1">
      <c r="A116" s="238" t="s">
        <v>1143</v>
      </c>
      <c r="B116" s="237" t="s">
        <v>1176</v>
      </c>
      <c r="C116" s="18">
        <v>100</v>
      </c>
      <c r="D116" s="18"/>
      <c r="E116" s="15">
        <f t="shared" si="4"/>
        <v>100</v>
      </c>
      <c r="F116" s="18">
        <v>100</v>
      </c>
      <c r="G116" s="124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 hidden="1">
      <c r="A117" s="238" t="s">
        <v>1143</v>
      </c>
      <c r="B117" s="237" t="s">
        <v>1309</v>
      </c>
      <c r="C117" s="18">
        <v>2400</v>
      </c>
      <c r="D117" s="18"/>
      <c r="E117" s="15">
        <f t="shared" si="4"/>
        <v>2400</v>
      </c>
      <c r="F117" s="18">
        <v>2400</v>
      </c>
      <c r="G117" s="124">
        <f t="shared" si="5"/>
        <v>0</v>
      </c>
      <c r="H117" s="150"/>
      <c r="I117" s="151"/>
      <c r="J117" s="165"/>
      <c r="K117" s="164"/>
    </row>
    <row r="118" spans="1:11" hidden="1">
      <c r="A118" s="238" t="s">
        <v>1143</v>
      </c>
      <c r="B118" s="237" t="s">
        <v>1177</v>
      </c>
      <c r="C118" s="18" t="s">
        <v>909</v>
      </c>
      <c r="D118" s="18" t="s">
        <v>909</v>
      </c>
      <c r="E118" s="15">
        <f t="shared" si="4"/>
        <v>0</v>
      </c>
      <c r="F118" s="18" t="s">
        <v>909</v>
      </c>
      <c r="G118" s="124">
        <f t="shared" si="5"/>
        <v>0</v>
      </c>
      <c r="H118" s="150" t="s">
        <v>909</v>
      </c>
      <c r="I118" s="151" t="s">
        <v>909</v>
      </c>
      <c r="J118" s="165" t="s">
        <v>909</v>
      </c>
      <c r="K118" s="164" t="s">
        <v>909</v>
      </c>
    </row>
    <row r="119" spans="1:11" hidden="1">
      <c r="A119" s="238" t="s">
        <v>1143</v>
      </c>
      <c r="B119" s="237" t="s">
        <v>1178</v>
      </c>
      <c r="C119" s="18">
        <v>700</v>
      </c>
      <c r="D119" s="18"/>
      <c r="E119" s="15">
        <f t="shared" si="4"/>
        <v>700</v>
      </c>
      <c r="F119" s="18">
        <v>700</v>
      </c>
      <c r="G119" s="124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 hidden="1">
      <c r="A120" s="238" t="s">
        <v>1143</v>
      </c>
      <c r="B120" s="237" t="s">
        <v>1179</v>
      </c>
      <c r="C120" s="18" t="s">
        <v>909</v>
      </c>
      <c r="D120" s="18" t="s">
        <v>909</v>
      </c>
      <c r="E120" s="15">
        <f t="shared" si="4"/>
        <v>0</v>
      </c>
      <c r="F120" s="18" t="s">
        <v>909</v>
      </c>
      <c r="G120" s="124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 hidden="1">
      <c r="A121" s="238" t="s">
        <v>1143</v>
      </c>
      <c r="B121" s="237" t="s">
        <v>1180</v>
      </c>
      <c r="C121" s="18" t="s">
        <v>909</v>
      </c>
      <c r="D121" s="18" t="s">
        <v>909</v>
      </c>
      <c r="E121" s="15">
        <f t="shared" si="4"/>
        <v>0</v>
      </c>
      <c r="F121" s="18" t="s">
        <v>909</v>
      </c>
      <c r="G121" s="124">
        <f t="shared" si="5"/>
        <v>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 hidden="1">
      <c r="A122" s="238" t="s">
        <v>1143</v>
      </c>
      <c r="B122" s="237" t="s">
        <v>1181</v>
      </c>
      <c r="C122" s="18" t="s">
        <v>909</v>
      </c>
      <c r="D122" s="18" t="s">
        <v>909</v>
      </c>
      <c r="E122" s="15">
        <f t="shared" si="4"/>
        <v>0</v>
      </c>
      <c r="F122" s="18" t="s">
        <v>909</v>
      </c>
      <c r="G122" s="124">
        <f t="shared" si="5"/>
        <v>0</v>
      </c>
      <c r="H122" s="150" t="s">
        <v>909</v>
      </c>
      <c r="I122" s="151" t="s">
        <v>909</v>
      </c>
      <c r="J122" s="165" t="s">
        <v>909</v>
      </c>
      <c r="K122" s="164" t="s">
        <v>909</v>
      </c>
    </row>
    <row r="123" spans="1:11" hidden="1">
      <c r="A123" s="238" t="s">
        <v>1143</v>
      </c>
      <c r="B123" s="236" t="s">
        <v>1182</v>
      </c>
      <c r="C123" s="18">
        <v>58080</v>
      </c>
      <c r="D123" s="18"/>
      <c r="E123" s="15">
        <f t="shared" si="4"/>
        <v>58080</v>
      </c>
      <c r="F123" s="18">
        <v>58080</v>
      </c>
      <c r="G123" s="124">
        <f t="shared" si="5"/>
        <v>0</v>
      </c>
      <c r="H123" s="150" t="s">
        <v>909</v>
      </c>
      <c r="I123" s="151" t="s">
        <v>909</v>
      </c>
      <c r="J123" s="165" t="s">
        <v>909</v>
      </c>
      <c r="K123" s="164" t="s">
        <v>909</v>
      </c>
    </row>
    <row r="124" spans="1:11" hidden="1">
      <c r="A124" s="238" t="s">
        <v>1143</v>
      </c>
      <c r="B124" s="236" t="s">
        <v>1183</v>
      </c>
      <c r="C124" s="18">
        <v>18880</v>
      </c>
      <c r="D124" s="18"/>
      <c r="E124" s="15">
        <f t="shared" si="4"/>
        <v>18880</v>
      </c>
      <c r="F124" s="18">
        <v>18880</v>
      </c>
      <c r="G124" s="124">
        <f t="shared" si="5"/>
        <v>0</v>
      </c>
      <c r="H124" s="150" t="s">
        <v>909</v>
      </c>
      <c r="I124" s="151" t="s">
        <v>909</v>
      </c>
      <c r="J124" s="165" t="s">
        <v>909</v>
      </c>
      <c r="K124" s="164" t="s">
        <v>909</v>
      </c>
    </row>
    <row r="125" spans="1:11" hidden="1">
      <c r="A125" s="238" t="s">
        <v>1143</v>
      </c>
      <c r="B125" s="236" t="s">
        <v>1184</v>
      </c>
      <c r="C125" s="18">
        <v>23560</v>
      </c>
      <c r="D125" s="18"/>
      <c r="E125" s="15">
        <f t="shared" si="4"/>
        <v>23560</v>
      </c>
      <c r="F125" s="18">
        <v>23560</v>
      </c>
      <c r="G125" s="124">
        <f t="shared" si="5"/>
        <v>0</v>
      </c>
      <c r="H125" s="150" t="s">
        <v>909</v>
      </c>
      <c r="I125" s="151" t="s">
        <v>909</v>
      </c>
      <c r="J125" s="165" t="s">
        <v>909</v>
      </c>
      <c r="K125" s="164" t="s">
        <v>909</v>
      </c>
    </row>
    <row r="126" spans="1:11" hidden="1">
      <c r="A126" s="238" t="s">
        <v>1143</v>
      </c>
      <c r="B126" s="236" t="s">
        <v>1185</v>
      </c>
      <c r="C126" s="18" t="s">
        <v>909</v>
      </c>
      <c r="D126" s="18" t="s">
        <v>909</v>
      </c>
      <c r="E126" s="15">
        <f t="shared" si="4"/>
        <v>0</v>
      </c>
      <c r="F126" s="18" t="s">
        <v>909</v>
      </c>
      <c r="G126" s="124">
        <f t="shared" si="5"/>
        <v>0</v>
      </c>
      <c r="H126" s="150" t="s">
        <v>909</v>
      </c>
      <c r="I126" s="151" t="s">
        <v>909</v>
      </c>
      <c r="J126" s="165" t="s">
        <v>909</v>
      </c>
      <c r="K126" s="164" t="s">
        <v>909</v>
      </c>
    </row>
    <row r="127" spans="1:11" hidden="1">
      <c r="A127" s="238" t="s">
        <v>1143</v>
      </c>
      <c r="B127" s="237" t="s">
        <v>1186</v>
      </c>
      <c r="C127" s="18" t="s">
        <v>909</v>
      </c>
      <c r="D127" s="18" t="s">
        <v>909</v>
      </c>
      <c r="E127" s="15">
        <f t="shared" si="4"/>
        <v>0</v>
      </c>
      <c r="F127" s="18" t="s">
        <v>909</v>
      </c>
      <c r="G127" s="124">
        <f t="shared" si="5"/>
        <v>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 hidden="1">
      <c r="A128" s="238" t="s">
        <v>1143</v>
      </c>
      <c r="B128" s="237" t="s">
        <v>1187</v>
      </c>
      <c r="C128" s="18" t="s">
        <v>909</v>
      </c>
      <c r="D128" s="18" t="s">
        <v>909</v>
      </c>
      <c r="E128" s="15">
        <f t="shared" si="4"/>
        <v>0</v>
      </c>
      <c r="F128" s="18" t="s">
        <v>909</v>
      </c>
      <c r="G128" s="124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 hidden="1">
      <c r="A129" s="238" t="s">
        <v>1143</v>
      </c>
      <c r="B129" s="237" t="s">
        <v>1189</v>
      </c>
      <c r="C129" s="18" t="s">
        <v>909</v>
      </c>
      <c r="D129" s="18" t="s">
        <v>909</v>
      </c>
      <c r="E129" s="15">
        <f t="shared" si="4"/>
        <v>0</v>
      </c>
      <c r="F129" s="18" t="s">
        <v>909</v>
      </c>
      <c r="G129" s="124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 hidden="1">
      <c r="A130" s="238" t="s">
        <v>1143</v>
      </c>
      <c r="B130" s="236" t="s">
        <v>1188</v>
      </c>
      <c r="C130" s="18" t="s">
        <v>909</v>
      </c>
      <c r="D130" s="18" t="s">
        <v>909</v>
      </c>
      <c r="E130" s="15">
        <f t="shared" si="4"/>
        <v>0</v>
      </c>
      <c r="F130" s="18" t="s">
        <v>909</v>
      </c>
      <c r="G130" s="124">
        <f t="shared" si="5"/>
        <v>0</v>
      </c>
      <c r="H130" s="150" t="s">
        <v>909</v>
      </c>
      <c r="I130" s="151" t="s">
        <v>909</v>
      </c>
      <c r="J130" s="165" t="s">
        <v>909</v>
      </c>
      <c r="K130" s="164" t="s">
        <v>909</v>
      </c>
    </row>
    <row r="131" spans="1:11" hidden="1">
      <c r="A131" s="238" t="s">
        <v>1143</v>
      </c>
      <c r="B131" s="236" t="s">
        <v>1190</v>
      </c>
      <c r="C131" s="18" t="s">
        <v>909</v>
      </c>
      <c r="D131" s="18" t="s">
        <v>909</v>
      </c>
      <c r="E131" s="15">
        <f t="shared" si="4"/>
        <v>0</v>
      </c>
      <c r="F131" s="18" t="s">
        <v>909</v>
      </c>
      <c r="G131" s="124">
        <f t="shared" si="5"/>
        <v>0</v>
      </c>
      <c r="H131" s="150" t="s">
        <v>909</v>
      </c>
      <c r="I131" s="151" t="s">
        <v>909</v>
      </c>
      <c r="J131" s="165" t="s">
        <v>909</v>
      </c>
      <c r="K131" s="164" t="s">
        <v>909</v>
      </c>
    </row>
    <row r="132" spans="1:11" hidden="1">
      <c r="A132" s="238" t="s">
        <v>1143</v>
      </c>
      <c r="B132" s="230" t="s">
        <v>1191</v>
      </c>
      <c r="C132" s="18"/>
      <c r="D132" s="18"/>
      <c r="E132" s="15">
        <f t="shared" si="4"/>
        <v>0</v>
      </c>
      <c r="F132" s="18"/>
      <c r="G132" s="124">
        <f t="shared" si="5"/>
        <v>0</v>
      </c>
      <c r="H132" s="150" t="s">
        <v>909</v>
      </c>
      <c r="I132" s="151" t="s">
        <v>909</v>
      </c>
      <c r="J132" s="165" t="s">
        <v>909</v>
      </c>
      <c r="K132" s="164" t="s">
        <v>909</v>
      </c>
    </row>
    <row r="133" spans="1:11" hidden="1">
      <c r="A133" s="238" t="s">
        <v>1143</v>
      </c>
      <c r="B133" s="231" t="s">
        <v>1192</v>
      </c>
      <c r="C133" s="18">
        <v>2400</v>
      </c>
      <c r="D133" s="18"/>
      <c r="E133" s="15">
        <f t="shared" si="4"/>
        <v>2400</v>
      </c>
      <c r="F133" s="18">
        <v>2400</v>
      </c>
      <c r="G133" s="124">
        <f t="shared" si="5"/>
        <v>0</v>
      </c>
      <c r="H133" s="150" t="s">
        <v>909</v>
      </c>
      <c r="I133" s="151" t="s">
        <v>909</v>
      </c>
      <c r="J133" s="165" t="s">
        <v>909</v>
      </c>
      <c r="K133" s="164" t="s">
        <v>909</v>
      </c>
    </row>
    <row r="134" spans="1:11" hidden="1">
      <c r="A134" s="238" t="s">
        <v>1143</v>
      </c>
      <c r="B134" s="231" t="s">
        <v>1193</v>
      </c>
      <c r="C134" s="18">
        <v>7300</v>
      </c>
      <c r="D134" s="18"/>
      <c r="E134" s="15">
        <f t="shared" si="4"/>
        <v>7300</v>
      </c>
      <c r="F134" s="18">
        <v>7300</v>
      </c>
      <c r="G134" s="124">
        <f t="shared" si="5"/>
        <v>0</v>
      </c>
      <c r="H134" s="150" t="s">
        <v>909</v>
      </c>
      <c r="I134" s="151" t="s">
        <v>909</v>
      </c>
      <c r="J134" s="165" t="s">
        <v>909</v>
      </c>
      <c r="K134" s="164" t="s">
        <v>909</v>
      </c>
    </row>
    <row r="135" spans="1:11" hidden="1">
      <c r="A135" s="238" t="s">
        <v>1143</v>
      </c>
      <c r="B135" s="231" t="s">
        <v>1194</v>
      </c>
      <c r="C135" s="18" t="s">
        <v>909</v>
      </c>
      <c r="D135" s="18" t="s">
        <v>909</v>
      </c>
      <c r="E135" s="15">
        <f t="shared" si="4"/>
        <v>0</v>
      </c>
      <c r="F135" s="18" t="s">
        <v>909</v>
      </c>
      <c r="G135" s="124">
        <f t="shared" si="5"/>
        <v>0</v>
      </c>
      <c r="H135" s="150" t="s">
        <v>909</v>
      </c>
      <c r="I135" s="151" t="s">
        <v>909</v>
      </c>
      <c r="J135" s="165" t="s">
        <v>909</v>
      </c>
      <c r="K135" s="164" t="s">
        <v>909</v>
      </c>
    </row>
    <row r="136" spans="1:11" hidden="1">
      <c r="A136" s="238" t="s">
        <v>1143</v>
      </c>
      <c r="B136" s="230" t="s">
        <v>1195</v>
      </c>
      <c r="C136" s="18">
        <v>1300</v>
      </c>
      <c r="D136" s="18"/>
      <c r="E136" s="15">
        <f t="shared" si="4"/>
        <v>1300</v>
      </c>
      <c r="F136" s="18">
        <v>1300</v>
      </c>
      <c r="G136" s="124">
        <f t="shared" si="5"/>
        <v>0</v>
      </c>
      <c r="H136" s="150" t="s">
        <v>909</v>
      </c>
      <c r="I136" s="151" t="s">
        <v>909</v>
      </c>
      <c r="J136" s="165" t="s">
        <v>909</v>
      </c>
      <c r="K136" s="164" t="s">
        <v>909</v>
      </c>
    </row>
    <row r="137" spans="1:11" hidden="1">
      <c r="A137" s="238" t="s">
        <v>1143</v>
      </c>
      <c r="B137" s="230" t="s">
        <v>1196</v>
      </c>
      <c r="C137" s="18">
        <v>5400</v>
      </c>
      <c r="D137" s="18"/>
      <c r="E137" s="15">
        <f t="shared" si="4"/>
        <v>5400</v>
      </c>
      <c r="F137" s="18">
        <v>5400</v>
      </c>
      <c r="G137" s="124">
        <f t="shared" si="5"/>
        <v>0</v>
      </c>
      <c r="H137" s="150" t="s">
        <v>909</v>
      </c>
      <c r="I137" s="151" t="s">
        <v>909</v>
      </c>
      <c r="J137" s="165" t="s">
        <v>909</v>
      </c>
      <c r="K137" s="164" t="s">
        <v>909</v>
      </c>
    </row>
    <row r="138" spans="1:11" hidden="1">
      <c r="A138" s="238" t="s">
        <v>1143</v>
      </c>
      <c r="B138" s="230" t="s">
        <v>1197</v>
      </c>
      <c r="C138" s="18">
        <v>19000</v>
      </c>
      <c r="D138" s="18"/>
      <c r="E138" s="15">
        <f t="shared" si="4"/>
        <v>19000</v>
      </c>
      <c r="F138" s="18">
        <v>19000</v>
      </c>
      <c r="G138" s="124">
        <f t="shared" si="5"/>
        <v>0</v>
      </c>
      <c r="H138" s="150" t="s">
        <v>909</v>
      </c>
      <c r="I138" s="151" t="s">
        <v>909</v>
      </c>
      <c r="J138" s="165" t="s">
        <v>909</v>
      </c>
      <c r="K138" s="164" t="s">
        <v>909</v>
      </c>
    </row>
    <row r="139" spans="1:11" hidden="1">
      <c r="A139" s="238" t="s">
        <v>1143</v>
      </c>
      <c r="B139" s="230" t="s">
        <v>1198</v>
      </c>
      <c r="C139" s="18">
        <v>100</v>
      </c>
      <c r="D139" s="18"/>
      <c r="E139" s="15">
        <f t="shared" ref="E139:E202" si="6">IFERROR(C139+D139,0)</f>
        <v>100</v>
      </c>
      <c r="F139" s="18">
        <v>100</v>
      </c>
      <c r="G139" s="124">
        <f t="shared" ref="G139:G202" si="7">IFERROR((E139-F139),0)</f>
        <v>0</v>
      </c>
      <c r="H139" s="150" t="s">
        <v>909</v>
      </c>
      <c r="I139" s="151" t="s">
        <v>909</v>
      </c>
      <c r="J139" s="165" t="s">
        <v>909</v>
      </c>
      <c r="K139" s="164" t="s">
        <v>909</v>
      </c>
    </row>
    <row r="140" spans="1:11" hidden="1">
      <c r="A140" s="238" t="s">
        <v>1143</v>
      </c>
      <c r="B140" s="230" t="s">
        <v>1199</v>
      </c>
      <c r="C140" s="18" t="s">
        <v>909</v>
      </c>
      <c r="D140" s="18" t="s">
        <v>909</v>
      </c>
      <c r="E140" s="15">
        <f t="shared" si="6"/>
        <v>0</v>
      </c>
      <c r="F140" s="18" t="s">
        <v>909</v>
      </c>
      <c r="G140" s="124">
        <f t="shared" si="7"/>
        <v>0</v>
      </c>
      <c r="H140" s="150" t="s">
        <v>909</v>
      </c>
      <c r="I140" s="151" t="s">
        <v>909</v>
      </c>
      <c r="J140" s="165" t="s">
        <v>909</v>
      </c>
      <c r="K140" s="164" t="s">
        <v>909</v>
      </c>
    </row>
    <row r="141" spans="1:11" hidden="1">
      <c r="A141" s="238" t="s">
        <v>1143</v>
      </c>
      <c r="B141" s="230" t="s">
        <v>1200</v>
      </c>
      <c r="C141" s="18">
        <v>200</v>
      </c>
      <c r="D141" s="18"/>
      <c r="E141" s="15">
        <f t="shared" si="6"/>
        <v>200</v>
      </c>
      <c r="F141" s="18">
        <v>200</v>
      </c>
      <c r="G141" s="124">
        <f t="shared" si="7"/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 hidden="1">
      <c r="A142" s="238" t="s">
        <v>1143</v>
      </c>
      <c r="B142" s="230" t="s">
        <v>1201</v>
      </c>
      <c r="C142" s="18" t="s">
        <v>909</v>
      </c>
      <c r="D142" s="18" t="s">
        <v>909</v>
      </c>
      <c r="E142" s="15">
        <f t="shared" si="6"/>
        <v>0</v>
      </c>
      <c r="F142" s="18" t="s">
        <v>909</v>
      </c>
      <c r="G142" s="124">
        <f t="shared" si="7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 hidden="1">
      <c r="A143" s="238" t="s">
        <v>1143</v>
      </c>
      <c r="B143" s="230" t="s">
        <v>1202</v>
      </c>
      <c r="C143" s="18">
        <v>100</v>
      </c>
      <c r="D143" s="18"/>
      <c r="E143" s="15">
        <f t="shared" si="6"/>
        <v>100</v>
      </c>
      <c r="F143" s="18">
        <v>100</v>
      </c>
      <c r="G143" s="124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 hidden="1">
      <c r="A144" s="238" t="s">
        <v>1143</v>
      </c>
      <c r="B144" s="230" t="s">
        <v>1203</v>
      </c>
      <c r="C144" s="18" t="s">
        <v>909</v>
      </c>
      <c r="D144" s="18" t="s">
        <v>909</v>
      </c>
      <c r="E144" s="15">
        <f t="shared" si="6"/>
        <v>0</v>
      </c>
      <c r="F144" s="18" t="s">
        <v>909</v>
      </c>
      <c r="G144" s="124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 hidden="1">
      <c r="A145" s="238" t="s">
        <v>1143</v>
      </c>
      <c r="B145" s="230" t="s">
        <v>1204</v>
      </c>
      <c r="C145" s="18" t="s">
        <v>909</v>
      </c>
      <c r="D145" s="18" t="s">
        <v>909</v>
      </c>
      <c r="E145" s="15">
        <f t="shared" si="6"/>
        <v>0</v>
      </c>
      <c r="F145" s="18" t="s">
        <v>909</v>
      </c>
      <c r="G145" s="124">
        <f t="shared" si="7"/>
        <v>0</v>
      </c>
      <c r="H145" s="150" t="s">
        <v>909</v>
      </c>
      <c r="I145" s="151" t="s">
        <v>909</v>
      </c>
      <c r="J145" s="165" t="s">
        <v>909</v>
      </c>
      <c r="K145" s="164" t="s">
        <v>909</v>
      </c>
    </row>
    <row r="146" spans="1:11" hidden="1">
      <c r="A146" s="238" t="s">
        <v>1143</v>
      </c>
      <c r="B146" s="231" t="s">
        <v>1205</v>
      </c>
      <c r="C146" s="18" t="s">
        <v>909</v>
      </c>
      <c r="D146" s="18" t="s">
        <v>909</v>
      </c>
      <c r="E146" s="15">
        <f t="shared" si="6"/>
        <v>0</v>
      </c>
      <c r="F146" s="18" t="s">
        <v>909</v>
      </c>
      <c r="G146" s="124">
        <f t="shared" si="7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 hidden="1">
      <c r="A147" s="238" t="s">
        <v>1143</v>
      </c>
      <c r="B147" s="231" t="s">
        <v>1206</v>
      </c>
      <c r="C147" s="18" t="s">
        <v>909</v>
      </c>
      <c r="D147" s="18" t="s">
        <v>909</v>
      </c>
      <c r="E147" s="15">
        <f t="shared" si="6"/>
        <v>0</v>
      </c>
      <c r="F147" s="18" t="s">
        <v>909</v>
      </c>
      <c r="G147" s="124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 hidden="1">
      <c r="A148" s="238" t="s">
        <v>1143</v>
      </c>
      <c r="B148" s="231" t="s">
        <v>1207</v>
      </c>
      <c r="C148" s="18" t="s">
        <v>909</v>
      </c>
      <c r="D148" s="18" t="s">
        <v>909</v>
      </c>
      <c r="E148" s="15">
        <f t="shared" si="6"/>
        <v>0</v>
      </c>
      <c r="F148" s="18" t="s">
        <v>909</v>
      </c>
      <c r="G148" s="124">
        <f t="shared" si="7"/>
        <v>0</v>
      </c>
      <c r="H148" s="150" t="s">
        <v>909</v>
      </c>
      <c r="I148" s="151" t="s">
        <v>909</v>
      </c>
      <c r="J148" s="165" t="s">
        <v>909</v>
      </c>
      <c r="K148" s="164" t="s">
        <v>909</v>
      </c>
    </row>
    <row r="149" spans="1:11" hidden="1">
      <c r="A149" s="238" t="s">
        <v>1143</v>
      </c>
      <c r="B149" s="237" t="s">
        <v>1208</v>
      </c>
      <c r="C149" s="18">
        <v>500</v>
      </c>
      <c r="D149" s="18"/>
      <c r="E149" s="15">
        <f t="shared" si="6"/>
        <v>500</v>
      </c>
      <c r="F149" s="18">
        <v>500</v>
      </c>
      <c r="G149" s="124">
        <f t="shared" si="7"/>
        <v>0</v>
      </c>
      <c r="H149" s="150" t="s">
        <v>909</v>
      </c>
      <c r="I149" s="151" t="s">
        <v>909</v>
      </c>
      <c r="J149" s="165" t="s">
        <v>909</v>
      </c>
      <c r="K149" s="164" t="s">
        <v>909</v>
      </c>
    </row>
    <row r="150" spans="1:11" hidden="1">
      <c r="A150" s="238" t="s">
        <v>1143</v>
      </c>
      <c r="B150" s="237" t="s">
        <v>1209</v>
      </c>
      <c r="C150" s="18" t="s">
        <v>909</v>
      </c>
      <c r="D150" s="18" t="s">
        <v>909</v>
      </c>
      <c r="E150" s="15">
        <f t="shared" si="6"/>
        <v>0</v>
      </c>
      <c r="F150" s="18" t="s">
        <v>909</v>
      </c>
      <c r="G150" s="124">
        <f t="shared" si="7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 hidden="1">
      <c r="A151" s="238" t="s">
        <v>1143</v>
      </c>
      <c r="B151" s="237" t="s">
        <v>1210</v>
      </c>
      <c r="C151" s="18">
        <v>800</v>
      </c>
      <c r="D151" s="18"/>
      <c r="E151" s="15">
        <f t="shared" si="6"/>
        <v>800</v>
      </c>
      <c r="F151" s="18">
        <v>800</v>
      </c>
      <c r="G151" s="124">
        <f t="shared" si="7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 hidden="1">
      <c r="A152" s="238" t="s">
        <v>1143</v>
      </c>
      <c r="B152" s="237" t="s">
        <v>1211</v>
      </c>
      <c r="C152" s="18">
        <v>2000</v>
      </c>
      <c r="D152" s="18"/>
      <c r="E152" s="15">
        <f t="shared" si="6"/>
        <v>2000</v>
      </c>
      <c r="F152" s="18">
        <v>2000</v>
      </c>
      <c r="G152" s="124">
        <f t="shared" si="7"/>
        <v>0</v>
      </c>
      <c r="H152" s="150" t="s">
        <v>909</v>
      </c>
      <c r="I152" s="151" t="s">
        <v>909</v>
      </c>
      <c r="J152" s="165" t="s">
        <v>909</v>
      </c>
      <c r="K152" s="164" t="s">
        <v>909</v>
      </c>
    </row>
    <row r="153" spans="1:11" hidden="1">
      <c r="A153" s="238" t="s">
        <v>1143</v>
      </c>
      <c r="B153" s="237" t="s">
        <v>1212</v>
      </c>
      <c r="C153" s="18">
        <v>2800</v>
      </c>
      <c r="D153" s="18"/>
      <c r="E153" s="15">
        <f t="shared" si="6"/>
        <v>2800</v>
      </c>
      <c r="F153" s="18">
        <v>2800</v>
      </c>
      <c r="G153" s="124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 hidden="1">
      <c r="A154" s="238" t="s">
        <v>1143</v>
      </c>
      <c r="B154" s="237" t="s">
        <v>1213</v>
      </c>
      <c r="C154" s="18">
        <v>200</v>
      </c>
      <c r="D154" s="18"/>
      <c r="E154" s="15">
        <f t="shared" si="6"/>
        <v>200</v>
      </c>
      <c r="F154" s="18">
        <v>200</v>
      </c>
      <c r="G154" s="124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 hidden="1">
      <c r="A155" s="238" t="s">
        <v>1143</v>
      </c>
      <c r="B155" s="237" t="s">
        <v>1214</v>
      </c>
      <c r="C155" s="18">
        <v>800</v>
      </c>
      <c r="D155" s="18"/>
      <c r="E155" s="15">
        <f t="shared" si="6"/>
        <v>800</v>
      </c>
      <c r="F155" s="18">
        <v>800</v>
      </c>
      <c r="G155" s="124">
        <f t="shared" si="7"/>
        <v>0</v>
      </c>
      <c r="H155" s="150" t="s">
        <v>909</v>
      </c>
      <c r="I155" s="151" t="s">
        <v>909</v>
      </c>
      <c r="J155" s="165" t="s">
        <v>909</v>
      </c>
      <c r="K155" s="164" t="s">
        <v>909</v>
      </c>
    </row>
    <row r="156" spans="1:11" hidden="1">
      <c r="A156" s="238" t="s">
        <v>1143</v>
      </c>
      <c r="B156" s="237" t="s">
        <v>1215</v>
      </c>
      <c r="C156" s="18">
        <v>900</v>
      </c>
      <c r="D156" s="18"/>
      <c r="E156" s="15">
        <f t="shared" si="6"/>
        <v>900</v>
      </c>
      <c r="F156" s="18">
        <v>900</v>
      </c>
      <c r="G156" s="124">
        <f t="shared" si="7"/>
        <v>0</v>
      </c>
      <c r="H156" s="150" t="s">
        <v>909</v>
      </c>
      <c r="I156" s="151" t="s">
        <v>909</v>
      </c>
      <c r="J156" s="165" t="s">
        <v>909</v>
      </c>
      <c r="K156" s="164" t="s">
        <v>909</v>
      </c>
    </row>
    <row r="157" spans="1:11" hidden="1">
      <c r="A157" s="238" t="s">
        <v>1143</v>
      </c>
      <c r="B157" s="237" t="s">
        <v>1216</v>
      </c>
      <c r="C157" s="18" t="s">
        <v>909</v>
      </c>
      <c r="D157" s="18" t="s">
        <v>909</v>
      </c>
      <c r="E157" s="15">
        <f t="shared" si="6"/>
        <v>0</v>
      </c>
      <c r="F157" s="18" t="s">
        <v>909</v>
      </c>
      <c r="G157" s="124">
        <f t="shared" si="7"/>
        <v>0</v>
      </c>
      <c r="H157" s="150" t="s">
        <v>909</v>
      </c>
      <c r="I157" s="151" t="s">
        <v>909</v>
      </c>
      <c r="J157" s="165" t="s">
        <v>909</v>
      </c>
      <c r="K157" s="164" t="s">
        <v>909</v>
      </c>
    </row>
    <row r="158" spans="1:11" hidden="1">
      <c r="A158" s="238" t="s">
        <v>1143</v>
      </c>
      <c r="B158" s="237" t="s">
        <v>1217</v>
      </c>
      <c r="C158" s="18">
        <v>24450</v>
      </c>
      <c r="D158" s="18"/>
      <c r="E158" s="15">
        <f t="shared" si="6"/>
        <v>24450</v>
      </c>
      <c r="F158" s="18">
        <v>21400</v>
      </c>
      <c r="G158" s="124">
        <f t="shared" si="7"/>
        <v>3050</v>
      </c>
      <c r="H158" s="150">
        <v>3050</v>
      </c>
      <c r="I158" s="151" t="s">
        <v>1529</v>
      </c>
      <c r="J158" s="165" t="s">
        <v>909</v>
      </c>
      <c r="K158" s="164" t="s">
        <v>909</v>
      </c>
    </row>
    <row r="159" spans="1:11" hidden="1">
      <c r="A159" s="238" t="s">
        <v>1143</v>
      </c>
      <c r="B159" s="237" t="s">
        <v>1218</v>
      </c>
      <c r="C159" s="18">
        <v>1300</v>
      </c>
      <c r="D159" s="18"/>
      <c r="E159" s="15">
        <f t="shared" si="6"/>
        <v>1300</v>
      </c>
      <c r="F159" s="18">
        <v>1300</v>
      </c>
      <c r="G159" s="124">
        <f t="shared" si="7"/>
        <v>0</v>
      </c>
      <c r="H159" s="150" t="s">
        <v>909</v>
      </c>
      <c r="I159" s="151" t="s">
        <v>909</v>
      </c>
      <c r="J159" s="165" t="s">
        <v>909</v>
      </c>
      <c r="K159" s="164" t="s">
        <v>909</v>
      </c>
    </row>
    <row r="160" spans="1:11" hidden="1">
      <c r="A160" s="238" t="s">
        <v>1143</v>
      </c>
      <c r="B160" s="231" t="s">
        <v>1219</v>
      </c>
      <c r="C160" s="18">
        <v>9300</v>
      </c>
      <c r="D160" s="18"/>
      <c r="E160" s="15">
        <f t="shared" si="6"/>
        <v>9300</v>
      </c>
      <c r="F160" s="18">
        <v>9300</v>
      </c>
      <c r="G160" s="124">
        <f t="shared" si="7"/>
        <v>0</v>
      </c>
      <c r="H160" s="150" t="s">
        <v>909</v>
      </c>
      <c r="I160" s="151" t="s">
        <v>909</v>
      </c>
      <c r="J160" s="165" t="s">
        <v>909</v>
      </c>
      <c r="K160" s="164" t="s">
        <v>909</v>
      </c>
    </row>
    <row r="161" spans="1:11" hidden="1">
      <c r="A161" s="238" t="s">
        <v>1143</v>
      </c>
      <c r="B161" s="230" t="s">
        <v>1220</v>
      </c>
      <c r="C161" s="18" t="s">
        <v>909</v>
      </c>
      <c r="D161" s="18" t="s">
        <v>909</v>
      </c>
      <c r="E161" s="15">
        <f t="shared" si="6"/>
        <v>0</v>
      </c>
      <c r="F161" s="18" t="s">
        <v>909</v>
      </c>
      <c r="G161" s="124">
        <f t="shared" si="7"/>
        <v>0</v>
      </c>
      <c r="H161" s="150" t="s">
        <v>909</v>
      </c>
      <c r="I161" s="151" t="s">
        <v>909</v>
      </c>
      <c r="J161" s="165" t="s">
        <v>909</v>
      </c>
      <c r="K161" s="164" t="s">
        <v>909</v>
      </c>
    </row>
    <row r="162" spans="1:11" hidden="1">
      <c r="A162" s="238" t="s">
        <v>1143</v>
      </c>
      <c r="B162" s="231" t="s">
        <v>1221</v>
      </c>
      <c r="C162" s="18" t="s">
        <v>909</v>
      </c>
      <c r="D162" s="18" t="s">
        <v>909</v>
      </c>
      <c r="E162" s="15">
        <f t="shared" si="6"/>
        <v>0</v>
      </c>
      <c r="F162" s="18" t="s">
        <v>909</v>
      </c>
      <c r="G162" s="124">
        <f t="shared" si="7"/>
        <v>0</v>
      </c>
      <c r="H162" s="150" t="s">
        <v>909</v>
      </c>
      <c r="I162" s="151" t="s">
        <v>909</v>
      </c>
      <c r="J162" s="165" t="s">
        <v>909</v>
      </c>
      <c r="K162" s="164" t="s">
        <v>909</v>
      </c>
    </row>
    <row r="163" spans="1:11" hidden="1">
      <c r="A163" s="238" t="s">
        <v>1143</v>
      </c>
      <c r="B163" s="230" t="s">
        <v>1222</v>
      </c>
      <c r="C163" s="18" t="s">
        <v>909</v>
      </c>
      <c r="D163" s="18" t="s">
        <v>909</v>
      </c>
      <c r="E163" s="15">
        <f t="shared" si="6"/>
        <v>0</v>
      </c>
      <c r="F163" s="18" t="s">
        <v>909</v>
      </c>
      <c r="G163" s="124">
        <f t="shared" si="7"/>
        <v>0</v>
      </c>
      <c r="H163" s="150" t="s">
        <v>909</v>
      </c>
      <c r="I163" s="151" t="s">
        <v>909</v>
      </c>
      <c r="J163" s="165" t="s">
        <v>909</v>
      </c>
      <c r="K163" s="164" t="s">
        <v>909</v>
      </c>
    </row>
    <row r="164" spans="1:11" hidden="1">
      <c r="A164" s="238" t="s">
        <v>1143</v>
      </c>
      <c r="B164" s="230" t="s">
        <v>1223</v>
      </c>
      <c r="C164" s="18">
        <v>3700</v>
      </c>
      <c r="D164" s="18"/>
      <c r="E164" s="15">
        <f t="shared" si="6"/>
        <v>3700</v>
      </c>
      <c r="F164" s="18">
        <v>3700</v>
      </c>
      <c r="G164" s="124">
        <f t="shared" si="7"/>
        <v>0</v>
      </c>
      <c r="H164" s="150" t="s">
        <v>909</v>
      </c>
      <c r="I164" s="151" t="s">
        <v>909</v>
      </c>
      <c r="J164" s="165" t="s">
        <v>909</v>
      </c>
      <c r="K164" s="164" t="s">
        <v>909</v>
      </c>
    </row>
    <row r="165" spans="1:11" hidden="1">
      <c r="A165" s="238" t="s">
        <v>1143</v>
      </c>
      <c r="B165" s="230" t="s">
        <v>1224</v>
      </c>
      <c r="C165" s="18" t="s">
        <v>909</v>
      </c>
      <c r="D165" s="18" t="s">
        <v>909</v>
      </c>
      <c r="E165" s="15">
        <f t="shared" si="6"/>
        <v>0</v>
      </c>
      <c r="F165" s="18" t="s">
        <v>909</v>
      </c>
      <c r="G165" s="124">
        <f t="shared" si="7"/>
        <v>0</v>
      </c>
      <c r="H165" s="150" t="s">
        <v>909</v>
      </c>
      <c r="I165" s="151" t="s">
        <v>909</v>
      </c>
      <c r="J165" s="165" t="s">
        <v>909</v>
      </c>
      <c r="K165" s="164" t="s">
        <v>909</v>
      </c>
    </row>
    <row r="166" spans="1:11" hidden="1">
      <c r="A166" s="238" t="s">
        <v>1143</v>
      </c>
      <c r="B166" s="230" t="s">
        <v>1225</v>
      </c>
      <c r="C166" s="18">
        <v>1200</v>
      </c>
      <c r="D166" s="18"/>
      <c r="E166" s="15">
        <f t="shared" si="6"/>
        <v>1200</v>
      </c>
      <c r="F166" s="18">
        <v>1200</v>
      </c>
      <c r="G166" s="124">
        <f t="shared" si="7"/>
        <v>0</v>
      </c>
      <c r="H166" s="150" t="s">
        <v>909</v>
      </c>
      <c r="I166" s="151" t="s">
        <v>909</v>
      </c>
      <c r="J166" s="165" t="s">
        <v>909</v>
      </c>
      <c r="K166" s="164" t="s">
        <v>909</v>
      </c>
    </row>
    <row r="167" spans="1:11" hidden="1">
      <c r="A167" s="238" t="s">
        <v>1143</v>
      </c>
      <c r="B167" s="236" t="s">
        <v>1226</v>
      </c>
      <c r="C167" s="18" t="s">
        <v>909</v>
      </c>
      <c r="D167" s="18" t="s">
        <v>909</v>
      </c>
      <c r="E167" s="15">
        <f t="shared" si="6"/>
        <v>0</v>
      </c>
      <c r="F167" s="18" t="s">
        <v>909</v>
      </c>
      <c r="G167" s="124">
        <f t="shared" si="7"/>
        <v>0</v>
      </c>
      <c r="H167" s="150" t="s">
        <v>909</v>
      </c>
      <c r="I167" s="151" t="s">
        <v>909</v>
      </c>
      <c r="J167" s="165" t="s">
        <v>909</v>
      </c>
      <c r="K167" s="164" t="s">
        <v>909</v>
      </c>
    </row>
    <row r="168" spans="1:11" hidden="1">
      <c r="A168" s="238" t="s">
        <v>1143</v>
      </c>
      <c r="B168" s="236" t="s">
        <v>1227</v>
      </c>
      <c r="C168" s="18">
        <v>1500</v>
      </c>
      <c r="D168" s="18"/>
      <c r="E168" s="15">
        <f t="shared" si="6"/>
        <v>1500</v>
      </c>
      <c r="F168" s="18">
        <v>1500</v>
      </c>
      <c r="G168" s="124">
        <f t="shared" si="7"/>
        <v>0</v>
      </c>
      <c r="H168" s="150" t="s">
        <v>909</v>
      </c>
      <c r="I168" s="151" t="s">
        <v>909</v>
      </c>
      <c r="J168" s="165" t="s">
        <v>909</v>
      </c>
      <c r="K168" s="164" t="s">
        <v>909</v>
      </c>
    </row>
    <row r="169" spans="1:11" hidden="1">
      <c r="A169" s="238" t="s">
        <v>1143</v>
      </c>
      <c r="B169" s="236" t="s">
        <v>1228</v>
      </c>
      <c r="C169" s="18" t="s">
        <v>909</v>
      </c>
      <c r="D169" s="18" t="s">
        <v>909</v>
      </c>
      <c r="E169" s="15">
        <f t="shared" si="6"/>
        <v>0</v>
      </c>
      <c r="F169" s="18" t="s">
        <v>909</v>
      </c>
      <c r="G169" s="124">
        <f t="shared" si="7"/>
        <v>0</v>
      </c>
      <c r="H169" s="150" t="s">
        <v>909</v>
      </c>
      <c r="I169" s="151" t="s">
        <v>909</v>
      </c>
      <c r="J169" s="165" t="s">
        <v>909</v>
      </c>
      <c r="K169" s="164" t="s">
        <v>909</v>
      </c>
    </row>
    <row r="170" spans="1:11" hidden="1">
      <c r="A170" s="238" t="s">
        <v>1143</v>
      </c>
      <c r="B170" s="236" t="s">
        <v>1229</v>
      </c>
      <c r="C170" s="18">
        <v>600</v>
      </c>
      <c r="D170" s="18"/>
      <c r="E170" s="15">
        <f t="shared" si="6"/>
        <v>600</v>
      </c>
      <c r="F170" s="18">
        <v>600</v>
      </c>
      <c r="G170" s="124">
        <f t="shared" si="7"/>
        <v>0</v>
      </c>
      <c r="H170" s="150" t="s">
        <v>909</v>
      </c>
      <c r="I170" s="151" t="s">
        <v>909</v>
      </c>
      <c r="J170" s="165" t="s">
        <v>909</v>
      </c>
      <c r="K170" s="164" t="s">
        <v>909</v>
      </c>
    </row>
    <row r="171" spans="1:11" hidden="1">
      <c r="A171" s="238" t="s">
        <v>1143</v>
      </c>
      <c r="B171" s="236" t="s">
        <v>1230</v>
      </c>
      <c r="C171" s="18">
        <v>2100</v>
      </c>
      <c r="D171" s="18"/>
      <c r="E171" s="15">
        <f t="shared" si="6"/>
        <v>2100</v>
      </c>
      <c r="F171" s="18">
        <v>2100</v>
      </c>
      <c r="G171" s="124">
        <f t="shared" si="7"/>
        <v>0</v>
      </c>
      <c r="H171" s="150" t="s">
        <v>909</v>
      </c>
      <c r="I171" s="151" t="s">
        <v>909</v>
      </c>
      <c r="J171" s="165" t="s">
        <v>909</v>
      </c>
      <c r="K171" s="164" t="s">
        <v>909</v>
      </c>
    </row>
    <row r="172" spans="1:11" hidden="1">
      <c r="A172" s="238" t="s">
        <v>1143</v>
      </c>
      <c r="B172" s="236" t="s">
        <v>1146</v>
      </c>
      <c r="C172" s="18" t="s">
        <v>909</v>
      </c>
      <c r="D172" s="18" t="s">
        <v>909</v>
      </c>
      <c r="E172" s="15">
        <f t="shared" si="6"/>
        <v>0</v>
      </c>
      <c r="F172" s="18" t="s">
        <v>909</v>
      </c>
      <c r="G172" s="124">
        <f t="shared" si="7"/>
        <v>0</v>
      </c>
      <c r="H172" s="150" t="s">
        <v>909</v>
      </c>
      <c r="I172" s="151" t="s">
        <v>909</v>
      </c>
      <c r="J172" s="165" t="s">
        <v>909</v>
      </c>
      <c r="K172" s="164" t="s">
        <v>909</v>
      </c>
    </row>
    <row r="173" spans="1:11" hidden="1">
      <c r="A173" s="238" t="s">
        <v>1143</v>
      </c>
      <c r="B173" s="236" t="s">
        <v>324</v>
      </c>
      <c r="C173" s="18">
        <v>2700</v>
      </c>
      <c r="D173" s="18"/>
      <c r="E173" s="15">
        <f t="shared" si="6"/>
        <v>2700</v>
      </c>
      <c r="F173" s="18">
        <v>2700</v>
      </c>
      <c r="G173" s="124">
        <f t="shared" si="7"/>
        <v>0</v>
      </c>
      <c r="H173" s="150" t="s">
        <v>909</v>
      </c>
      <c r="I173" s="151" t="s">
        <v>909</v>
      </c>
      <c r="J173" s="165" t="s">
        <v>909</v>
      </c>
      <c r="K173" s="164" t="s">
        <v>909</v>
      </c>
    </row>
    <row r="174" spans="1:11" hidden="1">
      <c r="A174" s="238" t="s">
        <v>1143</v>
      </c>
      <c r="B174" s="236" t="s">
        <v>1231</v>
      </c>
      <c r="C174" s="18" t="s">
        <v>909</v>
      </c>
      <c r="D174" s="18" t="s">
        <v>909</v>
      </c>
      <c r="E174" s="15">
        <f t="shared" si="6"/>
        <v>0</v>
      </c>
      <c r="F174" s="18" t="s">
        <v>909</v>
      </c>
      <c r="G174" s="124">
        <f t="shared" si="7"/>
        <v>0</v>
      </c>
      <c r="H174" s="150" t="s">
        <v>909</v>
      </c>
      <c r="I174" s="151" t="s">
        <v>909</v>
      </c>
      <c r="J174" s="165" t="s">
        <v>909</v>
      </c>
      <c r="K174" s="164" t="s">
        <v>909</v>
      </c>
    </row>
    <row r="175" spans="1:11" hidden="1">
      <c r="A175" s="238" t="s">
        <v>1143</v>
      </c>
      <c r="B175" s="236" t="s">
        <v>938</v>
      </c>
      <c r="C175" s="18" t="s">
        <v>909</v>
      </c>
      <c r="D175" s="18" t="s">
        <v>909</v>
      </c>
      <c r="E175" s="15">
        <f t="shared" si="6"/>
        <v>0</v>
      </c>
      <c r="F175" s="18" t="s">
        <v>909</v>
      </c>
      <c r="G175" s="124">
        <f t="shared" si="7"/>
        <v>0</v>
      </c>
      <c r="H175" s="150" t="s">
        <v>909</v>
      </c>
      <c r="I175" s="151" t="s">
        <v>909</v>
      </c>
      <c r="J175" s="165" t="s">
        <v>909</v>
      </c>
      <c r="K175" s="164" t="s">
        <v>909</v>
      </c>
    </row>
    <row r="176" spans="1:11" hidden="1">
      <c r="A176" s="238" t="s">
        <v>1143</v>
      </c>
      <c r="B176" s="237" t="s">
        <v>1232</v>
      </c>
      <c r="C176" s="18">
        <v>100</v>
      </c>
      <c r="D176" s="18"/>
      <c r="E176" s="15">
        <f t="shared" si="6"/>
        <v>100</v>
      </c>
      <c r="F176" s="18">
        <v>100</v>
      </c>
      <c r="G176" s="124">
        <f t="shared" si="7"/>
        <v>0</v>
      </c>
      <c r="H176" s="150" t="s">
        <v>909</v>
      </c>
      <c r="I176" s="151" t="s">
        <v>909</v>
      </c>
      <c r="J176" s="165" t="s">
        <v>909</v>
      </c>
      <c r="K176" s="164" t="s">
        <v>909</v>
      </c>
    </row>
    <row r="177" spans="1:11" hidden="1">
      <c r="A177" s="238" t="s">
        <v>1143</v>
      </c>
      <c r="B177" s="236" t="s">
        <v>1147</v>
      </c>
      <c r="C177" s="18">
        <v>2700</v>
      </c>
      <c r="D177" s="18"/>
      <c r="E177" s="15">
        <f t="shared" si="6"/>
        <v>2700</v>
      </c>
      <c r="F177" s="18">
        <v>2700</v>
      </c>
      <c r="G177" s="124">
        <f t="shared" si="7"/>
        <v>0</v>
      </c>
      <c r="H177" s="150" t="s">
        <v>909</v>
      </c>
      <c r="I177" s="151" t="s">
        <v>909</v>
      </c>
      <c r="J177" s="165" t="s">
        <v>909</v>
      </c>
      <c r="K177" s="164" t="s">
        <v>909</v>
      </c>
    </row>
    <row r="178" spans="1:11" hidden="1">
      <c r="A178" s="238" t="s">
        <v>1143</v>
      </c>
      <c r="B178" s="236" t="s">
        <v>1233</v>
      </c>
      <c r="C178" s="18" t="s">
        <v>909</v>
      </c>
      <c r="D178" s="18" t="s">
        <v>909</v>
      </c>
      <c r="E178" s="15">
        <f t="shared" si="6"/>
        <v>0</v>
      </c>
      <c r="F178" s="18" t="s">
        <v>909</v>
      </c>
      <c r="G178" s="124">
        <f t="shared" si="7"/>
        <v>0</v>
      </c>
      <c r="H178" s="150" t="s">
        <v>909</v>
      </c>
      <c r="I178" s="151" t="s">
        <v>909</v>
      </c>
      <c r="J178" s="165" t="s">
        <v>909</v>
      </c>
      <c r="K178" s="164" t="s">
        <v>909</v>
      </c>
    </row>
    <row r="179" spans="1:11" hidden="1">
      <c r="A179" s="238" t="s">
        <v>1143</v>
      </c>
      <c r="B179" s="236" t="s">
        <v>1234</v>
      </c>
      <c r="C179" s="18" t="s">
        <v>909</v>
      </c>
      <c r="D179" s="18" t="s">
        <v>909</v>
      </c>
      <c r="E179" s="15">
        <f t="shared" si="6"/>
        <v>0</v>
      </c>
      <c r="F179" s="18" t="s">
        <v>909</v>
      </c>
      <c r="G179" s="124">
        <f t="shared" si="7"/>
        <v>0</v>
      </c>
      <c r="H179" s="150" t="s">
        <v>909</v>
      </c>
      <c r="I179" s="151" t="s">
        <v>909</v>
      </c>
      <c r="J179" s="165" t="s">
        <v>909</v>
      </c>
      <c r="K179" s="164" t="s">
        <v>909</v>
      </c>
    </row>
    <row r="180" spans="1:11" hidden="1">
      <c r="A180" s="238" t="s">
        <v>1143</v>
      </c>
      <c r="B180" s="236" t="s">
        <v>1235</v>
      </c>
      <c r="C180" s="18" t="s">
        <v>909</v>
      </c>
      <c r="D180" s="18" t="s">
        <v>909</v>
      </c>
      <c r="E180" s="15">
        <f t="shared" si="6"/>
        <v>0</v>
      </c>
      <c r="F180" s="18" t="s">
        <v>909</v>
      </c>
      <c r="G180" s="124">
        <f t="shared" si="7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 hidden="1">
      <c r="A181" s="238" t="s">
        <v>1143</v>
      </c>
      <c r="B181" s="236" t="s">
        <v>1236</v>
      </c>
      <c r="C181" s="18">
        <v>7000</v>
      </c>
      <c r="D181" s="18"/>
      <c r="E181" s="15">
        <f t="shared" si="6"/>
        <v>7000</v>
      </c>
      <c r="F181" s="18">
        <v>7000</v>
      </c>
      <c r="G181" s="124">
        <f t="shared" si="7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 hidden="1">
      <c r="A182" s="238" t="s">
        <v>1143</v>
      </c>
      <c r="B182" s="236" t="s">
        <v>1237</v>
      </c>
      <c r="C182" s="18">
        <v>3000</v>
      </c>
      <c r="D182" s="18"/>
      <c r="E182" s="15">
        <f t="shared" si="6"/>
        <v>3000</v>
      </c>
      <c r="F182" s="18">
        <v>3000</v>
      </c>
      <c r="G182" s="124">
        <f t="shared" si="7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 hidden="1">
      <c r="A183" s="238" t="s">
        <v>1143</v>
      </c>
      <c r="B183" s="236" t="s">
        <v>314</v>
      </c>
      <c r="C183" s="18" t="s">
        <v>909</v>
      </c>
      <c r="D183" s="18" t="s">
        <v>909</v>
      </c>
      <c r="E183" s="15">
        <f t="shared" si="6"/>
        <v>0</v>
      </c>
      <c r="F183" s="18" t="s">
        <v>909</v>
      </c>
      <c r="G183" s="124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 hidden="1">
      <c r="A184" s="238" t="s">
        <v>1143</v>
      </c>
      <c r="B184" s="236" t="s">
        <v>315</v>
      </c>
      <c r="C184" s="18" t="s">
        <v>909</v>
      </c>
      <c r="D184" s="18" t="s">
        <v>909</v>
      </c>
      <c r="E184" s="15">
        <f t="shared" si="6"/>
        <v>0</v>
      </c>
      <c r="F184" s="18" t="s">
        <v>909</v>
      </c>
      <c r="G184" s="124">
        <f t="shared" si="7"/>
        <v>0</v>
      </c>
      <c r="H184" s="150" t="s">
        <v>909</v>
      </c>
      <c r="I184" s="151" t="s">
        <v>909</v>
      </c>
      <c r="J184" s="165" t="s">
        <v>909</v>
      </c>
      <c r="K184" s="164" t="s">
        <v>909</v>
      </c>
    </row>
    <row r="185" spans="1:11" hidden="1">
      <c r="A185" s="238" t="s">
        <v>1143</v>
      </c>
      <c r="B185" s="236" t="s">
        <v>1238</v>
      </c>
      <c r="C185" s="18" t="s">
        <v>909</v>
      </c>
      <c r="D185" s="18" t="s">
        <v>909</v>
      </c>
      <c r="E185" s="15">
        <f t="shared" si="6"/>
        <v>0</v>
      </c>
      <c r="F185" s="18" t="s">
        <v>909</v>
      </c>
      <c r="G185" s="124">
        <f t="shared" si="7"/>
        <v>0</v>
      </c>
      <c r="H185" s="150" t="s">
        <v>909</v>
      </c>
      <c r="I185" s="151" t="s">
        <v>909</v>
      </c>
      <c r="J185" s="165" t="s">
        <v>909</v>
      </c>
      <c r="K185" s="164" t="s">
        <v>909</v>
      </c>
    </row>
    <row r="186" spans="1:11" hidden="1">
      <c r="A186" s="238" t="s">
        <v>1143</v>
      </c>
      <c r="B186" s="236" t="s">
        <v>1239</v>
      </c>
      <c r="C186" s="18" t="s">
        <v>909</v>
      </c>
      <c r="D186" s="18" t="s">
        <v>909</v>
      </c>
      <c r="E186" s="15">
        <f t="shared" si="6"/>
        <v>0</v>
      </c>
      <c r="F186" s="18" t="s">
        <v>909</v>
      </c>
      <c r="G186" s="124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 hidden="1">
      <c r="A187" s="238" t="s">
        <v>1143</v>
      </c>
      <c r="B187" s="236" t="s">
        <v>1240</v>
      </c>
      <c r="C187" s="18" t="s">
        <v>909</v>
      </c>
      <c r="D187" s="18" t="s">
        <v>909</v>
      </c>
      <c r="E187" s="15">
        <f t="shared" si="6"/>
        <v>0</v>
      </c>
      <c r="F187" s="18" t="s">
        <v>909</v>
      </c>
      <c r="G187" s="124">
        <f t="shared" si="7"/>
        <v>0</v>
      </c>
      <c r="H187" s="150" t="s">
        <v>909</v>
      </c>
      <c r="I187" s="151" t="s">
        <v>909</v>
      </c>
      <c r="J187" s="165" t="s">
        <v>909</v>
      </c>
      <c r="K187" s="164" t="s">
        <v>909</v>
      </c>
    </row>
    <row r="188" spans="1:11" hidden="1">
      <c r="A188" s="238" t="s">
        <v>1143</v>
      </c>
      <c r="B188" s="236" t="s">
        <v>1241</v>
      </c>
      <c r="C188" s="18" t="s">
        <v>909</v>
      </c>
      <c r="D188" s="18" t="s">
        <v>909</v>
      </c>
      <c r="E188" s="15">
        <f t="shared" si="6"/>
        <v>0</v>
      </c>
      <c r="F188" s="18" t="s">
        <v>909</v>
      </c>
      <c r="G188" s="124">
        <f t="shared" si="7"/>
        <v>0</v>
      </c>
      <c r="H188" s="150" t="s">
        <v>909</v>
      </c>
      <c r="I188" s="151" t="s">
        <v>909</v>
      </c>
      <c r="J188" s="165" t="s">
        <v>909</v>
      </c>
      <c r="K188" s="164" t="s">
        <v>909</v>
      </c>
    </row>
    <row r="189" spans="1:11" hidden="1">
      <c r="A189" s="238" t="s">
        <v>1143</v>
      </c>
      <c r="B189" s="236" t="s">
        <v>1242</v>
      </c>
      <c r="C189" s="18">
        <v>24200</v>
      </c>
      <c r="D189" s="18"/>
      <c r="E189" s="15">
        <f t="shared" si="6"/>
        <v>24200</v>
      </c>
      <c r="F189" s="18">
        <v>24200</v>
      </c>
      <c r="G189" s="124">
        <f t="shared" si="7"/>
        <v>0</v>
      </c>
      <c r="H189" s="150" t="s">
        <v>909</v>
      </c>
      <c r="I189" s="151" t="s">
        <v>909</v>
      </c>
      <c r="J189" s="165" t="s">
        <v>909</v>
      </c>
      <c r="K189" s="164" t="s">
        <v>909</v>
      </c>
    </row>
    <row r="190" spans="1:11" hidden="1">
      <c r="A190" s="238" t="s">
        <v>1143</v>
      </c>
      <c r="B190" s="231" t="s">
        <v>1243</v>
      </c>
      <c r="C190" s="18">
        <v>107000</v>
      </c>
      <c r="D190" s="21"/>
      <c r="E190" s="15">
        <f t="shared" si="6"/>
        <v>107000</v>
      </c>
      <c r="F190" s="18">
        <v>107000</v>
      </c>
      <c r="G190" s="124">
        <f t="shared" si="7"/>
        <v>0</v>
      </c>
      <c r="H190" s="150" t="s">
        <v>909</v>
      </c>
      <c r="I190" s="151" t="s">
        <v>909</v>
      </c>
      <c r="J190" s="165" t="s">
        <v>909</v>
      </c>
      <c r="K190" s="164" t="s">
        <v>909</v>
      </c>
    </row>
    <row r="191" spans="1:11" hidden="1">
      <c r="A191" s="238" t="s">
        <v>1143</v>
      </c>
      <c r="B191" s="236" t="s">
        <v>335</v>
      </c>
      <c r="C191" s="18">
        <v>5000</v>
      </c>
      <c r="D191" s="18"/>
      <c r="E191" s="15">
        <f t="shared" si="6"/>
        <v>5000</v>
      </c>
      <c r="F191" s="18">
        <v>5000</v>
      </c>
      <c r="G191" s="124">
        <f t="shared" si="7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 hidden="1">
      <c r="A192" s="238" t="s">
        <v>1143</v>
      </c>
      <c r="B192" s="236" t="s">
        <v>1148</v>
      </c>
      <c r="C192" s="18">
        <v>2100</v>
      </c>
      <c r="D192" s="18"/>
      <c r="E192" s="15">
        <f t="shared" si="6"/>
        <v>2100</v>
      </c>
      <c r="F192" s="18">
        <v>2100</v>
      </c>
      <c r="G192" s="124">
        <f t="shared" si="7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 hidden="1">
      <c r="A193" s="238" t="s">
        <v>1143</v>
      </c>
      <c r="B193" s="236" t="s">
        <v>1149</v>
      </c>
      <c r="C193" s="18">
        <v>1900</v>
      </c>
      <c r="D193" s="18"/>
      <c r="E193" s="15">
        <f t="shared" si="6"/>
        <v>1900</v>
      </c>
      <c r="F193" s="18">
        <v>1900</v>
      </c>
      <c r="G193" s="124">
        <f t="shared" si="7"/>
        <v>0</v>
      </c>
      <c r="H193" s="150" t="s">
        <v>909</v>
      </c>
      <c r="I193" s="151" t="s">
        <v>909</v>
      </c>
      <c r="J193" s="165" t="s">
        <v>909</v>
      </c>
      <c r="K193" s="164" t="s">
        <v>909</v>
      </c>
    </row>
    <row r="194" spans="1:11" hidden="1">
      <c r="A194" s="238" t="s">
        <v>1143</v>
      </c>
      <c r="B194" s="236" t="s">
        <v>1150</v>
      </c>
      <c r="C194" s="18" t="s">
        <v>909</v>
      </c>
      <c r="D194" s="18" t="s">
        <v>909</v>
      </c>
      <c r="E194" s="15">
        <f t="shared" si="6"/>
        <v>0</v>
      </c>
      <c r="F194" s="18" t="s">
        <v>909</v>
      </c>
      <c r="G194" s="124">
        <f t="shared" si="7"/>
        <v>0</v>
      </c>
      <c r="H194" s="150" t="s">
        <v>909</v>
      </c>
      <c r="I194" s="151" t="s">
        <v>909</v>
      </c>
      <c r="J194" s="165" t="s">
        <v>909</v>
      </c>
      <c r="K194" s="164" t="s">
        <v>909</v>
      </c>
    </row>
    <row r="195" spans="1:11" hidden="1">
      <c r="A195" s="238" t="s">
        <v>1143</v>
      </c>
      <c r="B195" s="236" t="s">
        <v>1151</v>
      </c>
      <c r="C195" s="18">
        <v>800</v>
      </c>
      <c r="D195" s="18"/>
      <c r="E195" s="15">
        <f t="shared" si="6"/>
        <v>800</v>
      </c>
      <c r="F195" s="18">
        <v>800</v>
      </c>
      <c r="G195" s="124">
        <f t="shared" si="7"/>
        <v>0</v>
      </c>
      <c r="H195" s="150" t="s">
        <v>909</v>
      </c>
      <c r="I195" s="151" t="s">
        <v>909</v>
      </c>
      <c r="J195" s="165" t="s">
        <v>909</v>
      </c>
      <c r="K195" s="164" t="s">
        <v>909</v>
      </c>
    </row>
    <row r="196" spans="1:11" hidden="1">
      <c r="A196" s="238" t="s">
        <v>1143</v>
      </c>
      <c r="B196" s="236" t="s">
        <v>1149</v>
      </c>
      <c r="C196" s="18">
        <v>1300</v>
      </c>
      <c r="D196" s="18"/>
      <c r="E196" s="15">
        <f t="shared" si="6"/>
        <v>1300</v>
      </c>
      <c r="F196" s="18">
        <v>1300</v>
      </c>
      <c r="G196" s="124">
        <f t="shared" si="7"/>
        <v>0</v>
      </c>
      <c r="H196" s="150" t="s">
        <v>909</v>
      </c>
      <c r="I196" s="151" t="s">
        <v>909</v>
      </c>
      <c r="J196" s="165" t="s">
        <v>909</v>
      </c>
      <c r="K196" s="164" t="s">
        <v>909</v>
      </c>
    </row>
    <row r="197" spans="1:11" hidden="1">
      <c r="A197" s="238" t="s">
        <v>1143</v>
      </c>
      <c r="B197" s="237" t="s">
        <v>1145</v>
      </c>
      <c r="C197" s="18" t="s">
        <v>909</v>
      </c>
      <c r="D197" s="21" t="s">
        <v>909</v>
      </c>
      <c r="E197" s="15">
        <f t="shared" si="6"/>
        <v>0</v>
      </c>
      <c r="F197" s="18" t="s">
        <v>909</v>
      </c>
      <c r="G197" s="124">
        <f t="shared" si="7"/>
        <v>0</v>
      </c>
      <c r="H197" s="150" t="s">
        <v>909</v>
      </c>
      <c r="I197" s="151" t="s">
        <v>909</v>
      </c>
      <c r="J197" s="165" t="s">
        <v>909</v>
      </c>
      <c r="K197" s="164" t="s">
        <v>909</v>
      </c>
    </row>
    <row r="198" spans="1:11">
      <c r="A198" s="16" t="s">
        <v>164</v>
      </c>
      <c r="B198" s="236" t="s">
        <v>201</v>
      </c>
      <c r="C198" s="18" t="s">
        <v>909</v>
      </c>
      <c r="D198" s="21" t="s">
        <v>909</v>
      </c>
      <c r="E198" s="15">
        <f t="shared" si="6"/>
        <v>0</v>
      </c>
      <c r="F198" s="18" t="s">
        <v>909</v>
      </c>
      <c r="G198" s="124">
        <f t="shared" si="7"/>
        <v>0</v>
      </c>
      <c r="H198" s="150" t="s">
        <v>909</v>
      </c>
      <c r="I198" s="151" t="s">
        <v>909</v>
      </c>
      <c r="J198" s="165" t="s">
        <v>909</v>
      </c>
      <c r="K198" s="164" t="s">
        <v>909</v>
      </c>
    </row>
    <row r="199" spans="1:11">
      <c r="A199" s="238" t="s">
        <v>164</v>
      </c>
      <c r="B199" s="237" t="s">
        <v>1244</v>
      </c>
      <c r="C199" s="18" t="s">
        <v>909</v>
      </c>
      <c r="D199" s="21" t="s">
        <v>909</v>
      </c>
      <c r="E199" s="15">
        <f t="shared" si="6"/>
        <v>0</v>
      </c>
      <c r="F199" s="18" t="s">
        <v>909</v>
      </c>
      <c r="G199" s="124">
        <f t="shared" si="7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>
      <c r="A200" s="238" t="s">
        <v>164</v>
      </c>
      <c r="B200" s="236" t="s">
        <v>193</v>
      </c>
      <c r="C200" s="18">
        <v>100000</v>
      </c>
      <c r="D200" s="21"/>
      <c r="E200" s="15">
        <f t="shared" si="6"/>
        <v>100000</v>
      </c>
      <c r="F200" s="18">
        <v>93200</v>
      </c>
      <c r="G200" s="124">
        <f t="shared" si="7"/>
        <v>6800</v>
      </c>
      <c r="H200" s="150" t="s">
        <v>909</v>
      </c>
      <c r="I200" s="151" t="s">
        <v>909</v>
      </c>
      <c r="J200" s="165">
        <v>6800</v>
      </c>
      <c r="K200" s="164" t="s">
        <v>1530</v>
      </c>
    </row>
    <row r="201" spans="1:11">
      <c r="A201" s="238" t="s">
        <v>164</v>
      </c>
      <c r="B201" s="236" t="s">
        <v>200</v>
      </c>
      <c r="C201" s="18">
        <v>11000</v>
      </c>
      <c r="D201" s="21">
        <v>500</v>
      </c>
      <c r="E201" s="15">
        <f t="shared" si="6"/>
        <v>11500</v>
      </c>
      <c r="F201" s="18">
        <v>10800</v>
      </c>
      <c r="G201" s="124">
        <f t="shared" si="7"/>
        <v>700</v>
      </c>
      <c r="H201" s="150" t="s">
        <v>909</v>
      </c>
      <c r="I201" s="151" t="s">
        <v>909</v>
      </c>
      <c r="J201" s="165">
        <v>700</v>
      </c>
      <c r="K201" s="164" t="s">
        <v>1530</v>
      </c>
    </row>
    <row r="202" spans="1:11">
      <c r="A202" s="238" t="s">
        <v>164</v>
      </c>
      <c r="B202" s="236" t="s">
        <v>169</v>
      </c>
      <c r="C202" s="18" t="s">
        <v>909</v>
      </c>
      <c r="D202" s="21" t="s">
        <v>909</v>
      </c>
      <c r="E202" s="15">
        <f t="shared" si="6"/>
        <v>0</v>
      </c>
      <c r="F202" s="18" t="s">
        <v>909</v>
      </c>
      <c r="G202" s="124">
        <f t="shared" si="7"/>
        <v>0</v>
      </c>
      <c r="H202" s="150" t="s">
        <v>909</v>
      </c>
      <c r="I202" s="151"/>
      <c r="J202" s="165" t="s">
        <v>909</v>
      </c>
      <c r="K202" s="164" t="s">
        <v>909</v>
      </c>
    </row>
    <row r="203" spans="1:11">
      <c r="A203" s="238" t="s">
        <v>164</v>
      </c>
      <c r="B203" s="236" t="s">
        <v>1245</v>
      </c>
      <c r="C203" s="18"/>
      <c r="D203" s="21" t="s">
        <v>909</v>
      </c>
      <c r="E203" s="15">
        <f t="shared" ref="E203:E266" si="8">IFERROR(C203+D203,0)</f>
        <v>0</v>
      </c>
      <c r="F203" s="18" t="s">
        <v>909</v>
      </c>
      <c r="G203" s="124">
        <f t="shared" ref="G203:G266" si="9">IFERROR((E203-F203),0)</f>
        <v>0</v>
      </c>
      <c r="H203" s="150" t="s">
        <v>909</v>
      </c>
      <c r="I203" s="151" t="s">
        <v>909</v>
      </c>
      <c r="J203" s="165" t="s">
        <v>909</v>
      </c>
      <c r="K203" s="164" t="s">
        <v>909</v>
      </c>
    </row>
    <row r="204" spans="1:11">
      <c r="A204" s="238" t="s">
        <v>164</v>
      </c>
      <c r="B204" s="237" t="s">
        <v>1246</v>
      </c>
      <c r="C204" s="18" t="s">
        <v>909</v>
      </c>
      <c r="D204" s="18" t="s">
        <v>909</v>
      </c>
      <c r="E204" s="15">
        <f t="shared" si="8"/>
        <v>0</v>
      </c>
      <c r="F204" s="18" t="s">
        <v>909</v>
      </c>
      <c r="G204" s="124">
        <f t="shared" si="9"/>
        <v>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>
      <c r="A205" s="238" t="s">
        <v>164</v>
      </c>
      <c r="B205" s="237" t="s">
        <v>1247</v>
      </c>
      <c r="C205" s="18">
        <v>4500</v>
      </c>
      <c r="D205" s="18"/>
      <c r="E205" s="15">
        <f t="shared" si="8"/>
        <v>4500</v>
      </c>
      <c r="F205" s="18">
        <v>4500</v>
      </c>
      <c r="G205" s="124">
        <f t="shared" si="9"/>
        <v>0</v>
      </c>
      <c r="H205" s="150" t="s">
        <v>909</v>
      </c>
      <c r="I205" s="151" t="s">
        <v>909</v>
      </c>
      <c r="J205" s="165" t="s">
        <v>909</v>
      </c>
      <c r="K205" s="164" t="s">
        <v>909</v>
      </c>
    </row>
    <row r="206" spans="1:11">
      <c r="A206" s="238" t="s">
        <v>164</v>
      </c>
      <c r="B206" s="236" t="s">
        <v>1248</v>
      </c>
      <c r="C206" s="18">
        <v>1408</v>
      </c>
      <c r="D206" s="18"/>
      <c r="E206" s="15">
        <f t="shared" si="8"/>
        <v>1408</v>
      </c>
      <c r="F206" s="18">
        <v>1408</v>
      </c>
      <c r="G206" s="124">
        <f t="shared" si="9"/>
        <v>0</v>
      </c>
      <c r="H206" s="150" t="s">
        <v>909</v>
      </c>
      <c r="I206" s="151" t="s">
        <v>909</v>
      </c>
      <c r="J206" s="165" t="s">
        <v>909</v>
      </c>
      <c r="K206" s="164" t="s">
        <v>909</v>
      </c>
    </row>
    <row r="207" spans="1:11">
      <c r="A207" s="238" t="s">
        <v>164</v>
      </c>
      <c r="B207" s="237" t="s">
        <v>1249</v>
      </c>
      <c r="C207" s="18">
        <v>10900</v>
      </c>
      <c r="D207" s="18"/>
      <c r="E207" s="15">
        <f t="shared" si="8"/>
        <v>10900</v>
      </c>
      <c r="F207" s="18">
        <v>10900</v>
      </c>
      <c r="G207" s="124">
        <f t="shared" si="9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238" t="s">
        <v>164</v>
      </c>
      <c r="B208" s="237" t="s">
        <v>237</v>
      </c>
      <c r="C208" s="18">
        <v>15000</v>
      </c>
      <c r="D208" s="18">
        <v>3500</v>
      </c>
      <c r="E208" s="15">
        <f t="shared" si="8"/>
        <v>18500</v>
      </c>
      <c r="F208" s="18">
        <v>18000</v>
      </c>
      <c r="G208" s="124">
        <f t="shared" si="9"/>
        <v>500</v>
      </c>
      <c r="H208" s="150" t="s">
        <v>909</v>
      </c>
      <c r="I208" s="151" t="s">
        <v>909</v>
      </c>
      <c r="J208" s="165">
        <v>500</v>
      </c>
      <c r="K208" s="164" t="s">
        <v>1530</v>
      </c>
    </row>
    <row r="209" spans="1:11">
      <c r="A209" s="238" t="s">
        <v>164</v>
      </c>
      <c r="B209" s="236" t="s">
        <v>165</v>
      </c>
      <c r="C209" s="18">
        <v>9000</v>
      </c>
      <c r="D209" s="18"/>
      <c r="E209" s="15">
        <f t="shared" si="8"/>
        <v>9000</v>
      </c>
      <c r="F209" s="18">
        <v>7600</v>
      </c>
      <c r="G209" s="124">
        <f t="shared" si="9"/>
        <v>1400</v>
      </c>
      <c r="H209" s="150" t="s">
        <v>909</v>
      </c>
      <c r="I209" s="151" t="s">
        <v>909</v>
      </c>
      <c r="J209" s="165">
        <v>1400</v>
      </c>
      <c r="K209" s="164" t="s">
        <v>1530</v>
      </c>
    </row>
    <row r="210" spans="1:11">
      <c r="A210" s="238" t="s">
        <v>164</v>
      </c>
      <c r="B210" s="236" t="s">
        <v>1250</v>
      </c>
      <c r="C210" s="18">
        <v>7700</v>
      </c>
      <c r="D210" s="18"/>
      <c r="E210" s="15">
        <f t="shared" si="8"/>
        <v>7700</v>
      </c>
      <c r="F210" s="18">
        <v>7500</v>
      </c>
      <c r="G210" s="124">
        <f t="shared" si="9"/>
        <v>200</v>
      </c>
      <c r="H210" s="150" t="s">
        <v>909</v>
      </c>
      <c r="I210" s="151" t="s">
        <v>909</v>
      </c>
      <c r="J210" s="165">
        <v>200</v>
      </c>
      <c r="K210" s="164" t="s">
        <v>1530</v>
      </c>
    </row>
    <row r="211" spans="1:11">
      <c r="A211" s="238" t="s">
        <v>164</v>
      </c>
      <c r="B211" s="236" t="s">
        <v>194</v>
      </c>
      <c r="C211" s="18">
        <v>7000</v>
      </c>
      <c r="D211" s="18"/>
      <c r="E211" s="15">
        <f t="shared" si="8"/>
        <v>7000</v>
      </c>
      <c r="F211" s="18">
        <v>6000</v>
      </c>
      <c r="G211" s="124">
        <f t="shared" si="9"/>
        <v>1000</v>
      </c>
      <c r="H211" s="150" t="s">
        <v>909</v>
      </c>
      <c r="I211" s="151" t="s">
        <v>909</v>
      </c>
      <c r="J211" s="165">
        <v>1000</v>
      </c>
      <c r="K211" s="164" t="s">
        <v>1530</v>
      </c>
    </row>
    <row r="212" spans="1:11">
      <c r="A212" s="238" t="s">
        <v>164</v>
      </c>
      <c r="B212" s="236" t="s">
        <v>1251</v>
      </c>
      <c r="C212" s="18">
        <v>60000</v>
      </c>
      <c r="D212" s="18"/>
      <c r="E212" s="15">
        <f t="shared" si="8"/>
        <v>60000</v>
      </c>
      <c r="F212" s="18">
        <v>55400</v>
      </c>
      <c r="G212" s="124">
        <f t="shared" si="9"/>
        <v>4600</v>
      </c>
      <c r="H212" s="150" t="s">
        <v>909</v>
      </c>
      <c r="I212" s="151" t="s">
        <v>909</v>
      </c>
      <c r="J212" s="165">
        <v>4600</v>
      </c>
      <c r="K212" s="164" t="s">
        <v>1530</v>
      </c>
    </row>
    <row r="213" spans="1:11">
      <c r="A213" s="238" t="s">
        <v>164</v>
      </c>
      <c r="B213" s="236" t="s">
        <v>1252</v>
      </c>
      <c r="C213" s="18">
        <v>5000</v>
      </c>
      <c r="D213" s="18"/>
      <c r="E213" s="15">
        <f t="shared" si="8"/>
        <v>5000</v>
      </c>
      <c r="F213" s="18">
        <v>4000</v>
      </c>
      <c r="G213" s="124">
        <f t="shared" si="9"/>
        <v>1000</v>
      </c>
      <c r="H213" s="150" t="s">
        <v>909</v>
      </c>
      <c r="I213" s="151" t="s">
        <v>909</v>
      </c>
      <c r="J213" s="165">
        <v>1000</v>
      </c>
      <c r="K213" s="164" t="s">
        <v>1530</v>
      </c>
    </row>
    <row r="214" spans="1:11">
      <c r="A214" s="238" t="s">
        <v>164</v>
      </c>
      <c r="B214" s="236" t="s">
        <v>1253</v>
      </c>
      <c r="C214" s="18">
        <v>8000</v>
      </c>
      <c r="D214" s="18"/>
      <c r="E214" s="15">
        <f t="shared" si="8"/>
        <v>8000</v>
      </c>
      <c r="F214" s="18">
        <v>5000</v>
      </c>
      <c r="G214" s="124">
        <f t="shared" si="9"/>
        <v>3000</v>
      </c>
      <c r="H214" s="150" t="s">
        <v>909</v>
      </c>
      <c r="I214" s="151" t="s">
        <v>909</v>
      </c>
      <c r="J214" s="165">
        <v>3000</v>
      </c>
      <c r="K214" s="164" t="s">
        <v>1530</v>
      </c>
    </row>
    <row r="215" spans="1:11">
      <c r="A215" s="238" t="s">
        <v>164</v>
      </c>
      <c r="B215" s="237" t="s">
        <v>1254</v>
      </c>
      <c r="C215" s="18" t="s">
        <v>909</v>
      </c>
      <c r="D215" s="18" t="s">
        <v>909</v>
      </c>
      <c r="E215" s="15">
        <f t="shared" si="8"/>
        <v>0</v>
      </c>
      <c r="F215" s="18" t="s">
        <v>909</v>
      </c>
      <c r="G215" s="124">
        <f t="shared" si="9"/>
        <v>0</v>
      </c>
      <c r="H215" s="150" t="s">
        <v>909</v>
      </c>
      <c r="I215" s="151" t="s">
        <v>909</v>
      </c>
      <c r="J215" s="165" t="s">
        <v>909</v>
      </c>
      <c r="K215" s="164" t="s">
        <v>909</v>
      </c>
    </row>
    <row r="216" spans="1:11">
      <c r="A216" s="238" t="s">
        <v>164</v>
      </c>
      <c r="B216" s="236" t="s">
        <v>170</v>
      </c>
      <c r="C216" s="18">
        <v>94000</v>
      </c>
      <c r="D216" s="18"/>
      <c r="E216" s="15">
        <f t="shared" si="8"/>
        <v>94000</v>
      </c>
      <c r="F216" s="18">
        <v>86700</v>
      </c>
      <c r="G216" s="124">
        <f t="shared" si="9"/>
        <v>7300</v>
      </c>
      <c r="H216" s="150" t="s">
        <v>909</v>
      </c>
      <c r="I216" s="151" t="s">
        <v>909</v>
      </c>
      <c r="J216" s="165">
        <v>7300</v>
      </c>
      <c r="K216" s="164" t="s">
        <v>1530</v>
      </c>
    </row>
    <row r="217" spans="1:11">
      <c r="A217" s="238" t="s">
        <v>164</v>
      </c>
      <c r="B217" s="236" t="s">
        <v>234</v>
      </c>
      <c r="C217" s="18">
        <v>9800</v>
      </c>
      <c r="D217" s="18"/>
      <c r="E217" s="15">
        <f t="shared" si="8"/>
        <v>9800</v>
      </c>
      <c r="F217" s="18">
        <v>8100</v>
      </c>
      <c r="G217" s="124">
        <f t="shared" si="9"/>
        <v>1700</v>
      </c>
      <c r="H217" s="150" t="s">
        <v>909</v>
      </c>
      <c r="I217" s="151" t="s">
        <v>909</v>
      </c>
      <c r="J217" s="165">
        <v>1700</v>
      </c>
      <c r="K217" s="164" t="s">
        <v>1530</v>
      </c>
    </row>
    <row r="218" spans="1:11">
      <c r="A218" s="238" t="s">
        <v>164</v>
      </c>
      <c r="B218" s="236" t="s">
        <v>186</v>
      </c>
      <c r="C218" s="18">
        <v>9000</v>
      </c>
      <c r="D218" s="18"/>
      <c r="E218" s="15">
        <f t="shared" si="8"/>
        <v>9000</v>
      </c>
      <c r="F218" s="18">
        <v>8000</v>
      </c>
      <c r="G218" s="124">
        <f t="shared" si="9"/>
        <v>1000</v>
      </c>
      <c r="H218" s="150" t="s">
        <v>909</v>
      </c>
      <c r="I218" s="151" t="s">
        <v>909</v>
      </c>
      <c r="J218" s="165">
        <v>1000</v>
      </c>
      <c r="K218" s="164" t="s">
        <v>1530</v>
      </c>
    </row>
    <row r="219" spans="1:11">
      <c r="A219" s="238" t="s">
        <v>164</v>
      </c>
      <c r="B219" s="236" t="s">
        <v>1255</v>
      </c>
      <c r="C219" s="18">
        <v>7000</v>
      </c>
      <c r="D219" s="18"/>
      <c r="E219" s="15">
        <f t="shared" si="8"/>
        <v>7000</v>
      </c>
      <c r="F219" s="18">
        <v>7000</v>
      </c>
      <c r="G219" s="124">
        <f t="shared" si="9"/>
        <v>0</v>
      </c>
      <c r="H219" s="150" t="s">
        <v>909</v>
      </c>
      <c r="I219" s="151" t="s">
        <v>909</v>
      </c>
      <c r="J219" s="165" t="s">
        <v>909</v>
      </c>
      <c r="K219" s="164" t="s">
        <v>909</v>
      </c>
    </row>
    <row r="220" spans="1:11">
      <c r="A220" s="238" t="s">
        <v>164</v>
      </c>
      <c r="B220" s="236" t="s">
        <v>1256</v>
      </c>
      <c r="C220" s="18">
        <v>5800</v>
      </c>
      <c r="D220" s="18"/>
      <c r="E220" s="15">
        <f t="shared" si="8"/>
        <v>5800</v>
      </c>
      <c r="F220" s="18">
        <v>5800</v>
      </c>
      <c r="G220" s="124">
        <f t="shared" si="9"/>
        <v>0</v>
      </c>
      <c r="H220" s="150" t="s">
        <v>909</v>
      </c>
      <c r="I220" s="151" t="s">
        <v>909</v>
      </c>
      <c r="J220" s="165" t="s">
        <v>909</v>
      </c>
      <c r="K220" s="164" t="s">
        <v>909</v>
      </c>
    </row>
    <row r="221" spans="1:11" s="2" customFormat="1" ht="15.75" customHeight="1">
      <c r="A221" s="238" t="s">
        <v>164</v>
      </c>
      <c r="B221" s="236" t="s">
        <v>1257</v>
      </c>
      <c r="C221" s="23">
        <v>4000</v>
      </c>
      <c r="D221" s="18"/>
      <c r="E221" s="15">
        <f t="shared" si="8"/>
        <v>4000</v>
      </c>
      <c r="F221" s="18">
        <v>4000</v>
      </c>
      <c r="G221" s="124">
        <f t="shared" si="9"/>
        <v>0</v>
      </c>
      <c r="H221" s="150" t="s">
        <v>909</v>
      </c>
      <c r="I221" s="151" t="s">
        <v>909</v>
      </c>
      <c r="J221" s="165" t="s">
        <v>909</v>
      </c>
      <c r="K221" s="164" t="s">
        <v>909</v>
      </c>
    </row>
    <row r="222" spans="1:11" s="2" customFormat="1" ht="15.75" customHeight="1">
      <c r="A222" s="238" t="s">
        <v>164</v>
      </c>
      <c r="B222" s="236" t="s">
        <v>1258</v>
      </c>
      <c r="C222" s="23">
        <v>660</v>
      </c>
      <c r="D222" s="18">
        <v>600</v>
      </c>
      <c r="E222" s="15">
        <f t="shared" si="8"/>
        <v>1260</v>
      </c>
      <c r="F222" s="18">
        <v>930</v>
      </c>
      <c r="G222" s="124">
        <f t="shared" si="9"/>
        <v>330</v>
      </c>
      <c r="H222" s="150" t="s">
        <v>909</v>
      </c>
      <c r="I222" s="151" t="s">
        <v>909</v>
      </c>
      <c r="J222" s="165">
        <v>330</v>
      </c>
      <c r="K222" s="164" t="s">
        <v>1530</v>
      </c>
    </row>
    <row r="223" spans="1:11">
      <c r="A223" s="238" t="s">
        <v>164</v>
      </c>
      <c r="B223" s="237" t="s">
        <v>1259</v>
      </c>
      <c r="C223" s="18">
        <v>200</v>
      </c>
      <c r="D223" s="18"/>
      <c r="E223" s="15">
        <f t="shared" si="8"/>
        <v>200</v>
      </c>
      <c r="F223" s="18">
        <v>200</v>
      </c>
      <c r="G223" s="124">
        <f t="shared" si="9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238" t="s">
        <v>164</v>
      </c>
      <c r="B224" s="236" t="s">
        <v>1260</v>
      </c>
      <c r="C224" s="18" t="s">
        <v>909</v>
      </c>
      <c r="D224" s="18" t="s">
        <v>909</v>
      </c>
      <c r="E224" s="15">
        <f t="shared" si="8"/>
        <v>0</v>
      </c>
      <c r="F224" s="18" t="s">
        <v>909</v>
      </c>
      <c r="G224" s="124">
        <f t="shared" si="9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238" t="s">
        <v>164</v>
      </c>
      <c r="B225" s="236" t="s">
        <v>1261</v>
      </c>
      <c r="C225" s="18">
        <v>13250</v>
      </c>
      <c r="D225" s="18"/>
      <c r="E225" s="15">
        <f t="shared" si="8"/>
        <v>13250</v>
      </c>
      <c r="F225" s="18">
        <v>13250</v>
      </c>
      <c r="G225" s="124">
        <f t="shared" si="9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238" t="s">
        <v>164</v>
      </c>
      <c r="B226" s="237" t="s">
        <v>1262</v>
      </c>
      <c r="C226" s="18" t="s">
        <v>909</v>
      </c>
      <c r="D226" s="18" t="s">
        <v>909</v>
      </c>
      <c r="E226" s="15">
        <f t="shared" si="8"/>
        <v>0</v>
      </c>
      <c r="F226" s="18" t="s">
        <v>909</v>
      </c>
      <c r="G226" s="124">
        <f t="shared" si="9"/>
        <v>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238" t="s">
        <v>164</v>
      </c>
      <c r="B227" s="237" t="s">
        <v>233</v>
      </c>
      <c r="C227" s="18">
        <v>5240</v>
      </c>
      <c r="D227" s="18"/>
      <c r="E227" s="15">
        <f t="shared" si="8"/>
        <v>5240</v>
      </c>
      <c r="F227" s="18">
        <v>5240</v>
      </c>
      <c r="G227" s="124">
        <f t="shared" si="9"/>
        <v>0</v>
      </c>
      <c r="H227" s="150" t="s">
        <v>909</v>
      </c>
      <c r="I227" s="151" t="s">
        <v>909</v>
      </c>
      <c r="J227" s="165" t="s">
        <v>909</v>
      </c>
      <c r="K227" s="164" t="s">
        <v>909</v>
      </c>
    </row>
    <row r="228" spans="1:11">
      <c r="A228" s="238" t="s">
        <v>164</v>
      </c>
      <c r="B228" s="236" t="s">
        <v>1263</v>
      </c>
      <c r="C228" s="18" t="s">
        <v>909</v>
      </c>
      <c r="D228" s="18" t="s">
        <v>909</v>
      </c>
      <c r="E228" s="15">
        <f t="shared" si="8"/>
        <v>0</v>
      </c>
      <c r="F228" s="18" t="s">
        <v>909</v>
      </c>
      <c r="G228" s="124">
        <f t="shared" si="9"/>
        <v>0</v>
      </c>
      <c r="H228" s="150" t="s">
        <v>909</v>
      </c>
      <c r="I228" s="151" t="s">
        <v>909</v>
      </c>
      <c r="J228" s="165" t="s">
        <v>909</v>
      </c>
      <c r="K228" s="164" t="s">
        <v>909</v>
      </c>
    </row>
    <row r="229" spans="1:11">
      <c r="A229" s="238" t="s">
        <v>164</v>
      </c>
      <c r="B229" s="237" t="s">
        <v>1264</v>
      </c>
      <c r="C229" s="18" t="s">
        <v>909</v>
      </c>
      <c r="D229" s="18" t="s">
        <v>909</v>
      </c>
      <c r="E229" s="15">
        <f t="shared" si="8"/>
        <v>0</v>
      </c>
      <c r="F229" s="18" t="s">
        <v>909</v>
      </c>
      <c r="G229" s="124">
        <f t="shared" si="9"/>
        <v>0</v>
      </c>
      <c r="H229" s="150" t="s">
        <v>909</v>
      </c>
      <c r="I229" s="151" t="s">
        <v>909</v>
      </c>
      <c r="J229" s="165" t="s">
        <v>909</v>
      </c>
      <c r="K229" s="164" t="s">
        <v>909</v>
      </c>
    </row>
    <row r="230" spans="1:11">
      <c r="A230" s="238" t="s">
        <v>164</v>
      </c>
      <c r="B230" s="236" t="s">
        <v>1265</v>
      </c>
      <c r="C230" s="18" t="s">
        <v>909</v>
      </c>
      <c r="D230" s="18" t="s">
        <v>909</v>
      </c>
      <c r="E230" s="15">
        <f t="shared" si="8"/>
        <v>0</v>
      </c>
      <c r="F230" s="18" t="s">
        <v>909</v>
      </c>
      <c r="G230" s="124">
        <f t="shared" si="9"/>
        <v>0</v>
      </c>
      <c r="H230" s="150" t="s">
        <v>909</v>
      </c>
      <c r="I230" s="151" t="s">
        <v>909</v>
      </c>
      <c r="J230" s="165" t="s">
        <v>909</v>
      </c>
      <c r="K230" s="164" t="s">
        <v>909</v>
      </c>
    </row>
    <row r="231" spans="1:11">
      <c r="A231" s="238" t="s">
        <v>164</v>
      </c>
      <c r="B231" s="236" t="s">
        <v>1266</v>
      </c>
      <c r="C231" s="18" t="s">
        <v>909</v>
      </c>
      <c r="D231" s="18" t="s">
        <v>909</v>
      </c>
      <c r="E231" s="15">
        <f t="shared" si="8"/>
        <v>0</v>
      </c>
      <c r="F231" s="18" t="s">
        <v>909</v>
      </c>
      <c r="G231" s="124">
        <f t="shared" si="9"/>
        <v>0</v>
      </c>
      <c r="H231" s="150" t="s">
        <v>909</v>
      </c>
      <c r="I231" s="151" t="s">
        <v>909</v>
      </c>
      <c r="J231" s="165" t="s">
        <v>909</v>
      </c>
      <c r="K231" s="164" t="s">
        <v>909</v>
      </c>
    </row>
    <row r="232" spans="1:11">
      <c r="A232" s="238" t="s">
        <v>164</v>
      </c>
      <c r="B232" s="237" t="s">
        <v>1267</v>
      </c>
      <c r="C232" s="18" t="s">
        <v>909</v>
      </c>
      <c r="D232" s="18" t="s">
        <v>909</v>
      </c>
      <c r="E232" s="15">
        <f t="shared" si="8"/>
        <v>0</v>
      </c>
      <c r="F232" s="18" t="s">
        <v>909</v>
      </c>
      <c r="G232" s="124">
        <f t="shared" si="9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238" t="s">
        <v>164</v>
      </c>
      <c r="B233" s="236" t="s">
        <v>1268</v>
      </c>
      <c r="C233" s="18" t="s">
        <v>909</v>
      </c>
      <c r="D233" s="18" t="s">
        <v>909</v>
      </c>
      <c r="E233" s="15">
        <f t="shared" si="8"/>
        <v>0</v>
      </c>
      <c r="F233" s="18" t="s">
        <v>909</v>
      </c>
      <c r="G233" s="124">
        <f t="shared" si="9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238" t="s">
        <v>164</v>
      </c>
      <c r="B234" s="236" t="s">
        <v>1269</v>
      </c>
      <c r="C234" s="18">
        <v>13250</v>
      </c>
      <c r="D234" s="18"/>
      <c r="E234" s="15">
        <f t="shared" si="8"/>
        <v>13250</v>
      </c>
      <c r="F234" s="18">
        <v>13250</v>
      </c>
      <c r="G234" s="124">
        <f t="shared" si="9"/>
        <v>0</v>
      </c>
      <c r="H234" s="150" t="s">
        <v>909</v>
      </c>
      <c r="I234" s="151" t="s">
        <v>909</v>
      </c>
      <c r="J234" s="165" t="s">
        <v>909</v>
      </c>
      <c r="K234" s="164" t="s">
        <v>909</v>
      </c>
    </row>
    <row r="235" spans="1:11">
      <c r="A235" s="238" t="s">
        <v>164</v>
      </c>
      <c r="B235" s="236" t="s">
        <v>1270</v>
      </c>
      <c r="C235" s="18" t="s">
        <v>909</v>
      </c>
      <c r="D235" s="18" t="s">
        <v>909</v>
      </c>
      <c r="E235" s="15">
        <f t="shared" si="8"/>
        <v>0</v>
      </c>
      <c r="F235" s="18" t="s">
        <v>909</v>
      </c>
      <c r="G235" s="124">
        <f t="shared" si="9"/>
        <v>0</v>
      </c>
      <c r="H235" s="150" t="s">
        <v>909</v>
      </c>
      <c r="I235" s="151" t="s">
        <v>909</v>
      </c>
      <c r="J235" s="165" t="s">
        <v>909</v>
      </c>
      <c r="K235" s="164" t="s">
        <v>909</v>
      </c>
    </row>
    <row r="236" spans="1:11">
      <c r="A236" s="238" t="s">
        <v>164</v>
      </c>
      <c r="B236" s="237" t="s">
        <v>226</v>
      </c>
      <c r="C236" s="18">
        <v>18288</v>
      </c>
      <c r="D236" s="18"/>
      <c r="E236" s="15">
        <f t="shared" si="8"/>
        <v>18288</v>
      </c>
      <c r="F236" s="18">
        <v>18288</v>
      </c>
      <c r="G236" s="124">
        <f t="shared" si="9"/>
        <v>0</v>
      </c>
      <c r="H236" s="150" t="s">
        <v>909</v>
      </c>
      <c r="I236" s="151" t="s">
        <v>909</v>
      </c>
      <c r="J236" s="165" t="s">
        <v>909</v>
      </c>
      <c r="K236" s="164" t="s">
        <v>909</v>
      </c>
    </row>
    <row r="237" spans="1:11">
      <c r="A237" s="238" t="s">
        <v>164</v>
      </c>
      <c r="B237" s="237" t="s">
        <v>1271</v>
      </c>
      <c r="C237" s="18">
        <v>3574</v>
      </c>
      <c r="D237" s="18"/>
      <c r="E237" s="15">
        <f t="shared" si="8"/>
        <v>3574</v>
      </c>
      <c r="F237" s="18">
        <v>3574</v>
      </c>
      <c r="G237" s="124">
        <f t="shared" si="9"/>
        <v>0</v>
      </c>
      <c r="H237" s="150" t="s">
        <v>909</v>
      </c>
      <c r="I237" s="151" t="s">
        <v>909</v>
      </c>
      <c r="J237" s="165" t="s">
        <v>909</v>
      </c>
      <c r="K237" s="164" t="s">
        <v>909</v>
      </c>
    </row>
    <row r="238" spans="1:11">
      <c r="A238" s="238" t="s">
        <v>164</v>
      </c>
      <c r="B238" s="237" t="s">
        <v>1272</v>
      </c>
      <c r="C238" s="18" t="s">
        <v>909</v>
      </c>
      <c r="D238" s="18" t="s">
        <v>909</v>
      </c>
      <c r="E238" s="15">
        <f t="shared" si="8"/>
        <v>0</v>
      </c>
      <c r="F238" s="18" t="s">
        <v>909</v>
      </c>
      <c r="G238" s="124">
        <f t="shared" si="9"/>
        <v>0</v>
      </c>
      <c r="H238" s="150" t="s">
        <v>909</v>
      </c>
      <c r="I238" s="151" t="s">
        <v>909</v>
      </c>
      <c r="J238" s="165" t="s">
        <v>909</v>
      </c>
      <c r="K238" s="164" t="s">
        <v>909</v>
      </c>
    </row>
    <row r="239" spans="1:11">
      <c r="A239" s="238" t="s">
        <v>164</v>
      </c>
      <c r="B239" s="237" t="s">
        <v>1273</v>
      </c>
      <c r="C239" s="18" t="s">
        <v>909</v>
      </c>
      <c r="D239" s="18" t="s">
        <v>909</v>
      </c>
      <c r="E239" s="15">
        <f t="shared" si="8"/>
        <v>0</v>
      </c>
      <c r="F239" s="18" t="s">
        <v>909</v>
      </c>
      <c r="G239" s="124">
        <f t="shared" si="9"/>
        <v>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238" t="s">
        <v>164</v>
      </c>
      <c r="B240" s="237" t="s">
        <v>1274</v>
      </c>
      <c r="C240" s="18" t="s">
        <v>909</v>
      </c>
      <c r="D240" s="18" t="s">
        <v>909</v>
      </c>
      <c r="E240" s="15">
        <f t="shared" si="8"/>
        <v>0</v>
      </c>
      <c r="F240" s="18" t="s">
        <v>909</v>
      </c>
      <c r="G240" s="124">
        <f t="shared" si="9"/>
        <v>0</v>
      </c>
      <c r="H240" s="150" t="s">
        <v>909</v>
      </c>
      <c r="I240" s="151" t="s">
        <v>909</v>
      </c>
      <c r="J240" s="165" t="s">
        <v>909</v>
      </c>
      <c r="K240" s="164" t="s">
        <v>909</v>
      </c>
    </row>
    <row r="241" spans="1:11">
      <c r="A241" s="238" t="s">
        <v>164</v>
      </c>
      <c r="B241" s="237" t="s">
        <v>1275</v>
      </c>
      <c r="C241" s="18" t="s">
        <v>909</v>
      </c>
      <c r="D241" s="18" t="s">
        <v>909</v>
      </c>
      <c r="E241" s="15">
        <f t="shared" si="8"/>
        <v>0</v>
      </c>
      <c r="F241" s="18" t="s">
        <v>909</v>
      </c>
      <c r="G241" s="124">
        <f t="shared" si="9"/>
        <v>0</v>
      </c>
      <c r="H241" s="150" t="s">
        <v>909</v>
      </c>
      <c r="I241" s="151" t="s">
        <v>909</v>
      </c>
      <c r="J241" s="165" t="s">
        <v>909</v>
      </c>
      <c r="K241" s="164" t="s">
        <v>909</v>
      </c>
    </row>
    <row r="242" spans="1:11">
      <c r="A242" s="238" t="s">
        <v>164</v>
      </c>
      <c r="B242" s="237" t="s">
        <v>238</v>
      </c>
      <c r="C242" s="18">
        <v>15000</v>
      </c>
      <c r="D242" s="18">
        <v>7500</v>
      </c>
      <c r="E242" s="15">
        <f t="shared" si="8"/>
        <v>22500</v>
      </c>
      <c r="F242" s="18">
        <v>19400</v>
      </c>
      <c r="G242" s="124">
        <f t="shared" si="9"/>
        <v>3100</v>
      </c>
      <c r="H242" s="150" t="s">
        <v>909</v>
      </c>
      <c r="I242" s="151" t="s">
        <v>909</v>
      </c>
      <c r="J242" s="165">
        <v>3100</v>
      </c>
      <c r="K242" s="164" t="s">
        <v>1530</v>
      </c>
    </row>
    <row r="243" spans="1:11">
      <c r="A243" s="238" t="s">
        <v>164</v>
      </c>
      <c r="B243" s="237" t="s">
        <v>210</v>
      </c>
      <c r="C243" s="18" t="s">
        <v>909</v>
      </c>
      <c r="D243" s="18" t="s">
        <v>909</v>
      </c>
      <c r="E243" s="15">
        <f t="shared" si="8"/>
        <v>0</v>
      </c>
      <c r="F243" s="18" t="s">
        <v>909</v>
      </c>
      <c r="G243" s="124">
        <f t="shared" si="9"/>
        <v>0</v>
      </c>
      <c r="H243" s="150" t="s">
        <v>909</v>
      </c>
      <c r="I243" s="151" t="s">
        <v>909</v>
      </c>
      <c r="J243" s="165" t="s">
        <v>909</v>
      </c>
      <c r="K243" s="164" t="s">
        <v>909</v>
      </c>
    </row>
    <row r="244" spans="1:11">
      <c r="A244" s="238" t="s">
        <v>164</v>
      </c>
      <c r="B244" s="236" t="s">
        <v>223</v>
      </c>
      <c r="C244" s="18">
        <v>60000</v>
      </c>
      <c r="D244" s="18">
        <v>20100</v>
      </c>
      <c r="E244" s="15">
        <f t="shared" si="8"/>
        <v>80100</v>
      </c>
      <c r="F244" s="18">
        <v>50500</v>
      </c>
      <c r="G244" s="124">
        <f t="shared" si="9"/>
        <v>29600</v>
      </c>
      <c r="H244" s="150" t="s">
        <v>909</v>
      </c>
      <c r="I244" s="151" t="s">
        <v>909</v>
      </c>
      <c r="J244" s="165">
        <v>29600</v>
      </c>
      <c r="K244" s="164" t="s">
        <v>1530</v>
      </c>
    </row>
    <row r="245" spans="1:11">
      <c r="A245" s="238" t="s">
        <v>164</v>
      </c>
      <c r="B245" s="236" t="s">
        <v>1276</v>
      </c>
      <c r="C245" s="18">
        <v>7000</v>
      </c>
      <c r="D245" s="18"/>
      <c r="E245" s="15">
        <f t="shared" si="8"/>
        <v>7000</v>
      </c>
      <c r="F245" s="18">
        <v>7000</v>
      </c>
      <c r="G245" s="124">
        <f t="shared" si="9"/>
        <v>0</v>
      </c>
      <c r="H245" s="150" t="s">
        <v>909</v>
      </c>
      <c r="I245" s="151" t="s">
        <v>909</v>
      </c>
      <c r="J245" s="165" t="s">
        <v>909</v>
      </c>
      <c r="K245" s="164" t="s">
        <v>909</v>
      </c>
    </row>
    <row r="246" spans="1:11">
      <c r="A246" s="238" t="s">
        <v>164</v>
      </c>
      <c r="B246" s="236" t="s">
        <v>198</v>
      </c>
      <c r="C246" s="24">
        <v>8000</v>
      </c>
      <c r="D246" s="18">
        <v>600</v>
      </c>
      <c r="E246" s="15">
        <f t="shared" si="8"/>
        <v>8600</v>
      </c>
      <c r="F246" s="24">
        <v>6000</v>
      </c>
      <c r="G246" s="124">
        <f t="shared" si="9"/>
        <v>2600</v>
      </c>
      <c r="H246" s="150" t="s">
        <v>909</v>
      </c>
      <c r="I246" s="151" t="s">
        <v>909</v>
      </c>
      <c r="J246" s="165">
        <v>2600</v>
      </c>
      <c r="K246" s="164" t="s">
        <v>1530</v>
      </c>
    </row>
    <row r="247" spans="1:11">
      <c r="A247" s="238" t="s">
        <v>164</v>
      </c>
      <c r="B247" s="236" t="s">
        <v>1277</v>
      </c>
      <c r="C247" s="18">
        <v>7000</v>
      </c>
      <c r="D247" s="18"/>
      <c r="E247" s="15">
        <f t="shared" si="8"/>
        <v>7000</v>
      </c>
      <c r="F247" s="24">
        <v>5000</v>
      </c>
      <c r="G247" s="124">
        <f t="shared" si="9"/>
        <v>2000</v>
      </c>
      <c r="H247" s="150" t="s">
        <v>909</v>
      </c>
      <c r="I247" s="151" t="s">
        <v>909</v>
      </c>
      <c r="J247" s="165">
        <v>2000</v>
      </c>
      <c r="K247" s="164" t="s">
        <v>1530</v>
      </c>
    </row>
    <row r="248" spans="1:11">
      <c r="A248" s="238" t="s">
        <v>164</v>
      </c>
      <c r="B248" s="236" t="s">
        <v>1278</v>
      </c>
      <c r="C248" s="18">
        <v>8000</v>
      </c>
      <c r="D248" s="18"/>
      <c r="E248" s="15">
        <f t="shared" si="8"/>
        <v>8000</v>
      </c>
      <c r="F248" s="24">
        <v>8000</v>
      </c>
      <c r="G248" s="124">
        <f t="shared" si="9"/>
        <v>0</v>
      </c>
      <c r="H248" s="150" t="s">
        <v>909</v>
      </c>
      <c r="I248" s="151" t="s">
        <v>909</v>
      </c>
      <c r="J248" s="165" t="s">
        <v>909</v>
      </c>
      <c r="K248" s="164" t="s">
        <v>909</v>
      </c>
    </row>
    <row r="249" spans="1:11">
      <c r="A249" s="238" t="s">
        <v>164</v>
      </c>
      <c r="B249" s="236" t="s">
        <v>1279</v>
      </c>
      <c r="C249" s="18">
        <v>8000</v>
      </c>
      <c r="D249" s="18"/>
      <c r="E249" s="15">
        <f t="shared" si="8"/>
        <v>8000</v>
      </c>
      <c r="F249" s="24">
        <v>5500</v>
      </c>
      <c r="G249" s="124">
        <f t="shared" si="9"/>
        <v>2500</v>
      </c>
      <c r="H249" s="150" t="s">
        <v>909</v>
      </c>
      <c r="I249" s="151" t="s">
        <v>909</v>
      </c>
      <c r="J249" s="165">
        <v>2500</v>
      </c>
      <c r="K249" s="164" t="s">
        <v>1530</v>
      </c>
    </row>
    <row r="250" spans="1:11">
      <c r="A250" s="238" t="s">
        <v>164</v>
      </c>
      <c r="B250" s="236" t="s">
        <v>1280</v>
      </c>
      <c r="C250" s="18" t="s">
        <v>909</v>
      </c>
      <c r="D250" s="18" t="s">
        <v>909</v>
      </c>
      <c r="E250" s="15">
        <f t="shared" si="8"/>
        <v>0</v>
      </c>
      <c r="F250" s="24" t="s">
        <v>909</v>
      </c>
      <c r="G250" s="124">
        <f t="shared" si="9"/>
        <v>0</v>
      </c>
      <c r="H250" s="150" t="s">
        <v>909</v>
      </c>
      <c r="I250" s="151" t="s">
        <v>909</v>
      </c>
      <c r="J250" s="165" t="s">
        <v>909</v>
      </c>
      <c r="K250" s="164" t="s">
        <v>909</v>
      </c>
    </row>
    <row r="251" spans="1:11">
      <c r="A251" s="238" t="s">
        <v>164</v>
      </c>
      <c r="B251" s="236" t="s">
        <v>214</v>
      </c>
      <c r="C251" s="18" t="s">
        <v>909</v>
      </c>
      <c r="D251" s="18" t="s">
        <v>909</v>
      </c>
      <c r="E251" s="15">
        <f t="shared" si="8"/>
        <v>0</v>
      </c>
      <c r="F251" s="24" t="s">
        <v>909</v>
      </c>
      <c r="G251" s="124">
        <f t="shared" si="9"/>
        <v>0</v>
      </c>
      <c r="H251" s="150" t="s">
        <v>909</v>
      </c>
      <c r="I251" s="151" t="s">
        <v>909</v>
      </c>
      <c r="J251" s="165" t="s">
        <v>909</v>
      </c>
      <c r="K251" s="164" t="s">
        <v>909</v>
      </c>
    </row>
    <row r="252" spans="1:11">
      <c r="A252" s="238" t="s">
        <v>164</v>
      </c>
      <c r="B252" s="236" t="s">
        <v>1281</v>
      </c>
      <c r="C252" s="18" t="s">
        <v>909</v>
      </c>
      <c r="D252" s="18" t="s">
        <v>909</v>
      </c>
      <c r="E252" s="15">
        <f t="shared" si="8"/>
        <v>0</v>
      </c>
      <c r="F252" s="24" t="s">
        <v>909</v>
      </c>
      <c r="G252" s="124">
        <f t="shared" si="9"/>
        <v>0</v>
      </c>
      <c r="H252" s="150" t="s">
        <v>909</v>
      </c>
      <c r="I252" s="151" t="s">
        <v>909</v>
      </c>
      <c r="J252" s="165" t="s">
        <v>909</v>
      </c>
      <c r="K252" s="164" t="s">
        <v>909</v>
      </c>
    </row>
    <row r="253" spans="1:11">
      <c r="A253" s="238" t="s">
        <v>164</v>
      </c>
      <c r="B253" s="236" t="s">
        <v>1282</v>
      </c>
      <c r="C253" s="18">
        <v>35000</v>
      </c>
      <c r="D253" s="18"/>
      <c r="E253" s="15">
        <f t="shared" si="8"/>
        <v>35000</v>
      </c>
      <c r="F253" s="24">
        <v>35000</v>
      </c>
      <c r="G253" s="124">
        <f t="shared" si="9"/>
        <v>0</v>
      </c>
      <c r="H253" s="150" t="s">
        <v>909</v>
      </c>
      <c r="I253" s="151" t="s">
        <v>909</v>
      </c>
      <c r="J253" s="165" t="s">
        <v>909</v>
      </c>
      <c r="K253" s="164" t="s">
        <v>909</v>
      </c>
    </row>
    <row r="254" spans="1:11">
      <c r="A254" s="238" t="s">
        <v>164</v>
      </c>
      <c r="B254" s="237" t="s">
        <v>1283</v>
      </c>
      <c r="C254" s="18">
        <v>5250</v>
      </c>
      <c r="D254" s="18"/>
      <c r="E254" s="15">
        <f t="shared" si="8"/>
        <v>5250</v>
      </c>
      <c r="F254" s="24">
        <v>5250</v>
      </c>
      <c r="G254" s="124">
        <f t="shared" si="9"/>
        <v>0</v>
      </c>
      <c r="H254" s="150" t="s">
        <v>909</v>
      </c>
      <c r="I254" s="151" t="s">
        <v>909</v>
      </c>
      <c r="J254" s="165" t="s">
        <v>909</v>
      </c>
      <c r="K254" s="164" t="s">
        <v>909</v>
      </c>
    </row>
    <row r="255" spans="1:11">
      <c r="A255" s="238" t="s">
        <v>164</v>
      </c>
      <c r="B255" s="237" t="s">
        <v>1284</v>
      </c>
      <c r="C255" s="18" t="s">
        <v>909</v>
      </c>
      <c r="D255" s="18" t="s">
        <v>909</v>
      </c>
      <c r="E255" s="15">
        <f t="shared" si="8"/>
        <v>0</v>
      </c>
      <c r="F255" s="24" t="s">
        <v>909</v>
      </c>
      <c r="G255" s="124">
        <f t="shared" si="9"/>
        <v>0</v>
      </c>
      <c r="H255" s="150" t="s">
        <v>909</v>
      </c>
      <c r="I255" s="151" t="s">
        <v>909</v>
      </c>
      <c r="J255" s="165" t="s">
        <v>909</v>
      </c>
      <c r="K255" s="164" t="s">
        <v>909</v>
      </c>
    </row>
    <row r="256" spans="1:11">
      <c r="A256" s="238" t="s">
        <v>164</v>
      </c>
      <c r="B256" s="236" t="s">
        <v>176</v>
      </c>
      <c r="C256" s="18" t="s">
        <v>909</v>
      </c>
      <c r="D256" s="18" t="s">
        <v>909</v>
      </c>
      <c r="E256" s="15">
        <f t="shared" si="8"/>
        <v>0</v>
      </c>
      <c r="F256" s="24" t="s">
        <v>909</v>
      </c>
      <c r="G256" s="124">
        <f t="shared" si="9"/>
        <v>0</v>
      </c>
      <c r="H256" s="150" t="s">
        <v>909</v>
      </c>
      <c r="I256" s="151" t="s">
        <v>909</v>
      </c>
      <c r="J256" s="165" t="s">
        <v>909</v>
      </c>
      <c r="K256" s="164" t="s">
        <v>909</v>
      </c>
    </row>
    <row r="257" spans="1:11">
      <c r="A257" s="238" t="s">
        <v>164</v>
      </c>
      <c r="B257" s="236" t="s">
        <v>180</v>
      </c>
      <c r="C257" s="18">
        <v>12400</v>
      </c>
      <c r="D257" s="18">
        <v>900</v>
      </c>
      <c r="E257" s="15">
        <f t="shared" si="8"/>
        <v>13300</v>
      </c>
      <c r="F257" s="24">
        <v>8500</v>
      </c>
      <c r="G257" s="124">
        <f t="shared" si="9"/>
        <v>4800</v>
      </c>
      <c r="H257" s="150" t="s">
        <v>909</v>
      </c>
      <c r="I257" s="151" t="s">
        <v>909</v>
      </c>
      <c r="J257" s="165">
        <v>4800</v>
      </c>
      <c r="K257" s="164" t="s">
        <v>1530</v>
      </c>
    </row>
    <row r="258" spans="1:11">
      <c r="A258" s="238" t="s">
        <v>164</v>
      </c>
      <c r="B258" s="236" t="s">
        <v>1285</v>
      </c>
      <c r="C258" s="18">
        <v>300</v>
      </c>
      <c r="D258" s="18"/>
      <c r="E258" s="15">
        <f t="shared" si="8"/>
        <v>300</v>
      </c>
      <c r="F258" s="18">
        <v>300</v>
      </c>
      <c r="G258" s="124">
        <f t="shared" si="9"/>
        <v>0</v>
      </c>
      <c r="H258" s="150" t="s">
        <v>909</v>
      </c>
      <c r="I258" s="151" t="s">
        <v>909</v>
      </c>
      <c r="J258" s="165" t="s">
        <v>909</v>
      </c>
      <c r="K258" s="164" t="s">
        <v>909</v>
      </c>
    </row>
    <row r="259" spans="1:11">
      <c r="A259" s="238" t="s">
        <v>164</v>
      </c>
      <c r="B259" s="236" t="s">
        <v>1286</v>
      </c>
      <c r="C259" s="18" t="s">
        <v>909</v>
      </c>
      <c r="D259" s="18" t="s">
        <v>909</v>
      </c>
      <c r="E259" s="15">
        <f t="shared" si="8"/>
        <v>0</v>
      </c>
      <c r="F259" s="18"/>
      <c r="G259" s="124">
        <f t="shared" si="9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</row>
    <row r="260" spans="1:11">
      <c r="A260" s="238" t="s">
        <v>164</v>
      </c>
      <c r="B260" s="236" t="s">
        <v>1287</v>
      </c>
      <c r="C260" s="18">
        <v>5300</v>
      </c>
      <c r="D260" s="18"/>
      <c r="E260" s="15">
        <f t="shared" si="8"/>
        <v>5300</v>
      </c>
      <c r="F260" s="18">
        <v>5300</v>
      </c>
      <c r="G260" s="124">
        <f t="shared" si="9"/>
        <v>0</v>
      </c>
      <c r="H260" s="150" t="s">
        <v>909</v>
      </c>
      <c r="I260" s="151" t="s">
        <v>909</v>
      </c>
      <c r="J260" s="165" t="s">
        <v>909</v>
      </c>
      <c r="K260" s="164" t="s">
        <v>909</v>
      </c>
    </row>
    <row r="261" spans="1:11">
      <c r="A261" s="238" t="s">
        <v>164</v>
      </c>
      <c r="B261" s="236" t="s">
        <v>1288</v>
      </c>
      <c r="C261" s="18">
        <v>7500</v>
      </c>
      <c r="D261" s="18"/>
      <c r="E261" s="15">
        <f t="shared" si="8"/>
        <v>7500</v>
      </c>
      <c r="F261" s="18">
        <v>7500</v>
      </c>
      <c r="G261" s="124">
        <f t="shared" si="9"/>
        <v>0</v>
      </c>
      <c r="H261" s="150" t="s">
        <v>909</v>
      </c>
      <c r="I261" s="151" t="s">
        <v>909</v>
      </c>
      <c r="J261" s="165" t="s">
        <v>909</v>
      </c>
      <c r="K261" s="164" t="s">
        <v>909</v>
      </c>
    </row>
    <row r="262" spans="1:11">
      <c r="A262" s="238" t="s">
        <v>164</v>
      </c>
      <c r="B262" s="236" t="s">
        <v>1289</v>
      </c>
      <c r="C262" s="18">
        <v>6000</v>
      </c>
      <c r="D262" s="18"/>
      <c r="E262" s="15">
        <f t="shared" si="8"/>
        <v>6000</v>
      </c>
      <c r="F262" s="18">
        <v>6000</v>
      </c>
      <c r="G262" s="124">
        <f t="shared" si="9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>
      <c r="A263" s="238" t="s">
        <v>164</v>
      </c>
      <c r="B263" s="236" t="s">
        <v>1290</v>
      </c>
      <c r="C263" s="18">
        <v>7970</v>
      </c>
      <c r="D263" s="18"/>
      <c r="E263" s="15">
        <f t="shared" si="8"/>
        <v>7970</v>
      </c>
      <c r="F263" s="18">
        <v>7970</v>
      </c>
      <c r="G263" s="124">
        <f t="shared" si="9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>
      <c r="A264" s="238" t="s">
        <v>164</v>
      </c>
      <c r="B264" s="236" t="s">
        <v>1291</v>
      </c>
      <c r="C264" s="18" t="s">
        <v>909</v>
      </c>
      <c r="D264" s="18" t="s">
        <v>909</v>
      </c>
      <c r="E264" s="15">
        <f t="shared" si="8"/>
        <v>0</v>
      </c>
      <c r="F264" s="18" t="s">
        <v>909</v>
      </c>
      <c r="G264" s="124">
        <f t="shared" si="9"/>
        <v>0</v>
      </c>
      <c r="H264" s="150" t="s">
        <v>909</v>
      </c>
      <c r="I264" s="151" t="s">
        <v>909</v>
      </c>
      <c r="J264" s="165" t="s">
        <v>909</v>
      </c>
      <c r="K264" s="164" t="s">
        <v>909</v>
      </c>
    </row>
    <row r="265" spans="1:11">
      <c r="A265" s="238" t="s">
        <v>164</v>
      </c>
      <c r="B265" s="236" t="s">
        <v>1292</v>
      </c>
      <c r="C265" s="18">
        <v>17200</v>
      </c>
      <c r="D265" s="18"/>
      <c r="E265" s="15">
        <f t="shared" si="8"/>
        <v>17200</v>
      </c>
      <c r="F265" s="18">
        <v>17000</v>
      </c>
      <c r="G265" s="124">
        <f t="shared" si="9"/>
        <v>200</v>
      </c>
      <c r="H265" s="150">
        <v>200</v>
      </c>
      <c r="I265" s="151" t="s">
        <v>1531</v>
      </c>
      <c r="J265" s="165" t="s">
        <v>909</v>
      </c>
      <c r="K265" s="164" t="s">
        <v>909</v>
      </c>
    </row>
    <row r="266" spans="1:11">
      <c r="A266" s="238" t="s">
        <v>164</v>
      </c>
      <c r="B266" s="236" t="s">
        <v>1293</v>
      </c>
      <c r="C266" s="18">
        <v>42000</v>
      </c>
      <c r="D266" s="18"/>
      <c r="E266" s="15">
        <f t="shared" si="8"/>
        <v>42000</v>
      </c>
      <c r="F266" s="18">
        <v>41660</v>
      </c>
      <c r="G266" s="124">
        <f t="shared" si="9"/>
        <v>340</v>
      </c>
      <c r="H266" s="150">
        <v>340</v>
      </c>
      <c r="I266" s="151" t="s">
        <v>1531</v>
      </c>
      <c r="J266" s="165" t="s">
        <v>909</v>
      </c>
      <c r="K266" s="164" t="s">
        <v>909</v>
      </c>
    </row>
    <row r="267" spans="1:11">
      <c r="A267" s="238" t="s">
        <v>164</v>
      </c>
      <c r="B267" s="236" t="s">
        <v>1294</v>
      </c>
      <c r="C267" s="18" t="s">
        <v>909</v>
      </c>
      <c r="D267" s="18" t="s">
        <v>909</v>
      </c>
      <c r="E267" s="15">
        <f t="shared" ref="E267:E288" si="10">IFERROR(C267+D267,0)</f>
        <v>0</v>
      </c>
      <c r="F267" s="18" t="s">
        <v>909</v>
      </c>
      <c r="G267" s="124">
        <f t="shared" ref="G267:G288" si="11">IFERROR((E267-F267),0)</f>
        <v>0</v>
      </c>
      <c r="H267" s="150" t="s">
        <v>909</v>
      </c>
      <c r="I267" s="151" t="s">
        <v>909</v>
      </c>
      <c r="J267" s="165" t="s">
        <v>909</v>
      </c>
      <c r="K267" s="164" t="s">
        <v>909</v>
      </c>
    </row>
    <row r="268" spans="1:11">
      <c r="A268" s="238" t="s">
        <v>164</v>
      </c>
      <c r="B268" s="237" t="s">
        <v>1295</v>
      </c>
      <c r="C268" s="18" t="s">
        <v>909</v>
      </c>
      <c r="D268" s="18" t="s">
        <v>909</v>
      </c>
      <c r="E268" s="15">
        <f t="shared" si="10"/>
        <v>0</v>
      </c>
      <c r="F268" s="18" t="s">
        <v>909</v>
      </c>
      <c r="G268" s="124">
        <f t="shared" si="11"/>
        <v>0</v>
      </c>
      <c r="H268" s="150" t="s">
        <v>909</v>
      </c>
      <c r="I268" s="151" t="s">
        <v>909</v>
      </c>
      <c r="J268" s="165" t="s">
        <v>909</v>
      </c>
      <c r="K268" s="164" t="s">
        <v>909</v>
      </c>
    </row>
    <row r="269" spans="1:11">
      <c r="A269" s="238" t="s">
        <v>164</v>
      </c>
      <c r="B269" s="237" t="s">
        <v>1296</v>
      </c>
      <c r="C269" s="18" t="s">
        <v>909</v>
      </c>
      <c r="D269" s="18" t="s">
        <v>909</v>
      </c>
      <c r="E269" s="15">
        <f t="shared" si="10"/>
        <v>0</v>
      </c>
      <c r="F269" s="18" t="s">
        <v>909</v>
      </c>
      <c r="G269" s="124">
        <f t="shared" si="11"/>
        <v>0</v>
      </c>
      <c r="H269" s="150" t="s">
        <v>909</v>
      </c>
      <c r="I269" s="151" t="s">
        <v>909</v>
      </c>
      <c r="J269" s="165" t="s">
        <v>909</v>
      </c>
      <c r="K269" s="164" t="s">
        <v>909</v>
      </c>
    </row>
    <row r="270" spans="1:11">
      <c r="A270" s="238" t="s">
        <v>164</v>
      </c>
      <c r="B270" s="236" t="s">
        <v>1297</v>
      </c>
      <c r="C270" s="18">
        <v>13500</v>
      </c>
      <c r="D270" s="18"/>
      <c r="E270" s="15">
        <f t="shared" si="10"/>
        <v>13500</v>
      </c>
      <c r="F270" s="18">
        <v>10000</v>
      </c>
      <c r="G270" s="124">
        <f t="shared" si="11"/>
        <v>3500</v>
      </c>
      <c r="H270" s="150" t="s">
        <v>909</v>
      </c>
      <c r="I270" s="151" t="s">
        <v>909</v>
      </c>
      <c r="J270" s="165">
        <v>3500</v>
      </c>
      <c r="K270" s="164" t="s">
        <v>1530</v>
      </c>
    </row>
    <row r="271" spans="1:11">
      <c r="A271" s="238" t="s">
        <v>164</v>
      </c>
      <c r="B271" s="237" t="s">
        <v>224</v>
      </c>
      <c r="C271" s="18" t="s">
        <v>909</v>
      </c>
      <c r="D271" s="18" t="s">
        <v>909</v>
      </c>
      <c r="E271" s="15">
        <f t="shared" si="10"/>
        <v>0</v>
      </c>
      <c r="F271" s="18" t="s">
        <v>909</v>
      </c>
      <c r="G271" s="124">
        <f t="shared" si="11"/>
        <v>0</v>
      </c>
      <c r="H271" s="150" t="s">
        <v>909</v>
      </c>
      <c r="I271" s="151" t="s">
        <v>909</v>
      </c>
      <c r="J271" s="165" t="s">
        <v>909</v>
      </c>
      <c r="K271" s="164" t="s">
        <v>909</v>
      </c>
    </row>
    <row r="272" spans="1:11">
      <c r="A272" s="238" t="s">
        <v>164</v>
      </c>
      <c r="B272" s="237" t="s">
        <v>1298</v>
      </c>
      <c r="C272" s="18" t="s">
        <v>909</v>
      </c>
      <c r="D272" s="18" t="s">
        <v>909</v>
      </c>
      <c r="E272" s="15">
        <f t="shared" si="10"/>
        <v>0</v>
      </c>
      <c r="F272" s="18" t="s">
        <v>909</v>
      </c>
      <c r="G272" s="124">
        <f t="shared" si="11"/>
        <v>0</v>
      </c>
      <c r="H272" s="150" t="s">
        <v>909</v>
      </c>
      <c r="I272" s="151" t="s">
        <v>909</v>
      </c>
      <c r="J272" s="165" t="s">
        <v>909</v>
      </c>
      <c r="K272" s="164" t="s">
        <v>909</v>
      </c>
    </row>
    <row r="273" spans="1:11">
      <c r="A273" s="238" t="s">
        <v>164</v>
      </c>
      <c r="B273" s="236" t="s">
        <v>208</v>
      </c>
      <c r="C273" s="18">
        <v>3500</v>
      </c>
      <c r="D273" s="18"/>
      <c r="E273" s="15">
        <f t="shared" si="10"/>
        <v>3500</v>
      </c>
      <c r="F273" s="18">
        <v>3500</v>
      </c>
      <c r="G273" s="124">
        <f t="shared" si="11"/>
        <v>0</v>
      </c>
      <c r="H273" s="150" t="s">
        <v>909</v>
      </c>
      <c r="I273" s="151" t="s">
        <v>909</v>
      </c>
      <c r="J273" s="165" t="s">
        <v>909</v>
      </c>
      <c r="K273" s="164" t="s">
        <v>909</v>
      </c>
    </row>
    <row r="274" spans="1:11">
      <c r="A274" s="238" t="s">
        <v>164</v>
      </c>
      <c r="B274" s="236" t="s">
        <v>1299</v>
      </c>
      <c r="C274" s="18" t="s">
        <v>909</v>
      </c>
      <c r="D274" s="18" t="s">
        <v>909</v>
      </c>
      <c r="E274" s="15">
        <f t="shared" si="10"/>
        <v>0</v>
      </c>
      <c r="F274" s="18" t="s">
        <v>909</v>
      </c>
      <c r="G274" s="124">
        <f t="shared" si="11"/>
        <v>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238" t="s">
        <v>164</v>
      </c>
      <c r="B275" s="236" t="s">
        <v>1300</v>
      </c>
      <c r="C275" s="18">
        <v>300</v>
      </c>
      <c r="D275" s="18"/>
      <c r="E275" s="15">
        <f t="shared" si="10"/>
        <v>300</v>
      </c>
      <c r="F275" s="18">
        <v>300</v>
      </c>
      <c r="G275" s="124">
        <f t="shared" si="11"/>
        <v>0</v>
      </c>
      <c r="H275" s="150" t="s">
        <v>909</v>
      </c>
      <c r="I275" s="151" t="s">
        <v>909</v>
      </c>
      <c r="J275" s="165" t="s">
        <v>909</v>
      </c>
      <c r="K275" s="164" t="s">
        <v>909</v>
      </c>
    </row>
    <row r="276" spans="1:11">
      <c r="A276" s="238" t="s">
        <v>164</v>
      </c>
      <c r="B276" s="236" t="s">
        <v>167</v>
      </c>
      <c r="C276" s="18">
        <v>800</v>
      </c>
      <c r="D276" s="18"/>
      <c r="E276" s="15">
        <f t="shared" si="10"/>
        <v>800</v>
      </c>
      <c r="F276" s="18">
        <v>100</v>
      </c>
      <c r="G276" s="124">
        <f t="shared" si="11"/>
        <v>700</v>
      </c>
      <c r="H276" s="150" t="s">
        <v>909</v>
      </c>
      <c r="I276" s="151" t="s">
        <v>909</v>
      </c>
      <c r="J276" s="165">
        <v>700</v>
      </c>
      <c r="K276" s="164" t="s">
        <v>1530</v>
      </c>
    </row>
    <row r="277" spans="1:11">
      <c r="A277" s="238" t="s">
        <v>164</v>
      </c>
      <c r="B277" s="236" t="s">
        <v>220</v>
      </c>
      <c r="C277" s="18">
        <v>37000</v>
      </c>
      <c r="D277" s="18"/>
      <c r="E277" s="15">
        <f t="shared" si="10"/>
        <v>37000</v>
      </c>
      <c r="F277" s="18">
        <v>37000</v>
      </c>
      <c r="G277" s="124">
        <f t="shared" si="11"/>
        <v>0</v>
      </c>
      <c r="H277" s="150" t="s">
        <v>909</v>
      </c>
      <c r="I277" s="151" t="s">
        <v>909</v>
      </c>
      <c r="J277" s="165"/>
      <c r="K277" s="164"/>
    </row>
    <row r="278" spans="1:11">
      <c r="A278" s="238" t="s">
        <v>164</v>
      </c>
      <c r="B278" s="236" t="s">
        <v>191</v>
      </c>
      <c r="C278" s="18" t="s">
        <v>909</v>
      </c>
      <c r="D278" s="18" t="s">
        <v>909</v>
      </c>
      <c r="E278" s="15">
        <f t="shared" si="10"/>
        <v>0</v>
      </c>
      <c r="F278" s="18" t="s">
        <v>909</v>
      </c>
      <c r="G278" s="124">
        <f t="shared" si="11"/>
        <v>0</v>
      </c>
      <c r="H278" s="150" t="s">
        <v>909</v>
      </c>
      <c r="I278" s="151" t="s">
        <v>909</v>
      </c>
      <c r="J278" s="165"/>
      <c r="K278" s="164"/>
    </row>
    <row r="279" spans="1:11">
      <c r="A279" s="238" t="s">
        <v>164</v>
      </c>
      <c r="B279" s="237" t="s">
        <v>927</v>
      </c>
      <c r="C279" s="18">
        <v>10000</v>
      </c>
      <c r="D279" s="18">
        <v>4000</v>
      </c>
      <c r="E279" s="15">
        <f t="shared" si="10"/>
        <v>14000</v>
      </c>
      <c r="F279" s="18">
        <v>12800</v>
      </c>
      <c r="G279" s="124">
        <f t="shared" si="11"/>
        <v>1200</v>
      </c>
      <c r="H279" s="150" t="s">
        <v>909</v>
      </c>
      <c r="I279" s="151" t="s">
        <v>909</v>
      </c>
      <c r="J279" s="165">
        <v>1200</v>
      </c>
      <c r="K279" s="164" t="s">
        <v>1530</v>
      </c>
    </row>
    <row r="280" spans="1:11">
      <c r="A280" s="238" t="s">
        <v>164</v>
      </c>
      <c r="B280" s="236" t="s">
        <v>217</v>
      </c>
      <c r="C280" s="18">
        <v>5000</v>
      </c>
      <c r="D280" s="18"/>
      <c r="E280" s="15">
        <f t="shared" si="10"/>
        <v>5000</v>
      </c>
      <c r="F280" s="18">
        <v>4980</v>
      </c>
      <c r="G280" s="124">
        <f t="shared" si="11"/>
        <v>20</v>
      </c>
      <c r="H280" s="150" t="s">
        <v>909</v>
      </c>
      <c r="I280" s="151" t="s">
        <v>909</v>
      </c>
      <c r="J280" s="165">
        <v>20</v>
      </c>
      <c r="K280" s="164" t="s">
        <v>1530</v>
      </c>
    </row>
    <row r="281" spans="1:11">
      <c r="A281" s="238" t="s">
        <v>164</v>
      </c>
      <c r="B281" s="231" t="s">
        <v>1301</v>
      </c>
      <c r="C281" s="18" t="s">
        <v>909</v>
      </c>
      <c r="D281" s="18" t="s">
        <v>909</v>
      </c>
      <c r="E281" s="15">
        <f t="shared" si="10"/>
        <v>0</v>
      </c>
      <c r="F281" s="18" t="s">
        <v>909</v>
      </c>
      <c r="G281" s="124">
        <f t="shared" si="11"/>
        <v>0</v>
      </c>
      <c r="H281" s="150" t="s">
        <v>909</v>
      </c>
      <c r="I281" s="151" t="s">
        <v>909</v>
      </c>
      <c r="J281" s="165" t="s">
        <v>909</v>
      </c>
      <c r="K281" s="164" t="s">
        <v>909</v>
      </c>
    </row>
    <row r="282" spans="1:11">
      <c r="A282" s="238" t="s">
        <v>164</v>
      </c>
      <c r="B282" s="236" t="s">
        <v>1302</v>
      </c>
      <c r="C282" s="18">
        <v>6000</v>
      </c>
      <c r="D282" s="18"/>
      <c r="E282" s="15">
        <f t="shared" si="10"/>
        <v>6000</v>
      </c>
      <c r="F282" s="18">
        <v>6000</v>
      </c>
      <c r="G282" s="124">
        <f t="shared" si="11"/>
        <v>0</v>
      </c>
      <c r="H282" s="150" t="s">
        <v>909</v>
      </c>
      <c r="I282" s="151" t="s">
        <v>909</v>
      </c>
      <c r="J282" s="165" t="s">
        <v>909</v>
      </c>
      <c r="K282" s="164" t="s">
        <v>909</v>
      </c>
    </row>
    <row r="283" spans="1:11">
      <c r="A283" s="238" t="s">
        <v>164</v>
      </c>
      <c r="B283" s="237" t="s">
        <v>926</v>
      </c>
      <c r="C283" s="18" t="s">
        <v>909</v>
      </c>
      <c r="D283" s="18" t="s">
        <v>909</v>
      </c>
      <c r="E283" s="15">
        <f t="shared" si="10"/>
        <v>0</v>
      </c>
      <c r="F283" s="18" t="s">
        <v>909</v>
      </c>
      <c r="G283" s="124">
        <f t="shared" si="11"/>
        <v>0</v>
      </c>
      <c r="H283" s="150" t="s">
        <v>909</v>
      </c>
      <c r="I283" s="151" t="s">
        <v>909</v>
      </c>
      <c r="J283" s="165" t="s">
        <v>909</v>
      </c>
      <c r="K283" s="164" t="s">
        <v>909</v>
      </c>
    </row>
    <row r="284" spans="1:11">
      <c r="A284" s="238" t="s">
        <v>164</v>
      </c>
      <c r="B284" s="236" t="s">
        <v>1303</v>
      </c>
      <c r="C284" s="18" t="s">
        <v>909</v>
      </c>
      <c r="D284" s="18" t="s">
        <v>909</v>
      </c>
      <c r="E284" s="15">
        <f t="shared" si="10"/>
        <v>0</v>
      </c>
      <c r="F284" s="18" t="s">
        <v>909</v>
      </c>
      <c r="G284" s="124">
        <f t="shared" si="11"/>
        <v>0</v>
      </c>
      <c r="H284" s="150" t="s">
        <v>909</v>
      </c>
      <c r="I284" s="151" t="s">
        <v>909</v>
      </c>
      <c r="J284" s="165" t="s">
        <v>909</v>
      </c>
      <c r="K284" s="164" t="s">
        <v>909</v>
      </c>
    </row>
    <row r="285" spans="1:11">
      <c r="A285" s="238" t="s">
        <v>164</v>
      </c>
      <c r="B285" s="237" t="s">
        <v>1304</v>
      </c>
      <c r="C285" s="18" t="s">
        <v>909</v>
      </c>
      <c r="D285" s="18" t="s">
        <v>909</v>
      </c>
      <c r="E285" s="15">
        <f t="shared" si="10"/>
        <v>0</v>
      </c>
      <c r="F285" s="18" t="s">
        <v>909</v>
      </c>
      <c r="G285" s="124">
        <f t="shared" si="11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>
      <c r="A286" s="238" t="s">
        <v>164</v>
      </c>
      <c r="B286" s="236" t="s">
        <v>221</v>
      </c>
      <c r="C286" s="18">
        <v>98000</v>
      </c>
      <c r="D286" s="18"/>
      <c r="E286" s="15">
        <f t="shared" si="10"/>
        <v>98000</v>
      </c>
      <c r="F286" s="18">
        <v>48000</v>
      </c>
      <c r="G286" s="124">
        <f t="shared" si="11"/>
        <v>50000</v>
      </c>
      <c r="H286" s="150" t="s">
        <v>909</v>
      </c>
      <c r="I286" s="151" t="s">
        <v>909</v>
      </c>
      <c r="J286" s="165">
        <v>50000</v>
      </c>
      <c r="K286" s="164" t="s">
        <v>1530</v>
      </c>
    </row>
    <row r="287" spans="1:11">
      <c r="A287" s="238" t="s">
        <v>164</v>
      </c>
      <c r="B287" s="237" t="s">
        <v>1305</v>
      </c>
      <c r="C287" s="18" t="s">
        <v>909</v>
      </c>
      <c r="D287" s="18" t="s">
        <v>909</v>
      </c>
      <c r="E287" s="15">
        <f t="shared" si="10"/>
        <v>0</v>
      </c>
      <c r="F287" s="18" t="s">
        <v>909</v>
      </c>
      <c r="G287" s="124">
        <f t="shared" si="11"/>
        <v>0</v>
      </c>
      <c r="H287" s="150" t="s">
        <v>909</v>
      </c>
      <c r="I287" s="151" t="s">
        <v>909</v>
      </c>
      <c r="J287" s="165" t="s">
        <v>909</v>
      </c>
      <c r="K287" s="164" t="s">
        <v>909</v>
      </c>
    </row>
    <row r="288" spans="1:11">
      <c r="A288" s="238" t="s">
        <v>164</v>
      </c>
      <c r="B288" s="236" t="s">
        <v>1306</v>
      </c>
      <c r="C288" s="18">
        <v>45000</v>
      </c>
      <c r="D288" s="18"/>
      <c r="E288" s="15">
        <f t="shared" si="10"/>
        <v>45000</v>
      </c>
      <c r="F288" s="18">
        <v>45000</v>
      </c>
      <c r="G288" s="124">
        <f t="shared" si="11"/>
        <v>0</v>
      </c>
      <c r="H288" s="150" t="s">
        <v>909</v>
      </c>
      <c r="I288" s="151" t="s">
        <v>909</v>
      </c>
      <c r="J288" s="165" t="s">
        <v>909</v>
      </c>
      <c r="K288" s="164" t="s">
        <v>909</v>
      </c>
    </row>
    <row r="289" spans="1:11" hidden="1">
      <c r="A289" s="16" t="s">
        <v>1307</v>
      </c>
      <c r="B289" s="240" t="s">
        <v>498</v>
      </c>
      <c r="C289" s="18">
        <v>7000</v>
      </c>
      <c r="D289" s="18"/>
      <c r="E289" s="15">
        <f t="shared" ref="E289:E332" si="12">IFERROR(C289+D289,0)</f>
        <v>7000</v>
      </c>
      <c r="F289" s="18">
        <v>7000</v>
      </c>
      <c r="G289" s="124">
        <f t="shared" ref="G289:G332" si="13">IFERROR((E289-F289),0)</f>
        <v>0</v>
      </c>
      <c r="H289" s="150" t="s">
        <v>909</v>
      </c>
      <c r="I289" s="151" t="s">
        <v>909</v>
      </c>
      <c r="J289" s="165" t="s">
        <v>909</v>
      </c>
      <c r="K289" s="164" t="s">
        <v>909</v>
      </c>
    </row>
    <row r="290" spans="1:11" hidden="1">
      <c r="A290" s="238" t="s">
        <v>1307</v>
      </c>
      <c r="B290" s="241" t="s">
        <v>494</v>
      </c>
      <c r="C290" s="18" t="s">
        <v>909</v>
      </c>
      <c r="D290" s="18" t="s">
        <v>909</v>
      </c>
      <c r="E290" s="15">
        <f t="shared" si="12"/>
        <v>0</v>
      </c>
      <c r="F290" s="18" t="s">
        <v>909</v>
      </c>
      <c r="G290" s="124">
        <f t="shared" si="13"/>
        <v>0</v>
      </c>
      <c r="H290" s="150" t="s">
        <v>909</v>
      </c>
      <c r="I290" s="151" t="s">
        <v>909</v>
      </c>
      <c r="J290" s="165" t="s">
        <v>909</v>
      </c>
      <c r="K290" s="164" t="s">
        <v>909</v>
      </c>
    </row>
    <row r="291" spans="1:11" hidden="1">
      <c r="A291" s="238" t="s">
        <v>1307</v>
      </c>
      <c r="B291" s="241" t="s">
        <v>495</v>
      </c>
      <c r="C291" s="18">
        <v>300</v>
      </c>
      <c r="D291" s="18"/>
      <c r="E291" s="15">
        <f t="shared" si="12"/>
        <v>300</v>
      </c>
      <c r="F291" s="18">
        <v>300</v>
      </c>
      <c r="G291" s="124">
        <f t="shared" si="13"/>
        <v>0</v>
      </c>
      <c r="H291" s="150" t="s">
        <v>909</v>
      </c>
      <c r="I291" s="151" t="s">
        <v>909</v>
      </c>
      <c r="J291" s="165" t="s">
        <v>909</v>
      </c>
      <c r="K291" s="164" t="s">
        <v>909</v>
      </c>
    </row>
    <row r="292" spans="1:11" hidden="1">
      <c r="A292" s="238" t="s">
        <v>1307</v>
      </c>
      <c r="B292" s="241" t="s">
        <v>484</v>
      </c>
      <c r="C292" s="18" t="s">
        <v>909</v>
      </c>
      <c r="D292" s="18" t="s">
        <v>909</v>
      </c>
      <c r="E292" s="15">
        <f t="shared" si="12"/>
        <v>0</v>
      </c>
      <c r="F292" s="18" t="s">
        <v>909</v>
      </c>
      <c r="G292" s="124">
        <f t="shared" si="13"/>
        <v>0</v>
      </c>
      <c r="H292" s="150" t="s">
        <v>909</v>
      </c>
      <c r="I292" s="151" t="s">
        <v>909</v>
      </c>
      <c r="J292" s="165" t="s">
        <v>909</v>
      </c>
      <c r="K292" s="164" t="s">
        <v>909</v>
      </c>
    </row>
    <row r="293" spans="1:11" hidden="1">
      <c r="A293" s="238" t="s">
        <v>1307</v>
      </c>
      <c r="B293" s="241" t="s">
        <v>515</v>
      </c>
      <c r="C293" s="18">
        <v>17500</v>
      </c>
      <c r="D293" s="18"/>
      <c r="E293" s="15">
        <f t="shared" si="12"/>
        <v>17500</v>
      </c>
      <c r="F293" s="18">
        <v>17500</v>
      </c>
      <c r="G293" s="124">
        <f t="shared" si="13"/>
        <v>0</v>
      </c>
      <c r="H293" s="150" t="s">
        <v>909</v>
      </c>
      <c r="I293" s="151" t="s">
        <v>909</v>
      </c>
      <c r="J293" s="165" t="s">
        <v>909</v>
      </c>
      <c r="K293" s="164" t="s">
        <v>909</v>
      </c>
    </row>
    <row r="294" spans="1:11" hidden="1">
      <c r="A294" s="238" t="s">
        <v>1307</v>
      </c>
      <c r="B294" s="241" t="s">
        <v>516</v>
      </c>
      <c r="C294" s="18">
        <v>26900</v>
      </c>
      <c r="D294" s="18"/>
      <c r="E294" s="15">
        <f t="shared" si="12"/>
        <v>26900</v>
      </c>
      <c r="F294" s="18">
        <v>26900</v>
      </c>
      <c r="G294" s="124">
        <f t="shared" si="13"/>
        <v>0</v>
      </c>
      <c r="H294" s="150" t="s">
        <v>909</v>
      </c>
      <c r="I294" s="151" t="s">
        <v>909</v>
      </c>
      <c r="J294" s="165" t="s">
        <v>909</v>
      </c>
      <c r="K294" s="164" t="s">
        <v>909</v>
      </c>
    </row>
    <row r="295" spans="1:11" hidden="1">
      <c r="A295" s="238" t="s">
        <v>1307</v>
      </c>
      <c r="B295" s="241" t="s">
        <v>517</v>
      </c>
      <c r="C295" s="18" t="s">
        <v>909</v>
      </c>
      <c r="D295" s="18" t="s">
        <v>909</v>
      </c>
      <c r="E295" s="15">
        <f t="shared" si="12"/>
        <v>0</v>
      </c>
      <c r="F295" s="18" t="s">
        <v>909</v>
      </c>
      <c r="G295" s="124">
        <f t="shared" si="13"/>
        <v>0</v>
      </c>
      <c r="H295" s="150" t="s">
        <v>909</v>
      </c>
      <c r="I295" s="151" t="s">
        <v>909</v>
      </c>
      <c r="J295" s="165" t="s">
        <v>909</v>
      </c>
      <c r="K295" s="164" t="s">
        <v>909</v>
      </c>
    </row>
    <row r="296" spans="1:11" hidden="1">
      <c r="A296" s="238" t="s">
        <v>1307</v>
      </c>
      <c r="B296" s="241" t="s">
        <v>518</v>
      </c>
      <c r="C296" s="18" t="s">
        <v>909</v>
      </c>
      <c r="D296" s="18" t="s">
        <v>909</v>
      </c>
      <c r="E296" s="15">
        <f t="shared" si="12"/>
        <v>0</v>
      </c>
      <c r="F296" s="18" t="s">
        <v>909</v>
      </c>
      <c r="G296" s="124">
        <f t="shared" si="13"/>
        <v>0</v>
      </c>
      <c r="H296" s="150" t="s">
        <v>909</v>
      </c>
      <c r="I296" s="151" t="s">
        <v>909</v>
      </c>
      <c r="J296" s="165" t="s">
        <v>909</v>
      </c>
      <c r="K296" s="164" t="s">
        <v>909</v>
      </c>
    </row>
    <row r="297" spans="1:11" hidden="1">
      <c r="A297" s="238" t="s">
        <v>1307</v>
      </c>
      <c r="B297" s="241" t="s">
        <v>514</v>
      </c>
      <c r="C297" s="18" t="s">
        <v>909</v>
      </c>
      <c r="D297" s="18" t="s">
        <v>909</v>
      </c>
      <c r="E297" s="15">
        <f t="shared" si="12"/>
        <v>0</v>
      </c>
      <c r="F297" s="18" t="s">
        <v>909</v>
      </c>
      <c r="G297" s="124">
        <f t="shared" si="13"/>
        <v>0</v>
      </c>
      <c r="H297" s="150" t="s">
        <v>909</v>
      </c>
      <c r="I297" s="151" t="s">
        <v>909</v>
      </c>
      <c r="J297" s="165" t="s">
        <v>909</v>
      </c>
      <c r="K297" s="164" t="s">
        <v>909</v>
      </c>
    </row>
    <row r="298" spans="1:11" hidden="1">
      <c r="A298" s="238" t="s">
        <v>1307</v>
      </c>
      <c r="B298" s="241" t="s">
        <v>519</v>
      </c>
      <c r="C298" s="18">
        <v>2000</v>
      </c>
      <c r="D298" s="18"/>
      <c r="E298" s="15">
        <f t="shared" si="12"/>
        <v>2000</v>
      </c>
      <c r="F298" s="18">
        <v>2000</v>
      </c>
      <c r="G298" s="124">
        <f t="shared" si="13"/>
        <v>0</v>
      </c>
      <c r="H298" s="150" t="s">
        <v>909</v>
      </c>
      <c r="I298" s="151" t="s">
        <v>909</v>
      </c>
      <c r="J298" s="165" t="s">
        <v>909</v>
      </c>
      <c r="K298" s="164" t="s">
        <v>909</v>
      </c>
    </row>
    <row r="299" spans="1:11" hidden="1">
      <c r="A299" s="238" t="s">
        <v>1307</v>
      </c>
      <c r="B299" s="241" t="s">
        <v>489</v>
      </c>
      <c r="C299" s="18">
        <v>6000</v>
      </c>
      <c r="D299" s="18"/>
      <c r="E299" s="15">
        <f t="shared" si="12"/>
        <v>6000</v>
      </c>
      <c r="F299" s="18">
        <v>5000</v>
      </c>
      <c r="G299" s="124">
        <f t="shared" si="13"/>
        <v>1000</v>
      </c>
      <c r="H299" s="150">
        <v>1000</v>
      </c>
      <c r="I299" s="301" t="s">
        <v>1527</v>
      </c>
      <c r="J299" s="165" t="s">
        <v>909</v>
      </c>
      <c r="K299" s="164" t="s">
        <v>909</v>
      </c>
    </row>
    <row r="300" spans="1:11" hidden="1">
      <c r="A300" s="238" t="s">
        <v>1307</v>
      </c>
      <c r="B300" s="241" t="s">
        <v>491</v>
      </c>
      <c r="C300" s="18">
        <v>5900</v>
      </c>
      <c r="D300" s="18"/>
      <c r="E300" s="15">
        <f t="shared" si="12"/>
        <v>5900</v>
      </c>
      <c r="F300" s="18">
        <v>5129</v>
      </c>
      <c r="G300" s="124">
        <f t="shared" si="13"/>
        <v>771</v>
      </c>
      <c r="H300" s="150">
        <v>771</v>
      </c>
      <c r="I300" s="301" t="s">
        <v>1527</v>
      </c>
      <c r="J300" s="165" t="s">
        <v>909</v>
      </c>
      <c r="K300" s="164" t="s">
        <v>909</v>
      </c>
    </row>
    <row r="301" spans="1:11" hidden="1">
      <c r="A301" s="238" t="s">
        <v>1307</v>
      </c>
      <c r="B301" s="241" t="s">
        <v>949</v>
      </c>
      <c r="C301" s="18" t="s">
        <v>909</v>
      </c>
      <c r="D301" s="18" t="s">
        <v>909</v>
      </c>
      <c r="E301" s="15">
        <f t="shared" si="12"/>
        <v>0</v>
      </c>
      <c r="F301" s="18" t="s">
        <v>909</v>
      </c>
      <c r="G301" s="124">
        <f t="shared" si="13"/>
        <v>0</v>
      </c>
      <c r="H301" s="150" t="s">
        <v>909</v>
      </c>
      <c r="I301" s="151" t="s">
        <v>909</v>
      </c>
      <c r="J301" s="165" t="s">
        <v>909</v>
      </c>
      <c r="K301" s="164" t="s">
        <v>909</v>
      </c>
    </row>
    <row r="302" spans="1:11" hidden="1">
      <c r="A302" s="238" t="s">
        <v>1307</v>
      </c>
      <c r="B302" s="241" t="s">
        <v>492</v>
      </c>
      <c r="C302" s="18">
        <v>1100</v>
      </c>
      <c r="D302" s="18"/>
      <c r="E302" s="15">
        <f t="shared" si="12"/>
        <v>1100</v>
      </c>
      <c r="F302" s="18">
        <v>1100</v>
      </c>
      <c r="G302" s="124">
        <f t="shared" si="13"/>
        <v>0</v>
      </c>
      <c r="H302" s="150" t="s">
        <v>909</v>
      </c>
      <c r="I302" s="151" t="s">
        <v>909</v>
      </c>
      <c r="J302" s="165" t="s">
        <v>909</v>
      </c>
      <c r="K302" s="164" t="s">
        <v>909</v>
      </c>
    </row>
    <row r="303" spans="1:11" hidden="1">
      <c r="A303" s="238" t="s">
        <v>1307</v>
      </c>
      <c r="B303" s="241" t="s">
        <v>507</v>
      </c>
      <c r="C303" s="18" t="s">
        <v>909</v>
      </c>
      <c r="D303" s="18" t="s">
        <v>909</v>
      </c>
      <c r="E303" s="15">
        <f t="shared" si="12"/>
        <v>0</v>
      </c>
      <c r="F303" s="18" t="s">
        <v>909</v>
      </c>
      <c r="G303" s="124">
        <f t="shared" si="13"/>
        <v>0</v>
      </c>
      <c r="H303" s="150" t="s">
        <v>909</v>
      </c>
      <c r="I303" s="151" t="s">
        <v>909</v>
      </c>
      <c r="J303" s="165" t="s">
        <v>909</v>
      </c>
      <c r="K303" s="164" t="s">
        <v>909</v>
      </c>
    </row>
    <row r="304" spans="1:11" hidden="1">
      <c r="A304" s="238" t="s">
        <v>1307</v>
      </c>
      <c r="B304" s="241" t="s">
        <v>521</v>
      </c>
      <c r="C304" s="18">
        <v>2200</v>
      </c>
      <c r="D304" s="18"/>
      <c r="E304" s="15">
        <f t="shared" si="12"/>
        <v>2200</v>
      </c>
      <c r="F304" s="18">
        <v>2200</v>
      </c>
      <c r="G304" s="124">
        <f t="shared" si="13"/>
        <v>0</v>
      </c>
      <c r="H304" s="150" t="s">
        <v>909</v>
      </c>
      <c r="I304" s="151" t="s">
        <v>909</v>
      </c>
      <c r="J304" s="165" t="s">
        <v>909</v>
      </c>
      <c r="K304" s="164" t="s">
        <v>909</v>
      </c>
    </row>
    <row r="305" spans="1:11" hidden="1">
      <c r="A305" s="238" t="s">
        <v>1307</v>
      </c>
      <c r="B305" s="241" t="s">
        <v>512</v>
      </c>
      <c r="C305" s="18">
        <v>100</v>
      </c>
      <c r="D305" s="18"/>
      <c r="E305" s="15">
        <f t="shared" si="12"/>
        <v>100</v>
      </c>
      <c r="F305" s="18">
        <v>100</v>
      </c>
      <c r="G305" s="124">
        <f t="shared" si="13"/>
        <v>0</v>
      </c>
      <c r="H305" s="150" t="s">
        <v>909</v>
      </c>
      <c r="I305" s="151" t="s">
        <v>909</v>
      </c>
      <c r="J305" s="165" t="s">
        <v>909</v>
      </c>
      <c r="K305" s="164" t="s">
        <v>909</v>
      </c>
    </row>
    <row r="306" spans="1:11" hidden="1">
      <c r="A306" s="238" t="s">
        <v>1307</v>
      </c>
      <c r="B306" s="241" t="s">
        <v>511</v>
      </c>
      <c r="C306" s="18" t="s">
        <v>909</v>
      </c>
      <c r="D306" s="18" t="s">
        <v>909</v>
      </c>
      <c r="E306" s="15">
        <f t="shared" si="12"/>
        <v>0</v>
      </c>
      <c r="F306" s="18" t="s">
        <v>909</v>
      </c>
      <c r="G306" s="124">
        <f t="shared" si="13"/>
        <v>0</v>
      </c>
      <c r="H306" s="150" t="s">
        <v>909</v>
      </c>
      <c r="I306" s="151" t="s">
        <v>909</v>
      </c>
      <c r="J306" s="165" t="s">
        <v>909</v>
      </c>
      <c r="K306" s="164" t="s">
        <v>909</v>
      </c>
    </row>
    <row r="307" spans="1:11" hidden="1">
      <c r="A307" s="238" t="s">
        <v>1307</v>
      </c>
      <c r="B307" s="241" t="s">
        <v>950</v>
      </c>
      <c r="C307" s="18">
        <v>5900</v>
      </c>
      <c r="D307" s="18"/>
      <c r="E307" s="15">
        <f t="shared" si="12"/>
        <v>5900</v>
      </c>
      <c r="F307" s="18">
        <v>4900</v>
      </c>
      <c r="G307" s="124">
        <f t="shared" si="13"/>
        <v>1000</v>
      </c>
      <c r="H307" s="150">
        <v>1000</v>
      </c>
      <c r="I307" s="301" t="s">
        <v>1527</v>
      </c>
      <c r="J307" s="165" t="s">
        <v>909</v>
      </c>
      <c r="K307" s="164" t="s">
        <v>909</v>
      </c>
    </row>
    <row r="308" spans="1:11" hidden="1">
      <c r="A308" s="238" t="s">
        <v>1307</v>
      </c>
      <c r="B308" s="241" t="s">
        <v>487</v>
      </c>
      <c r="C308" s="18">
        <v>2500</v>
      </c>
      <c r="D308" s="18"/>
      <c r="E308" s="15">
        <f t="shared" si="12"/>
        <v>2500</v>
      </c>
      <c r="F308" s="18">
        <v>2466</v>
      </c>
      <c r="G308" s="124">
        <f t="shared" si="13"/>
        <v>34</v>
      </c>
      <c r="H308" s="150">
        <v>34</v>
      </c>
      <c r="I308" s="301" t="s">
        <v>1527</v>
      </c>
      <c r="J308" s="165" t="s">
        <v>909</v>
      </c>
      <c r="K308" s="164" t="s">
        <v>909</v>
      </c>
    </row>
    <row r="309" spans="1:11" hidden="1">
      <c r="A309" s="238" t="s">
        <v>1307</v>
      </c>
      <c r="B309" s="241" t="s">
        <v>488</v>
      </c>
      <c r="C309" s="18">
        <v>3000</v>
      </c>
      <c r="D309" s="18"/>
      <c r="E309" s="15">
        <f t="shared" si="12"/>
        <v>3000</v>
      </c>
      <c r="F309" s="18">
        <v>3000</v>
      </c>
      <c r="G309" s="124">
        <f t="shared" si="13"/>
        <v>0</v>
      </c>
      <c r="H309" s="150" t="s">
        <v>909</v>
      </c>
      <c r="I309" s="151" t="s">
        <v>909</v>
      </c>
      <c r="J309" s="165" t="s">
        <v>909</v>
      </c>
      <c r="K309" s="164" t="s">
        <v>909</v>
      </c>
    </row>
    <row r="310" spans="1:11" hidden="1">
      <c r="A310" s="238" t="s">
        <v>1307</v>
      </c>
      <c r="B310" s="241" t="s">
        <v>496</v>
      </c>
      <c r="C310" s="18" t="s">
        <v>909</v>
      </c>
      <c r="D310" s="18" t="s">
        <v>909</v>
      </c>
      <c r="E310" s="15">
        <f t="shared" si="12"/>
        <v>0</v>
      </c>
      <c r="F310" s="18" t="s">
        <v>909</v>
      </c>
      <c r="G310" s="124">
        <f t="shared" si="13"/>
        <v>0</v>
      </c>
      <c r="H310" s="150" t="s">
        <v>909</v>
      </c>
      <c r="I310" s="151" t="s">
        <v>909</v>
      </c>
      <c r="J310" s="165" t="s">
        <v>909</v>
      </c>
      <c r="K310" s="164" t="s">
        <v>909</v>
      </c>
    </row>
    <row r="311" spans="1:11" hidden="1">
      <c r="A311" s="238" t="s">
        <v>1307</v>
      </c>
      <c r="B311" s="241" t="s">
        <v>504</v>
      </c>
      <c r="C311" s="18">
        <v>100</v>
      </c>
      <c r="D311" s="18"/>
      <c r="E311" s="15">
        <f t="shared" si="12"/>
        <v>100</v>
      </c>
      <c r="F311" s="18">
        <v>100</v>
      </c>
      <c r="G311" s="124">
        <f t="shared" si="13"/>
        <v>0</v>
      </c>
      <c r="H311" s="150" t="s">
        <v>909</v>
      </c>
      <c r="I311" s="151" t="s">
        <v>909</v>
      </c>
      <c r="J311" s="165" t="s">
        <v>909</v>
      </c>
      <c r="K311" s="164" t="s">
        <v>909</v>
      </c>
    </row>
    <row r="312" spans="1:11" hidden="1">
      <c r="A312" s="238" t="s">
        <v>1307</v>
      </c>
      <c r="B312" s="241" t="s">
        <v>1035</v>
      </c>
      <c r="C312" s="18">
        <v>100</v>
      </c>
      <c r="D312" s="18"/>
      <c r="E312" s="15">
        <f t="shared" si="12"/>
        <v>100</v>
      </c>
      <c r="F312" s="18">
        <v>100</v>
      </c>
      <c r="G312" s="124">
        <f t="shared" si="13"/>
        <v>0</v>
      </c>
      <c r="H312" s="150" t="s">
        <v>909</v>
      </c>
      <c r="I312" s="151" t="s">
        <v>909</v>
      </c>
      <c r="J312" s="165" t="s">
        <v>909</v>
      </c>
      <c r="K312" s="164" t="s">
        <v>909</v>
      </c>
    </row>
    <row r="313" spans="1:11" hidden="1">
      <c r="A313" s="238"/>
      <c r="B313" s="241" t="s">
        <v>1310</v>
      </c>
      <c r="C313" s="18">
        <v>50</v>
      </c>
      <c r="D313" s="18"/>
      <c r="E313" s="15">
        <f t="shared" si="12"/>
        <v>50</v>
      </c>
      <c r="F313" s="18">
        <v>31</v>
      </c>
      <c r="G313" s="124">
        <f t="shared" si="13"/>
        <v>19</v>
      </c>
      <c r="H313" s="150">
        <v>19</v>
      </c>
      <c r="I313" s="301" t="s">
        <v>1527</v>
      </c>
      <c r="J313" s="165"/>
      <c r="K313" s="164"/>
    </row>
    <row r="314" spans="1:11" hidden="1">
      <c r="A314" s="16" t="s">
        <v>522</v>
      </c>
      <c r="B314" s="240" t="s">
        <v>523</v>
      </c>
      <c r="C314" s="18" t="s">
        <v>909</v>
      </c>
      <c r="D314" s="18" t="s">
        <v>909</v>
      </c>
      <c r="E314" s="15">
        <f t="shared" si="12"/>
        <v>0</v>
      </c>
      <c r="F314" s="18" t="s">
        <v>909</v>
      </c>
      <c r="G314" s="124">
        <f t="shared" si="13"/>
        <v>0</v>
      </c>
      <c r="H314" s="150" t="s">
        <v>909</v>
      </c>
      <c r="I314" s="151" t="s">
        <v>909</v>
      </c>
      <c r="J314" s="165" t="s">
        <v>909</v>
      </c>
      <c r="K314" s="164" t="s">
        <v>909</v>
      </c>
    </row>
    <row r="315" spans="1:11" hidden="1">
      <c r="A315" s="238" t="s">
        <v>522</v>
      </c>
      <c r="B315" s="241" t="s">
        <v>524</v>
      </c>
      <c r="C315" s="18" t="s">
        <v>909</v>
      </c>
      <c r="D315" s="18" t="s">
        <v>909</v>
      </c>
      <c r="E315" s="15">
        <f t="shared" si="12"/>
        <v>0</v>
      </c>
      <c r="F315" s="18" t="s">
        <v>909</v>
      </c>
      <c r="G315" s="124">
        <f t="shared" si="13"/>
        <v>0</v>
      </c>
      <c r="H315" s="150" t="s">
        <v>909</v>
      </c>
      <c r="I315" s="151" t="s">
        <v>909</v>
      </c>
      <c r="J315" s="165" t="s">
        <v>909</v>
      </c>
      <c r="K315" s="164" t="s">
        <v>909</v>
      </c>
    </row>
    <row r="316" spans="1:11" hidden="1">
      <c r="A316" s="238" t="s">
        <v>522</v>
      </c>
      <c r="B316" s="241" t="s">
        <v>1311</v>
      </c>
      <c r="C316" s="18">
        <v>500</v>
      </c>
      <c r="D316" s="18"/>
      <c r="E316" s="15">
        <f t="shared" si="12"/>
        <v>500</v>
      </c>
      <c r="F316" s="18"/>
      <c r="G316" s="124">
        <f t="shared" si="13"/>
        <v>500</v>
      </c>
      <c r="H316" s="150">
        <v>500</v>
      </c>
      <c r="I316" s="301" t="s">
        <v>1527</v>
      </c>
      <c r="J316" s="165"/>
      <c r="K316" s="164"/>
    </row>
    <row r="317" spans="1:11" hidden="1">
      <c r="A317" s="238" t="s">
        <v>522</v>
      </c>
      <c r="B317" s="242" t="s">
        <v>952</v>
      </c>
      <c r="C317" s="18">
        <v>1424</v>
      </c>
      <c r="D317" s="18"/>
      <c r="E317" s="15">
        <f t="shared" si="12"/>
        <v>1424</v>
      </c>
      <c r="F317" s="18">
        <v>1424</v>
      </c>
      <c r="G317" s="124">
        <f t="shared" si="13"/>
        <v>0</v>
      </c>
      <c r="H317" s="150" t="s">
        <v>909</v>
      </c>
      <c r="I317" s="151" t="s">
        <v>909</v>
      </c>
      <c r="J317" s="165" t="s">
        <v>909</v>
      </c>
      <c r="K317" s="164" t="s">
        <v>909</v>
      </c>
    </row>
    <row r="318" spans="1:11" hidden="1">
      <c r="A318" s="238" t="s">
        <v>522</v>
      </c>
      <c r="B318" s="242" t="s">
        <v>953</v>
      </c>
      <c r="C318" s="18">
        <v>1560</v>
      </c>
      <c r="D318" s="18"/>
      <c r="E318" s="15">
        <f t="shared" si="12"/>
        <v>1560</v>
      </c>
      <c r="F318" s="18">
        <v>1560</v>
      </c>
      <c r="G318" s="124">
        <f t="shared" si="13"/>
        <v>0</v>
      </c>
      <c r="H318" s="150" t="s">
        <v>909</v>
      </c>
      <c r="I318" s="151" t="s">
        <v>909</v>
      </c>
      <c r="J318" s="165" t="s">
        <v>909</v>
      </c>
      <c r="K318" s="164" t="s">
        <v>909</v>
      </c>
    </row>
    <row r="319" spans="1:11" hidden="1">
      <c r="A319" s="238" t="s">
        <v>522</v>
      </c>
      <c r="B319" s="242" t="s">
        <v>540</v>
      </c>
      <c r="C319" s="18" t="s">
        <v>909</v>
      </c>
      <c r="D319" s="18" t="s">
        <v>909</v>
      </c>
      <c r="E319" s="15">
        <f t="shared" si="12"/>
        <v>0</v>
      </c>
      <c r="F319" s="18" t="s">
        <v>909</v>
      </c>
      <c r="G319" s="124">
        <f t="shared" si="13"/>
        <v>0</v>
      </c>
      <c r="H319" s="150" t="s">
        <v>909</v>
      </c>
      <c r="I319" s="151" t="s">
        <v>909</v>
      </c>
      <c r="J319" s="165" t="s">
        <v>909</v>
      </c>
      <c r="K319" s="164" t="s">
        <v>909</v>
      </c>
    </row>
    <row r="320" spans="1:11" hidden="1">
      <c r="A320" s="238" t="s">
        <v>522</v>
      </c>
      <c r="B320" s="242" t="s">
        <v>541</v>
      </c>
      <c r="C320" s="18" t="s">
        <v>909</v>
      </c>
      <c r="D320" s="18" t="s">
        <v>909</v>
      </c>
      <c r="E320" s="15">
        <f t="shared" si="12"/>
        <v>0</v>
      </c>
      <c r="F320" s="18" t="s">
        <v>909</v>
      </c>
      <c r="G320" s="124">
        <f t="shared" si="13"/>
        <v>0</v>
      </c>
      <c r="H320" s="150" t="s">
        <v>909</v>
      </c>
      <c r="I320" s="151" t="s">
        <v>909</v>
      </c>
      <c r="J320" s="165" t="s">
        <v>909</v>
      </c>
      <c r="K320" s="164" t="s">
        <v>909</v>
      </c>
    </row>
    <row r="321" spans="1:11" hidden="1">
      <c r="A321" s="238" t="s">
        <v>522</v>
      </c>
      <c r="B321" s="242" t="s">
        <v>954</v>
      </c>
      <c r="C321" s="18">
        <v>1650</v>
      </c>
      <c r="D321" s="18"/>
      <c r="E321" s="15">
        <f t="shared" si="12"/>
        <v>1650</v>
      </c>
      <c r="F321" s="18">
        <v>1650</v>
      </c>
      <c r="G321" s="124">
        <f t="shared" si="13"/>
        <v>0</v>
      </c>
      <c r="H321" s="150" t="s">
        <v>909</v>
      </c>
      <c r="I321" s="151" t="s">
        <v>909</v>
      </c>
      <c r="J321" s="165" t="s">
        <v>909</v>
      </c>
      <c r="K321" s="164" t="s">
        <v>909</v>
      </c>
    </row>
    <row r="322" spans="1:11" hidden="1">
      <c r="A322" s="238" t="s">
        <v>522</v>
      </c>
      <c r="B322" s="241" t="s">
        <v>955</v>
      </c>
      <c r="C322" s="18" t="s">
        <v>909</v>
      </c>
      <c r="D322" s="18" t="s">
        <v>909</v>
      </c>
      <c r="E322" s="15">
        <f t="shared" si="12"/>
        <v>0</v>
      </c>
      <c r="F322" s="18" t="s">
        <v>909</v>
      </c>
      <c r="G322" s="124">
        <f t="shared" si="13"/>
        <v>0</v>
      </c>
      <c r="H322" s="150" t="s">
        <v>909</v>
      </c>
      <c r="I322" s="151" t="s">
        <v>909</v>
      </c>
      <c r="J322" s="165" t="s">
        <v>909</v>
      </c>
      <c r="K322" s="164" t="s">
        <v>909</v>
      </c>
    </row>
    <row r="323" spans="1:11" hidden="1">
      <c r="A323" s="243" t="s">
        <v>1308</v>
      </c>
      <c r="B323" s="239" t="s">
        <v>929</v>
      </c>
      <c r="C323" s="18" t="s">
        <v>909</v>
      </c>
      <c r="D323" s="18" t="s">
        <v>909</v>
      </c>
      <c r="E323" s="15">
        <f t="shared" si="12"/>
        <v>0</v>
      </c>
      <c r="F323" s="18" t="s">
        <v>909</v>
      </c>
      <c r="G323" s="124">
        <f t="shared" si="13"/>
        <v>0</v>
      </c>
      <c r="H323" s="150" t="s">
        <v>909</v>
      </c>
      <c r="I323" s="151" t="s">
        <v>909</v>
      </c>
      <c r="J323" s="165" t="s">
        <v>909</v>
      </c>
      <c r="K323" s="164" t="s">
        <v>909</v>
      </c>
    </row>
    <row r="324" spans="1:11" hidden="1">
      <c r="A324" s="244" t="s">
        <v>1308</v>
      </c>
      <c r="B324" s="239" t="s">
        <v>930</v>
      </c>
      <c r="C324" s="18"/>
      <c r="D324" s="18" t="s">
        <v>909</v>
      </c>
      <c r="E324" s="15">
        <f t="shared" si="12"/>
        <v>0</v>
      </c>
      <c r="F324" s="18" t="s">
        <v>909</v>
      </c>
      <c r="G324" s="124">
        <f t="shared" si="13"/>
        <v>0</v>
      </c>
      <c r="H324" s="150" t="s">
        <v>909</v>
      </c>
      <c r="I324" s="151" t="s">
        <v>909</v>
      </c>
      <c r="J324" s="165" t="s">
        <v>909</v>
      </c>
      <c r="K324" s="164" t="s">
        <v>909</v>
      </c>
    </row>
    <row r="325" spans="1:11" hidden="1">
      <c r="A325" s="16" t="s">
        <v>245</v>
      </c>
      <c r="B325" s="239" t="s">
        <v>246</v>
      </c>
      <c r="C325" s="18">
        <v>600</v>
      </c>
      <c r="D325" s="18"/>
      <c r="E325" s="15">
        <f t="shared" si="12"/>
        <v>600</v>
      </c>
      <c r="F325" s="18">
        <v>600</v>
      </c>
      <c r="G325" s="124">
        <f t="shared" si="13"/>
        <v>0</v>
      </c>
      <c r="H325" s="150" t="s">
        <v>909</v>
      </c>
      <c r="I325" s="151" t="s">
        <v>909</v>
      </c>
      <c r="J325" s="165" t="s">
        <v>909</v>
      </c>
      <c r="K325" s="164" t="s">
        <v>909</v>
      </c>
    </row>
    <row r="326" spans="1:11" hidden="1">
      <c r="A326" s="238" t="s">
        <v>245</v>
      </c>
      <c r="B326" s="239" t="s">
        <v>247</v>
      </c>
      <c r="C326" s="18">
        <v>300</v>
      </c>
      <c r="D326" s="18"/>
      <c r="E326" s="15">
        <f t="shared" si="12"/>
        <v>300</v>
      </c>
      <c r="F326" s="18">
        <v>300</v>
      </c>
      <c r="G326" s="124">
        <f t="shared" si="13"/>
        <v>0</v>
      </c>
      <c r="H326" s="150" t="s">
        <v>909</v>
      </c>
      <c r="I326" s="151" t="s">
        <v>909</v>
      </c>
      <c r="J326" s="165" t="s">
        <v>909</v>
      </c>
      <c r="K326" s="164" t="s">
        <v>909</v>
      </c>
    </row>
    <row r="327" spans="1:11" ht="15.75" hidden="1" customHeight="1">
      <c r="A327" s="246" t="s">
        <v>1072</v>
      </c>
      <c r="B327" s="236" t="s">
        <v>1448</v>
      </c>
      <c r="C327" s="18" t="s">
        <v>909</v>
      </c>
      <c r="D327" s="18" t="s">
        <v>909</v>
      </c>
      <c r="E327" s="15">
        <f t="shared" si="12"/>
        <v>0</v>
      </c>
      <c r="F327" s="18" t="s">
        <v>909</v>
      </c>
      <c r="G327" s="124">
        <f t="shared" si="13"/>
        <v>0</v>
      </c>
      <c r="H327" s="150" t="s">
        <v>909</v>
      </c>
      <c r="I327" s="151" t="s">
        <v>909</v>
      </c>
      <c r="J327" s="165" t="s">
        <v>909</v>
      </c>
      <c r="K327" s="164" t="s">
        <v>909</v>
      </c>
    </row>
    <row r="328" spans="1:11" hidden="1">
      <c r="A328" s="247" t="s">
        <v>1072</v>
      </c>
      <c r="B328" s="236" t="s">
        <v>739</v>
      </c>
      <c r="C328" s="18" t="s">
        <v>909</v>
      </c>
      <c r="D328" s="18" t="s">
        <v>909</v>
      </c>
      <c r="E328" s="15">
        <f t="shared" si="12"/>
        <v>0</v>
      </c>
      <c r="F328" s="18" t="s">
        <v>909</v>
      </c>
      <c r="G328" s="124">
        <f t="shared" si="13"/>
        <v>0</v>
      </c>
      <c r="H328" s="150" t="s">
        <v>909</v>
      </c>
      <c r="I328" s="151" t="s">
        <v>909</v>
      </c>
      <c r="J328" s="165" t="s">
        <v>909</v>
      </c>
      <c r="K328" s="164" t="s">
        <v>909</v>
      </c>
    </row>
    <row r="329" spans="1:11" hidden="1">
      <c r="A329" s="247" t="s">
        <v>1072</v>
      </c>
      <c r="B329" s="236" t="s">
        <v>1312</v>
      </c>
      <c r="C329" s="18">
        <v>3877</v>
      </c>
      <c r="D329" s="18"/>
      <c r="E329" s="15">
        <f t="shared" si="12"/>
        <v>3877</v>
      </c>
      <c r="F329" s="18">
        <v>3877</v>
      </c>
      <c r="G329" s="124">
        <f t="shared" si="13"/>
        <v>0</v>
      </c>
      <c r="H329" s="150" t="s">
        <v>909</v>
      </c>
      <c r="I329" s="151" t="s">
        <v>909</v>
      </c>
      <c r="J329" s="165" t="s">
        <v>909</v>
      </c>
      <c r="K329" s="164" t="s">
        <v>909</v>
      </c>
    </row>
    <row r="330" spans="1:11" hidden="1">
      <c r="A330" s="246" t="s">
        <v>1313</v>
      </c>
      <c r="B330" s="230" t="s">
        <v>1314</v>
      </c>
      <c r="C330" s="18" t="s">
        <v>909</v>
      </c>
      <c r="D330" s="18" t="s">
        <v>909</v>
      </c>
      <c r="E330" s="15">
        <f t="shared" si="12"/>
        <v>0</v>
      </c>
      <c r="F330" s="18" t="s">
        <v>909</v>
      </c>
      <c r="G330" s="124">
        <f t="shared" si="13"/>
        <v>0</v>
      </c>
      <c r="H330" s="150" t="s">
        <v>909</v>
      </c>
      <c r="I330" s="151" t="s">
        <v>909</v>
      </c>
      <c r="J330" s="165" t="s">
        <v>909</v>
      </c>
      <c r="K330" s="164" t="s">
        <v>909</v>
      </c>
    </row>
    <row r="331" spans="1:11" hidden="1">
      <c r="A331" s="247" t="s">
        <v>1313</v>
      </c>
      <c r="B331" s="230" t="s">
        <v>407</v>
      </c>
      <c r="C331" s="18" t="s">
        <v>909</v>
      </c>
      <c r="D331" s="18" t="s">
        <v>909</v>
      </c>
      <c r="E331" s="15">
        <f t="shared" si="12"/>
        <v>0</v>
      </c>
      <c r="F331" s="18" t="s">
        <v>909</v>
      </c>
      <c r="G331" s="124">
        <f t="shared" si="13"/>
        <v>0</v>
      </c>
      <c r="H331" s="150" t="s">
        <v>909</v>
      </c>
      <c r="I331" s="151" t="s">
        <v>909</v>
      </c>
      <c r="J331" s="165" t="s">
        <v>909</v>
      </c>
      <c r="K331" s="164" t="s">
        <v>909</v>
      </c>
    </row>
    <row r="332" spans="1:11" hidden="1">
      <c r="A332" s="16" t="s">
        <v>1315</v>
      </c>
      <c r="B332" s="248" t="s">
        <v>1316</v>
      </c>
      <c r="C332" s="18" t="s">
        <v>909</v>
      </c>
      <c r="D332" s="18" t="s">
        <v>909</v>
      </c>
      <c r="E332" s="15">
        <f t="shared" si="12"/>
        <v>0</v>
      </c>
      <c r="F332" s="18" t="s">
        <v>909</v>
      </c>
      <c r="G332" s="124">
        <f t="shared" si="13"/>
        <v>0</v>
      </c>
      <c r="H332" s="150" t="s">
        <v>909</v>
      </c>
      <c r="I332" s="151" t="s">
        <v>909</v>
      </c>
      <c r="J332" s="165" t="s">
        <v>909</v>
      </c>
      <c r="K332" s="164" t="s">
        <v>909</v>
      </c>
    </row>
    <row r="333" spans="1:11" hidden="1">
      <c r="A333" s="238" t="s">
        <v>1315</v>
      </c>
      <c r="B333" s="248" t="s">
        <v>1317</v>
      </c>
      <c r="C333" s="18" t="s">
        <v>909</v>
      </c>
      <c r="D333" s="18" t="s">
        <v>909</v>
      </c>
      <c r="E333" s="15">
        <f t="shared" ref="E333:E394" si="14">IFERROR(C333+D333,0)</f>
        <v>0</v>
      </c>
      <c r="F333" s="18" t="s">
        <v>909</v>
      </c>
      <c r="G333" s="124">
        <f t="shared" ref="G333:G394" si="15">IFERROR((E333-F333),0)</f>
        <v>0</v>
      </c>
      <c r="H333" s="150" t="s">
        <v>909</v>
      </c>
      <c r="I333" s="151" t="s">
        <v>909</v>
      </c>
      <c r="J333" s="165" t="s">
        <v>909</v>
      </c>
      <c r="K333" s="167" t="s">
        <v>909</v>
      </c>
    </row>
    <row r="334" spans="1:11" hidden="1">
      <c r="A334" s="238" t="s">
        <v>1315</v>
      </c>
      <c r="B334" s="237" t="s">
        <v>1318</v>
      </c>
      <c r="C334" s="18" t="s">
        <v>909</v>
      </c>
      <c r="D334" s="18" t="s">
        <v>909</v>
      </c>
      <c r="E334" s="15">
        <f t="shared" si="14"/>
        <v>0</v>
      </c>
      <c r="F334" s="18" t="s">
        <v>909</v>
      </c>
      <c r="G334" s="124">
        <f t="shared" si="15"/>
        <v>0</v>
      </c>
      <c r="H334" s="150" t="s">
        <v>909</v>
      </c>
      <c r="I334" s="151" t="s">
        <v>909</v>
      </c>
      <c r="J334" s="165" t="s">
        <v>909</v>
      </c>
      <c r="K334" s="164" t="s">
        <v>909</v>
      </c>
    </row>
    <row r="335" spans="1:11" hidden="1">
      <c r="A335" s="238" t="s">
        <v>1315</v>
      </c>
      <c r="B335" s="237" t="s">
        <v>1319</v>
      </c>
      <c r="C335" s="18" t="s">
        <v>909</v>
      </c>
      <c r="D335" s="18" t="s">
        <v>909</v>
      </c>
      <c r="E335" s="15">
        <f t="shared" si="14"/>
        <v>0</v>
      </c>
      <c r="F335" s="18" t="s">
        <v>909</v>
      </c>
      <c r="G335" s="124">
        <f t="shared" si="15"/>
        <v>0</v>
      </c>
      <c r="H335" s="150" t="s">
        <v>909</v>
      </c>
      <c r="I335" s="151" t="s">
        <v>909</v>
      </c>
      <c r="J335" s="165" t="s">
        <v>909</v>
      </c>
      <c r="K335" s="164" t="s">
        <v>909</v>
      </c>
    </row>
    <row r="336" spans="1:11" hidden="1">
      <c r="A336" s="238" t="s">
        <v>1315</v>
      </c>
      <c r="B336" s="237" t="s">
        <v>1320</v>
      </c>
      <c r="C336" s="18" t="s">
        <v>909</v>
      </c>
      <c r="D336" s="18" t="s">
        <v>909</v>
      </c>
      <c r="E336" s="15">
        <f t="shared" si="14"/>
        <v>0</v>
      </c>
      <c r="F336" s="18" t="s">
        <v>909</v>
      </c>
      <c r="G336" s="124">
        <f t="shared" si="15"/>
        <v>0</v>
      </c>
      <c r="H336" s="150" t="s">
        <v>909</v>
      </c>
      <c r="I336" s="151" t="s">
        <v>909</v>
      </c>
      <c r="J336" s="165" t="s">
        <v>909</v>
      </c>
      <c r="K336" s="164" t="s">
        <v>909</v>
      </c>
    </row>
    <row r="337" spans="1:11" hidden="1">
      <c r="A337" s="238" t="s">
        <v>1315</v>
      </c>
      <c r="B337" s="237" t="s">
        <v>1321</v>
      </c>
      <c r="C337" s="18" t="s">
        <v>909</v>
      </c>
      <c r="D337" s="18" t="s">
        <v>909</v>
      </c>
      <c r="E337" s="15">
        <f t="shared" si="14"/>
        <v>0</v>
      </c>
      <c r="F337" s="18" t="s">
        <v>909</v>
      </c>
      <c r="G337" s="124">
        <f t="shared" si="15"/>
        <v>0</v>
      </c>
      <c r="H337" s="150" t="s">
        <v>909</v>
      </c>
      <c r="I337" s="151" t="s">
        <v>909</v>
      </c>
      <c r="J337" s="165" t="s">
        <v>909</v>
      </c>
      <c r="K337" s="164" t="s">
        <v>909</v>
      </c>
    </row>
    <row r="338" spans="1:11" hidden="1">
      <c r="A338" s="238" t="s">
        <v>1315</v>
      </c>
      <c r="B338" s="237" t="s">
        <v>1322</v>
      </c>
      <c r="C338" s="18" t="s">
        <v>909</v>
      </c>
      <c r="D338" s="18" t="s">
        <v>909</v>
      </c>
      <c r="E338" s="15">
        <f t="shared" si="14"/>
        <v>0</v>
      </c>
      <c r="F338" s="18" t="s">
        <v>909</v>
      </c>
      <c r="G338" s="124">
        <f t="shared" si="15"/>
        <v>0</v>
      </c>
      <c r="H338" s="150" t="s">
        <v>909</v>
      </c>
      <c r="I338" s="151" t="s">
        <v>909</v>
      </c>
      <c r="J338" s="165" t="s">
        <v>909</v>
      </c>
      <c r="K338" s="164" t="s">
        <v>909</v>
      </c>
    </row>
    <row r="339" spans="1:11" hidden="1">
      <c r="A339" s="238" t="s">
        <v>1315</v>
      </c>
      <c r="B339" s="237" t="s">
        <v>1323</v>
      </c>
      <c r="C339" s="18" t="s">
        <v>909</v>
      </c>
      <c r="D339" s="18" t="s">
        <v>909</v>
      </c>
      <c r="E339" s="15">
        <f t="shared" si="14"/>
        <v>0</v>
      </c>
      <c r="F339" s="18" t="s">
        <v>909</v>
      </c>
      <c r="G339" s="124">
        <f t="shared" si="15"/>
        <v>0</v>
      </c>
      <c r="H339" s="150" t="s">
        <v>909</v>
      </c>
      <c r="I339" s="151" t="s">
        <v>909</v>
      </c>
      <c r="J339" s="165" t="s">
        <v>909</v>
      </c>
      <c r="K339" s="164" t="s">
        <v>909</v>
      </c>
    </row>
    <row r="340" spans="1:11" hidden="1">
      <c r="A340" s="238" t="s">
        <v>1315</v>
      </c>
      <c r="B340" s="237" t="s">
        <v>1324</v>
      </c>
      <c r="C340" s="18" t="s">
        <v>909</v>
      </c>
      <c r="D340" s="18" t="s">
        <v>909</v>
      </c>
      <c r="E340" s="15">
        <f t="shared" si="14"/>
        <v>0</v>
      </c>
      <c r="F340" s="18" t="s">
        <v>909</v>
      </c>
      <c r="G340" s="124">
        <f t="shared" si="15"/>
        <v>0</v>
      </c>
      <c r="H340" s="150" t="s">
        <v>909</v>
      </c>
      <c r="I340" s="151" t="s">
        <v>909</v>
      </c>
      <c r="J340" s="165" t="s">
        <v>909</v>
      </c>
      <c r="K340" s="164" t="s">
        <v>909</v>
      </c>
    </row>
    <row r="341" spans="1:11" hidden="1">
      <c r="A341" s="238" t="s">
        <v>1315</v>
      </c>
      <c r="B341" s="237" t="s">
        <v>1325</v>
      </c>
      <c r="C341" s="18" t="s">
        <v>909</v>
      </c>
      <c r="D341" s="18" t="s">
        <v>909</v>
      </c>
      <c r="E341" s="15">
        <f t="shared" si="14"/>
        <v>0</v>
      </c>
      <c r="F341" s="18" t="s">
        <v>909</v>
      </c>
      <c r="G341" s="124">
        <f t="shared" si="15"/>
        <v>0</v>
      </c>
      <c r="H341" s="150" t="s">
        <v>909</v>
      </c>
      <c r="I341" s="151" t="s">
        <v>909</v>
      </c>
      <c r="J341" s="165" t="s">
        <v>909</v>
      </c>
      <c r="K341" s="164" t="s">
        <v>909</v>
      </c>
    </row>
    <row r="342" spans="1:11" hidden="1">
      <c r="A342" s="238" t="s">
        <v>1315</v>
      </c>
      <c r="B342" s="237" t="s">
        <v>1326</v>
      </c>
      <c r="C342" s="18" t="s">
        <v>909</v>
      </c>
      <c r="D342" s="18" t="s">
        <v>909</v>
      </c>
      <c r="E342" s="15">
        <f t="shared" si="14"/>
        <v>0</v>
      </c>
      <c r="F342" s="18" t="s">
        <v>909</v>
      </c>
      <c r="G342" s="124">
        <f t="shared" si="15"/>
        <v>0</v>
      </c>
      <c r="H342" s="150" t="s">
        <v>909</v>
      </c>
      <c r="I342" s="151" t="s">
        <v>909</v>
      </c>
      <c r="J342" s="165" t="s">
        <v>909</v>
      </c>
      <c r="K342" s="164" t="s">
        <v>909</v>
      </c>
    </row>
    <row r="343" spans="1:11" hidden="1">
      <c r="A343" s="238" t="s">
        <v>1315</v>
      </c>
      <c r="B343" s="237" t="s">
        <v>1327</v>
      </c>
      <c r="C343" s="18" t="s">
        <v>909</v>
      </c>
      <c r="D343" s="18" t="s">
        <v>909</v>
      </c>
      <c r="E343" s="15">
        <f t="shared" si="14"/>
        <v>0</v>
      </c>
      <c r="F343" s="18" t="s">
        <v>909</v>
      </c>
      <c r="G343" s="124">
        <f t="shared" si="15"/>
        <v>0</v>
      </c>
      <c r="H343" s="150" t="s">
        <v>909</v>
      </c>
      <c r="I343" s="151" t="s">
        <v>909</v>
      </c>
      <c r="J343" s="165" t="s">
        <v>909</v>
      </c>
      <c r="K343" s="164" t="s">
        <v>909</v>
      </c>
    </row>
    <row r="344" spans="1:11" hidden="1">
      <c r="A344" s="238" t="s">
        <v>1315</v>
      </c>
      <c r="B344" s="237" t="s">
        <v>1328</v>
      </c>
      <c r="C344" s="18" t="s">
        <v>909</v>
      </c>
      <c r="D344" s="18" t="s">
        <v>909</v>
      </c>
      <c r="E344" s="15">
        <f t="shared" si="14"/>
        <v>0</v>
      </c>
      <c r="F344" s="18" t="s">
        <v>909</v>
      </c>
      <c r="G344" s="124">
        <f t="shared" si="15"/>
        <v>0</v>
      </c>
      <c r="H344" s="150" t="s">
        <v>909</v>
      </c>
      <c r="I344" s="151" t="s">
        <v>909</v>
      </c>
      <c r="J344" s="165" t="s">
        <v>909</v>
      </c>
      <c r="K344" s="164" t="s">
        <v>909</v>
      </c>
    </row>
    <row r="345" spans="1:11" hidden="1">
      <c r="A345" s="238" t="s">
        <v>1315</v>
      </c>
      <c r="B345" s="237" t="s">
        <v>1329</v>
      </c>
      <c r="C345" s="18" t="s">
        <v>909</v>
      </c>
      <c r="D345" s="18" t="s">
        <v>909</v>
      </c>
      <c r="E345" s="15">
        <f t="shared" si="14"/>
        <v>0</v>
      </c>
      <c r="F345" s="18" t="s">
        <v>909</v>
      </c>
      <c r="G345" s="124">
        <f t="shared" si="15"/>
        <v>0</v>
      </c>
      <c r="H345" s="150" t="s">
        <v>909</v>
      </c>
      <c r="I345" s="151" t="s">
        <v>909</v>
      </c>
      <c r="J345" s="165" t="s">
        <v>909</v>
      </c>
      <c r="K345" s="164" t="s">
        <v>909</v>
      </c>
    </row>
    <row r="346" spans="1:11" hidden="1">
      <c r="A346" s="238" t="s">
        <v>1315</v>
      </c>
      <c r="B346" s="237" t="s">
        <v>1330</v>
      </c>
      <c r="C346" s="18" t="s">
        <v>909</v>
      </c>
      <c r="D346" s="18" t="s">
        <v>909</v>
      </c>
      <c r="E346" s="15">
        <f t="shared" si="14"/>
        <v>0</v>
      </c>
      <c r="F346" s="18" t="s">
        <v>909</v>
      </c>
      <c r="G346" s="124">
        <f t="shared" si="15"/>
        <v>0</v>
      </c>
      <c r="H346" s="150" t="s">
        <v>909</v>
      </c>
      <c r="I346" s="151" t="s">
        <v>909</v>
      </c>
      <c r="J346" s="165" t="s">
        <v>909</v>
      </c>
      <c r="K346" s="164" t="s">
        <v>909</v>
      </c>
    </row>
    <row r="347" spans="1:11" hidden="1">
      <c r="A347" s="251" t="s">
        <v>745</v>
      </c>
      <c r="B347" s="250" t="s">
        <v>1331</v>
      </c>
      <c r="C347" s="18">
        <v>2300</v>
      </c>
      <c r="D347" s="18"/>
      <c r="E347" s="15">
        <f t="shared" si="14"/>
        <v>2300</v>
      </c>
      <c r="F347" s="18">
        <v>2300</v>
      </c>
      <c r="G347" s="124">
        <f t="shared" si="15"/>
        <v>0</v>
      </c>
      <c r="H347" s="150" t="s">
        <v>909</v>
      </c>
      <c r="I347" s="151" t="s">
        <v>909</v>
      </c>
      <c r="J347" s="165" t="s">
        <v>909</v>
      </c>
      <c r="K347" s="164" t="s">
        <v>909</v>
      </c>
    </row>
    <row r="348" spans="1:11" hidden="1">
      <c r="A348" s="252" t="s">
        <v>745</v>
      </c>
      <c r="B348" s="236" t="s">
        <v>1332</v>
      </c>
      <c r="C348" s="18" t="s">
        <v>909</v>
      </c>
      <c r="D348" s="18" t="s">
        <v>909</v>
      </c>
      <c r="E348" s="15">
        <f t="shared" si="14"/>
        <v>0</v>
      </c>
      <c r="F348" s="18" t="s">
        <v>909</v>
      </c>
      <c r="G348" s="124">
        <f t="shared" si="15"/>
        <v>0</v>
      </c>
      <c r="H348" s="150" t="s">
        <v>909</v>
      </c>
      <c r="I348" s="151" t="s">
        <v>909</v>
      </c>
      <c r="J348" s="165" t="s">
        <v>909</v>
      </c>
      <c r="K348" s="164" t="s">
        <v>909</v>
      </c>
    </row>
    <row r="349" spans="1:11" hidden="1">
      <c r="A349" s="254" t="s">
        <v>1333</v>
      </c>
      <c r="B349" s="236" t="s">
        <v>1335</v>
      </c>
      <c r="C349" s="18">
        <v>9300</v>
      </c>
      <c r="D349" s="18"/>
      <c r="E349" s="15">
        <f t="shared" si="14"/>
        <v>9300</v>
      </c>
      <c r="F349" s="18">
        <v>5600</v>
      </c>
      <c r="G349" s="124">
        <f t="shared" si="15"/>
        <v>3700</v>
      </c>
      <c r="H349" s="150" t="s">
        <v>909</v>
      </c>
      <c r="I349" s="151" t="s">
        <v>909</v>
      </c>
      <c r="J349" s="165">
        <v>3700</v>
      </c>
      <c r="K349" s="164" t="s">
        <v>1530</v>
      </c>
    </row>
    <row r="350" spans="1:11" hidden="1">
      <c r="A350" s="255" t="s">
        <v>1333</v>
      </c>
      <c r="B350" s="236" t="s">
        <v>1336</v>
      </c>
      <c r="C350" s="18">
        <v>16000</v>
      </c>
      <c r="D350" s="18"/>
      <c r="E350" s="15">
        <f t="shared" si="14"/>
        <v>16000</v>
      </c>
      <c r="F350" s="18">
        <v>10500</v>
      </c>
      <c r="G350" s="124">
        <f t="shared" si="15"/>
        <v>5500</v>
      </c>
      <c r="H350" s="150" t="s">
        <v>909</v>
      </c>
      <c r="I350" s="151" t="s">
        <v>909</v>
      </c>
      <c r="J350" s="165">
        <v>5500</v>
      </c>
      <c r="K350" s="164" t="s">
        <v>1530</v>
      </c>
    </row>
    <row r="351" spans="1:11" hidden="1">
      <c r="A351" s="255" t="s">
        <v>1333</v>
      </c>
      <c r="B351" s="236" t="s">
        <v>1334</v>
      </c>
      <c r="C351" s="18" t="s">
        <v>909</v>
      </c>
      <c r="D351" s="18" t="s">
        <v>909</v>
      </c>
      <c r="E351" s="15">
        <f t="shared" si="14"/>
        <v>0</v>
      </c>
      <c r="F351" s="18" t="s">
        <v>909</v>
      </c>
      <c r="G351" s="124">
        <f t="shared" si="15"/>
        <v>0</v>
      </c>
      <c r="H351" s="150" t="s">
        <v>909</v>
      </c>
      <c r="I351" s="151" t="s">
        <v>909</v>
      </c>
      <c r="J351" s="165" t="s">
        <v>909</v>
      </c>
      <c r="K351" s="164" t="s">
        <v>909</v>
      </c>
    </row>
    <row r="352" spans="1:11" hidden="1">
      <c r="A352" s="255" t="s">
        <v>1333</v>
      </c>
      <c r="B352" s="236" t="s">
        <v>454</v>
      </c>
      <c r="C352" s="18">
        <v>8000</v>
      </c>
      <c r="D352" s="18"/>
      <c r="E352" s="15">
        <f t="shared" si="14"/>
        <v>8000</v>
      </c>
      <c r="F352" s="18">
        <v>7000</v>
      </c>
      <c r="G352" s="124">
        <f t="shared" si="15"/>
        <v>1000</v>
      </c>
      <c r="H352" s="150" t="s">
        <v>909</v>
      </c>
      <c r="I352" s="151" t="s">
        <v>909</v>
      </c>
      <c r="J352" s="165">
        <v>1000</v>
      </c>
      <c r="K352" s="164" t="s">
        <v>1530</v>
      </c>
    </row>
    <row r="353" spans="1:11" hidden="1">
      <c r="A353" s="255" t="s">
        <v>1333</v>
      </c>
      <c r="B353" s="236" t="s">
        <v>1337</v>
      </c>
      <c r="C353" s="18">
        <v>9500</v>
      </c>
      <c r="D353" s="18"/>
      <c r="E353" s="15">
        <f t="shared" si="14"/>
        <v>9500</v>
      </c>
      <c r="F353" s="18">
        <v>9500</v>
      </c>
      <c r="G353" s="124">
        <f t="shared" si="15"/>
        <v>0</v>
      </c>
      <c r="H353" s="150" t="s">
        <v>909</v>
      </c>
      <c r="I353" s="151" t="s">
        <v>909</v>
      </c>
      <c r="J353" s="165" t="s">
        <v>909</v>
      </c>
      <c r="K353" s="164" t="s">
        <v>909</v>
      </c>
    </row>
    <row r="354" spans="1:11" hidden="1">
      <c r="A354" s="255" t="s">
        <v>1333</v>
      </c>
      <c r="B354" s="236" t="s">
        <v>1338</v>
      </c>
      <c r="C354" s="18">
        <v>16100</v>
      </c>
      <c r="D354" s="18"/>
      <c r="E354" s="15">
        <f t="shared" si="14"/>
        <v>16100</v>
      </c>
      <c r="F354" s="18">
        <v>13700</v>
      </c>
      <c r="G354" s="124">
        <f t="shared" si="15"/>
        <v>2400</v>
      </c>
      <c r="H354" s="150" t="s">
        <v>909</v>
      </c>
      <c r="I354" s="151" t="s">
        <v>909</v>
      </c>
      <c r="J354" s="165">
        <v>2400</v>
      </c>
      <c r="K354" s="164" t="s">
        <v>1530</v>
      </c>
    </row>
    <row r="355" spans="1:11" hidden="1">
      <c r="A355" s="245" t="s">
        <v>1074</v>
      </c>
      <c r="B355" s="262" t="s">
        <v>1339</v>
      </c>
      <c r="C355" s="18">
        <v>180</v>
      </c>
      <c r="D355" s="18"/>
      <c r="E355" s="15">
        <f t="shared" si="14"/>
        <v>180</v>
      </c>
      <c r="F355" s="18">
        <v>180</v>
      </c>
      <c r="G355" s="124">
        <f t="shared" si="15"/>
        <v>0</v>
      </c>
      <c r="H355" s="150" t="s">
        <v>909</v>
      </c>
      <c r="I355" s="151" t="s">
        <v>909</v>
      </c>
      <c r="J355" s="165" t="s">
        <v>909</v>
      </c>
      <c r="K355" s="164" t="s">
        <v>909</v>
      </c>
    </row>
    <row r="356" spans="1:11" hidden="1">
      <c r="A356" s="253" t="s">
        <v>1074</v>
      </c>
      <c r="B356" s="236" t="s">
        <v>1340</v>
      </c>
      <c r="C356" s="18">
        <v>60</v>
      </c>
      <c r="D356" s="18"/>
      <c r="E356" s="15">
        <f t="shared" si="14"/>
        <v>60</v>
      </c>
      <c r="F356" s="18">
        <v>60</v>
      </c>
      <c r="G356" s="124">
        <f t="shared" si="15"/>
        <v>0</v>
      </c>
      <c r="H356" s="150" t="s">
        <v>909</v>
      </c>
      <c r="I356" s="151" t="s">
        <v>909</v>
      </c>
      <c r="J356" s="165" t="s">
        <v>909</v>
      </c>
      <c r="K356" s="164" t="s">
        <v>909</v>
      </c>
    </row>
    <row r="357" spans="1:11" hidden="1">
      <c r="A357" s="253" t="s">
        <v>1074</v>
      </c>
      <c r="B357" s="236" t="s">
        <v>1341</v>
      </c>
      <c r="C357" s="18">
        <v>180</v>
      </c>
      <c r="D357" s="18"/>
      <c r="E357" s="15">
        <f t="shared" si="14"/>
        <v>180</v>
      </c>
      <c r="F357" s="18">
        <v>180</v>
      </c>
      <c r="G357" s="124">
        <f t="shared" si="15"/>
        <v>0</v>
      </c>
      <c r="H357" s="150" t="s">
        <v>909</v>
      </c>
      <c r="I357" s="151" t="s">
        <v>909</v>
      </c>
      <c r="J357" s="165" t="s">
        <v>909</v>
      </c>
      <c r="K357" s="164" t="s">
        <v>909</v>
      </c>
    </row>
    <row r="358" spans="1:11" hidden="1">
      <c r="A358" s="253" t="s">
        <v>1074</v>
      </c>
      <c r="B358" s="236" t="s">
        <v>1080</v>
      </c>
      <c r="C358" s="18">
        <v>780</v>
      </c>
      <c r="D358" s="18"/>
      <c r="E358" s="15">
        <f t="shared" si="14"/>
        <v>780</v>
      </c>
      <c r="F358" s="18">
        <v>780</v>
      </c>
      <c r="G358" s="124">
        <f t="shared" si="15"/>
        <v>0</v>
      </c>
      <c r="H358" s="150" t="s">
        <v>909</v>
      </c>
      <c r="I358" s="151" t="s">
        <v>909</v>
      </c>
      <c r="J358" s="165" t="s">
        <v>909</v>
      </c>
      <c r="K358" s="164" t="s">
        <v>909</v>
      </c>
    </row>
    <row r="359" spans="1:11" hidden="1">
      <c r="A359" s="253" t="s">
        <v>1074</v>
      </c>
      <c r="B359" s="236" t="s">
        <v>1081</v>
      </c>
      <c r="C359" s="18">
        <v>1200</v>
      </c>
      <c r="D359" s="18"/>
      <c r="E359" s="15">
        <f t="shared" si="14"/>
        <v>1200</v>
      </c>
      <c r="F359" s="18">
        <v>1200</v>
      </c>
      <c r="G359" s="124">
        <f t="shared" si="15"/>
        <v>0</v>
      </c>
      <c r="H359" s="150" t="s">
        <v>909</v>
      </c>
      <c r="I359" s="151" t="s">
        <v>909</v>
      </c>
      <c r="J359" s="165" t="s">
        <v>909</v>
      </c>
      <c r="K359" s="164" t="s">
        <v>909</v>
      </c>
    </row>
    <row r="360" spans="1:11" hidden="1">
      <c r="A360" s="253" t="s">
        <v>1074</v>
      </c>
      <c r="B360" s="236" t="s">
        <v>1079</v>
      </c>
      <c r="C360" s="18">
        <v>540</v>
      </c>
      <c r="D360" s="18"/>
      <c r="E360" s="15">
        <f t="shared" si="14"/>
        <v>540</v>
      </c>
      <c r="F360" s="18">
        <v>540</v>
      </c>
      <c r="G360" s="124">
        <f t="shared" si="15"/>
        <v>0</v>
      </c>
      <c r="H360" s="150" t="s">
        <v>909</v>
      </c>
      <c r="I360" s="153" t="s">
        <v>909</v>
      </c>
      <c r="J360" s="305" t="s">
        <v>909</v>
      </c>
      <c r="K360" s="164" t="s">
        <v>909</v>
      </c>
    </row>
    <row r="361" spans="1:11" hidden="1">
      <c r="A361" s="253" t="s">
        <v>1074</v>
      </c>
      <c r="B361" s="236" t="s">
        <v>1342</v>
      </c>
      <c r="C361" s="18">
        <v>1680</v>
      </c>
      <c r="D361" s="18"/>
      <c r="E361" s="15">
        <f t="shared" si="14"/>
        <v>1680</v>
      </c>
      <c r="F361" s="18">
        <v>1680</v>
      </c>
      <c r="G361" s="124">
        <f t="shared" si="15"/>
        <v>0</v>
      </c>
      <c r="H361" s="150" t="s">
        <v>909</v>
      </c>
      <c r="I361" s="153" t="s">
        <v>909</v>
      </c>
      <c r="J361" s="305" t="s">
        <v>909</v>
      </c>
      <c r="K361" s="164" t="s">
        <v>909</v>
      </c>
    </row>
    <row r="362" spans="1:11" hidden="1">
      <c r="A362" s="253" t="s">
        <v>1074</v>
      </c>
      <c r="B362" s="236" t="s">
        <v>1082</v>
      </c>
      <c r="C362" s="18" t="s">
        <v>909</v>
      </c>
      <c r="D362" s="18" t="s">
        <v>909</v>
      </c>
      <c r="E362" s="15">
        <f t="shared" si="14"/>
        <v>0</v>
      </c>
      <c r="F362" s="18" t="s">
        <v>909</v>
      </c>
      <c r="G362" s="124">
        <f t="shared" si="15"/>
        <v>0</v>
      </c>
      <c r="H362" s="150" t="s">
        <v>909</v>
      </c>
      <c r="I362" s="151" t="s">
        <v>909</v>
      </c>
      <c r="J362" s="165" t="s">
        <v>909</v>
      </c>
      <c r="K362" s="164" t="s">
        <v>909</v>
      </c>
    </row>
    <row r="363" spans="1:11" hidden="1">
      <c r="A363" s="253" t="s">
        <v>1074</v>
      </c>
      <c r="B363" s="236" t="s">
        <v>1083</v>
      </c>
      <c r="C363" s="18">
        <v>960</v>
      </c>
      <c r="D363" s="18"/>
      <c r="E363" s="15">
        <f t="shared" si="14"/>
        <v>960</v>
      </c>
      <c r="F363" s="18">
        <v>960</v>
      </c>
      <c r="G363" s="124">
        <f t="shared" si="15"/>
        <v>0</v>
      </c>
      <c r="H363" s="150" t="s">
        <v>909</v>
      </c>
      <c r="I363" s="151" t="s">
        <v>909</v>
      </c>
      <c r="J363" s="165" t="s">
        <v>909</v>
      </c>
      <c r="K363" s="164" t="s">
        <v>909</v>
      </c>
    </row>
    <row r="364" spans="1:11" hidden="1">
      <c r="A364" s="245" t="s">
        <v>755</v>
      </c>
      <c r="B364" s="250" t="s">
        <v>1343</v>
      </c>
      <c r="C364" s="18">
        <v>628</v>
      </c>
      <c r="D364" s="18"/>
      <c r="E364" s="15">
        <f t="shared" si="14"/>
        <v>628</v>
      </c>
      <c r="F364" s="18">
        <v>628</v>
      </c>
      <c r="G364" s="124">
        <f t="shared" si="15"/>
        <v>0</v>
      </c>
      <c r="H364" s="150" t="s">
        <v>909</v>
      </c>
      <c r="I364" s="151" t="s">
        <v>909</v>
      </c>
      <c r="J364" s="165" t="s">
        <v>909</v>
      </c>
      <c r="K364" s="164" t="s">
        <v>909</v>
      </c>
    </row>
    <row r="365" spans="1:11" hidden="1">
      <c r="A365" s="16" t="s">
        <v>909</v>
      </c>
      <c r="B365" s="230" t="s">
        <v>1344</v>
      </c>
      <c r="C365" s="18" t="s">
        <v>909</v>
      </c>
      <c r="D365" s="18" t="s">
        <v>909</v>
      </c>
      <c r="E365" s="15">
        <f t="shared" si="14"/>
        <v>0</v>
      </c>
      <c r="F365" s="18" t="s">
        <v>909</v>
      </c>
      <c r="G365" s="124">
        <f t="shared" si="15"/>
        <v>0</v>
      </c>
      <c r="H365" s="150" t="s">
        <v>909</v>
      </c>
      <c r="I365" s="151" t="s">
        <v>909</v>
      </c>
      <c r="J365" s="165" t="s">
        <v>909</v>
      </c>
      <c r="K365" s="164" t="s">
        <v>909</v>
      </c>
    </row>
    <row r="366" spans="1:11" hidden="1">
      <c r="A366" s="16" t="s">
        <v>909</v>
      </c>
      <c r="B366" s="230" t="s">
        <v>756</v>
      </c>
      <c r="C366" s="18" t="s">
        <v>909</v>
      </c>
      <c r="D366" s="18" t="s">
        <v>909</v>
      </c>
      <c r="E366" s="15">
        <f t="shared" si="14"/>
        <v>0</v>
      </c>
      <c r="F366" s="18" t="s">
        <v>909</v>
      </c>
      <c r="G366" s="124">
        <f t="shared" si="15"/>
        <v>0</v>
      </c>
      <c r="H366" s="150" t="s">
        <v>909</v>
      </c>
      <c r="I366" s="151" t="s">
        <v>909</v>
      </c>
      <c r="J366" s="165" t="s">
        <v>909</v>
      </c>
      <c r="K366" s="164" t="s">
        <v>909</v>
      </c>
    </row>
    <row r="367" spans="1:11" hidden="1">
      <c r="A367" s="16" t="s">
        <v>909</v>
      </c>
      <c r="B367" s="231" t="s">
        <v>1345</v>
      </c>
      <c r="C367" s="18" t="s">
        <v>909</v>
      </c>
      <c r="D367" s="18" t="s">
        <v>909</v>
      </c>
      <c r="E367" s="15">
        <f t="shared" si="14"/>
        <v>0</v>
      </c>
      <c r="F367" s="18" t="s">
        <v>909</v>
      </c>
      <c r="G367" s="124">
        <f t="shared" si="15"/>
        <v>0</v>
      </c>
      <c r="H367" s="150" t="s">
        <v>909</v>
      </c>
      <c r="I367" s="151" t="s">
        <v>909</v>
      </c>
      <c r="J367" s="165" t="s">
        <v>909</v>
      </c>
      <c r="K367" s="164" t="s">
        <v>909</v>
      </c>
    </row>
    <row r="368" spans="1:11" hidden="1">
      <c r="A368" s="16" t="s">
        <v>909</v>
      </c>
      <c r="B368" s="230" t="s">
        <v>1346</v>
      </c>
      <c r="C368" s="18" t="s">
        <v>909</v>
      </c>
      <c r="D368" s="18" t="s">
        <v>909</v>
      </c>
      <c r="E368" s="15">
        <f t="shared" si="14"/>
        <v>0</v>
      </c>
      <c r="F368" s="18" t="s">
        <v>909</v>
      </c>
      <c r="G368" s="124">
        <f t="shared" si="15"/>
        <v>0</v>
      </c>
      <c r="H368" s="150" t="s">
        <v>909</v>
      </c>
      <c r="I368" s="151" t="s">
        <v>909</v>
      </c>
      <c r="J368" s="165" t="s">
        <v>909</v>
      </c>
      <c r="K368" s="164" t="s">
        <v>909</v>
      </c>
    </row>
    <row r="369" spans="1:11" hidden="1">
      <c r="A369" s="16" t="s">
        <v>909</v>
      </c>
      <c r="B369" s="231" t="s">
        <v>1347</v>
      </c>
      <c r="C369" s="18" t="s">
        <v>909</v>
      </c>
      <c r="D369" s="18" t="s">
        <v>909</v>
      </c>
      <c r="E369" s="15">
        <f t="shared" si="14"/>
        <v>0</v>
      </c>
      <c r="F369" s="18" t="s">
        <v>909</v>
      </c>
      <c r="G369" s="124">
        <f t="shared" si="15"/>
        <v>0</v>
      </c>
      <c r="H369" s="150" t="s">
        <v>909</v>
      </c>
      <c r="I369" s="151" t="s">
        <v>909</v>
      </c>
      <c r="J369" s="165" t="s">
        <v>909</v>
      </c>
      <c r="K369" s="164" t="s">
        <v>909</v>
      </c>
    </row>
    <row r="370" spans="1:11" hidden="1">
      <c r="A370" s="245" t="s">
        <v>248</v>
      </c>
      <c r="B370" s="250" t="s">
        <v>1348</v>
      </c>
      <c r="C370" s="18">
        <v>400</v>
      </c>
      <c r="D370" s="18"/>
      <c r="E370" s="15">
        <f t="shared" si="14"/>
        <v>400</v>
      </c>
      <c r="F370" s="18">
        <v>400</v>
      </c>
      <c r="G370" s="124">
        <f t="shared" si="15"/>
        <v>0</v>
      </c>
      <c r="H370" s="150" t="s">
        <v>909</v>
      </c>
      <c r="I370" s="151" t="s">
        <v>909</v>
      </c>
      <c r="J370" s="165" t="s">
        <v>909</v>
      </c>
      <c r="K370" s="164" t="s">
        <v>909</v>
      </c>
    </row>
    <row r="371" spans="1:11" hidden="1">
      <c r="A371" s="253" t="s">
        <v>248</v>
      </c>
      <c r="B371" s="230" t="s">
        <v>1349</v>
      </c>
      <c r="C371" s="18" t="s">
        <v>909</v>
      </c>
      <c r="D371" s="18" t="s">
        <v>909</v>
      </c>
      <c r="E371" s="15">
        <f t="shared" si="14"/>
        <v>0</v>
      </c>
      <c r="F371" s="18" t="s">
        <v>909</v>
      </c>
      <c r="G371" s="124">
        <f t="shared" si="15"/>
        <v>0</v>
      </c>
      <c r="H371" s="150" t="s">
        <v>909</v>
      </c>
      <c r="I371" s="151" t="s">
        <v>909</v>
      </c>
      <c r="J371" s="165" t="s">
        <v>909</v>
      </c>
      <c r="K371" s="164" t="s">
        <v>909</v>
      </c>
    </row>
    <row r="372" spans="1:11" hidden="1">
      <c r="A372" s="253" t="s">
        <v>248</v>
      </c>
      <c r="B372" s="230" t="s">
        <v>1350</v>
      </c>
      <c r="C372" s="18">
        <v>1250</v>
      </c>
      <c r="D372" s="18"/>
      <c r="E372" s="15">
        <f t="shared" si="14"/>
        <v>1250</v>
      </c>
      <c r="F372" s="18">
        <v>1250</v>
      </c>
      <c r="G372" s="124">
        <f t="shared" si="15"/>
        <v>0</v>
      </c>
      <c r="H372" s="150" t="s">
        <v>909</v>
      </c>
      <c r="I372" s="151" t="s">
        <v>909</v>
      </c>
      <c r="J372" s="165" t="s">
        <v>909</v>
      </c>
      <c r="K372" s="164" t="s">
        <v>909</v>
      </c>
    </row>
    <row r="373" spans="1:11" hidden="1">
      <c r="A373" s="253" t="s">
        <v>248</v>
      </c>
      <c r="B373" s="236" t="s">
        <v>258</v>
      </c>
      <c r="C373" s="18" t="s">
        <v>909</v>
      </c>
      <c r="D373" s="18" t="s">
        <v>909</v>
      </c>
      <c r="E373" s="15">
        <f t="shared" si="14"/>
        <v>0</v>
      </c>
      <c r="F373" s="18" t="s">
        <v>909</v>
      </c>
      <c r="G373" s="124">
        <f t="shared" si="15"/>
        <v>0</v>
      </c>
      <c r="H373" s="150" t="s">
        <v>909</v>
      </c>
      <c r="I373" s="151" t="s">
        <v>909</v>
      </c>
      <c r="J373" s="165" t="s">
        <v>909</v>
      </c>
      <c r="K373" s="164" t="s">
        <v>909</v>
      </c>
    </row>
    <row r="374" spans="1:11" hidden="1">
      <c r="A374" s="253" t="s">
        <v>248</v>
      </c>
      <c r="B374" s="230" t="s">
        <v>1351</v>
      </c>
      <c r="C374" s="18" t="s">
        <v>909</v>
      </c>
      <c r="D374" s="18" t="s">
        <v>909</v>
      </c>
      <c r="E374" s="15">
        <f t="shared" si="14"/>
        <v>0</v>
      </c>
      <c r="F374" s="18" t="s">
        <v>909</v>
      </c>
      <c r="G374" s="124">
        <f t="shared" si="15"/>
        <v>0</v>
      </c>
      <c r="H374" s="150" t="s">
        <v>909</v>
      </c>
      <c r="I374" s="151" t="s">
        <v>909</v>
      </c>
      <c r="J374" s="165" t="s">
        <v>909</v>
      </c>
      <c r="K374" s="164" t="s">
        <v>909</v>
      </c>
    </row>
    <row r="375" spans="1:11" hidden="1">
      <c r="A375" s="253" t="s">
        <v>248</v>
      </c>
      <c r="B375" s="236" t="s">
        <v>1352</v>
      </c>
      <c r="C375" s="18" t="s">
        <v>909</v>
      </c>
      <c r="D375" s="18" t="s">
        <v>909</v>
      </c>
      <c r="E375" s="15">
        <f t="shared" si="14"/>
        <v>0</v>
      </c>
      <c r="F375" s="18" t="s">
        <v>909</v>
      </c>
      <c r="G375" s="124">
        <f t="shared" si="15"/>
        <v>0</v>
      </c>
      <c r="H375" s="150" t="s">
        <v>909</v>
      </c>
      <c r="I375" s="151" t="s">
        <v>909</v>
      </c>
      <c r="J375" s="165" t="s">
        <v>909</v>
      </c>
      <c r="K375" s="164" t="s">
        <v>909</v>
      </c>
    </row>
    <row r="376" spans="1:11" hidden="1">
      <c r="A376" s="253" t="s">
        <v>248</v>
      </c>
      <c r="B376" s="237" t="s">
        <v>1353</v>
      </c>
      <c r="C376" s="18">
        <v>370</v>
      </c>
      <c r="D376" s="18"/>
      <c r="E376" s="15">
        <f t="shared" si="14"/>
        <v>370</v>
      </c>
      <c r="F376" s="18">
        <v>370</v>
      </c>
      <c r="G376" s="124">
        <f t="shared" si="15"/>
        <v>0</v>
      </c>
      <c r="H376" s="150" t="s">
        <v>909</v>
      </c>
      <c r="I376" s="151" t="s">
        <v>909</v>
      </c>
      <c r="J376" s="165" t="s">
        <v>909</v>
      </c>
      <c r="K376" s="164" t="s">
        <v>909</v>
      </c>
    </row>
    <row r="377" spans="1:11" hidden="1">
      <c r="A377" s="245" t="s">
        <v>558</v>
      </c>
      <c r="B377" s="237" t="s">
        <v>1354</v>
      </c>
      <c r="C377" s="18">
        <v>7210</v>
      </c>
      <c r="D377" s="18"/>
      <c r="E377" s="15">
        <f t="shared" si="14"/>
        <v>7210</v>
      </c>
      <c r="F377" s="18">
        <v>7210</v>
      </c>
      <c r="G377" s="124">
        <f t="shared" si="15"/>
        <v>0</v>
      </c>
      <c r="H377" s="150" t="s">
        <v>909</v>
      </c>
      <c r="I377" s="151" t="s">
        <v>909</v>
      </c>
      <c r="J377" s="165" t="s">
        <v>909</v>
      </c>
      <c r="K377" s="164" t="s">
        <v>909</v>
      </c>
    </row>
    <row r="378" spans="1:11" hidden="1">
      <c r="A378" s="253" t="s">
        <v>558</v>
      </c>
      <c r="B378" s="236" t="s">
        <v>567</v>
      </c>
      <c r="C378" s="18" t="s">
        <v>909</v>
      </c>
      <c r="D378" s="18" t="s">
        <v>909</v>
      </c>
      <c r="E378" s="15">
        <f t="shared" si="14"/>
        <v>0</v>
      </c>
      <c r="F378" s="18" t="s">
        <v>909</v>
      </c>
      <c r="G378" s="124">
        <f t="shared" si="15"/>
        <v>0</v>
      </c>
      <c r="H378" s="150" t="s">
        <v>909</v>
      </c>
      <c r="I378" s="151" t="s">
        <v>909</v>
      </c>
      <c r="J378" s="165" t="s">
        <v>909</v>
      </c>
      <c r="K378" s="164" t="s">
        <v>909</v>
      </c>
    </row>
    <row r="379" spans="1:11" hidden="1">
      <c r="A379" s="253" t="s">
        <v>558</v>
      </c>
      <c r="B379" s="236" t="s">
        <v>566</v>
      </c>
      <c r="C379" s="18" t="s">
        <v>909</v>
      </c>
      <c r="D379" s="18" t="s">
        <v>909</v>
      </c>
      <c r="E379" s="15">
        <f t="shared" si="14"/>
        <v>0</v>
      </c>
      <c r="F379" s="18" t="s">
        <v>909</v>
      </c>
      <c r="G379" s="124">
        <f t="shared" si="15"/>
        <v>0</v>
      </c>
      <c r="H379" s="150" t="s">
        <v>909</v>
      </c>
      <c r="I379" s="151" t="s">
        <v>909</v>
      </c>
      <c r="J379" s="165" t="s">
        <v>909</v>
      </c>
      <c r="K379" s="164" t="s">
        <v>909</v>
      </c>
    </row>
    <row r="380" spans="1:11" hidden="1">
      <c r="A380" s="245" t="s">
        <v>1355</v>
      </c>
      <c r="B380" s="236" t="s">
        <v>973</v>
      </c>
      <c r="C380" s="18">
        <v>3000</v>
      </c>
      <c r="D380" s="18"/>
      <c r="E380" s="15">
        <f t="shared" si="14"/>
        <v>3000</v>
      </c>
      <c r="F380" s="18">
        <v>3000</v>
      </c>
      <c r="G380" s="124">
        <f t="shared" si="15"/>
        <v>0</v>
      </c>
      <c r="H380" s="150" t="s">
        <v>909</v>
      </c>
      <c r="I380" s="151" t="s">
        <v>909</v>
      </c>
      <c r="J380" s="165" t="s">
        <v>909</v>
      </c>
      <c r="K380" s="164" t="s">
        <v>909</v>
      </c>
    </row>
    <row r="381" spans="1:11" hidden="1">
      <c r="A381" s="253" t="s">
        <v>1355</v>
      </c>
      <c r="B381" s="236" t="s">
        <v>1356</v>
      </c>
      <c r="C381" s="18" t="s">
        <v>909</v>
      </c>
      <c r="D381" s="18" t="s">
        <v>909</v>
      </c>
      <c r="E381" s="15">
        <f t="shared" si="14"/>
        <v>0</v>
      </c>
      <c r="F381" s="18" t="s">
        <v>909</v>
      </c>
      <c r="G381" s="124">
        <f t="shared" si="15"/>
        <v>0</v>
      </c>
      <c r="H381" s="150" t="s">
        <v>909</v>
      </c>
      <c r="I381" s="151" t="s">
        <v>909</v>
      </c>
      <c r="J381" s="165" t="s">
        <v>909</v>
      </c>
      <c r="K381" s="164" t="s">
        <v>909</v>
      </c>
    </row>
    <row r="382" spans="1:11" hidden="1">
      <c r="A382" s="253" t="s">
        <v>1355</v>
      </c>
      <c r="B382" s="236" t="s">
        <v>1357</v>
      </c>
      <c r="C382" s="18">
        <v>15000</v>
      </c>
      <c r="D382" s="18"/>
      <c r="E382" s="15">
        <f t="shared" si="14"/>
        <v>15000</v>
      </c>
      <c r="F382" s="18">
        <v>15000</v>
      </c>
      <c r="G382" s="124">
        <f t="shared" si="15"/>
        <v>0</v>
      </c>
      <c r="H382" s="150" t="s">
        <v>909</v>
      </c>
      <c r="I382" s="151" t="s">
        <v>909</v>
      </c>
      <c r="J382" s="165" t="s">
        <v>909</v>
      </c>
      <c r="K382" s="164" t="s">
        <v>909</v>
      </c>
    </row>
    <row r="383" spans="1:11" hidden="1">
      <c r="A383" s="253" t="s">
        <v>1355</v>
      </c>
      <c r="B383" s="236" t="s">
        <v>706</v>
      </c>
      <c r="C383" s="18">
        <v>10508</v>
      </c>
      <c r="D383" s="18"/>
      <c r="E383" s="15">
        <f t="shared" si="14"/>
        <v>10508</v>
      </c>
      <c r="F383" s="18">
        <v>7508</v>
      </c>
      <c r="G383" s="124">
        <f t="shared" si="15"/>
        <v>3000</v>
      </c>
      <c r="H383" s="150">
        <v>3000</v>
      </c>
      <c r="I383" s="151" t="s">
        <v>1527</v>
      </c>
      <c r="J383" s="165" t="s">
        <v>909</v>
      </c>
      <c r="K383" s="164" t="s">
        <v>909</v>
      </c>
    </row>
    <row r="384" spans="1:11" hidden="1">
      <c r="A384" s="253" t="s">
        <v>1355</v>
      </c>
      <c r="B384" s="230" t="s">
        <v>1358</v>
      </c>
      <c r="C384" s="18" t="s">
        <v>909</v>
      </c>
      <c r="D384" s="18" t="s">
        <v>909</v>
      </c>
      <c r="E384" s="15">
        <f t="shared" si="14"/>
        <v>0</v>
      </c>
      <c r="F384" s="18" t="s">
        <v>909</v>
      </c>
      <c r="G384" s="124">
        <f t="shared" si="15"/>
        <v>0</v>
      </c>
      <c r="H384" s="150" t="s">
        <v>909</v>
      </c>
      <c r="I384" s="151" t="s">
        <v>909</v>
      </c>
      <c r="J384" s="165" t="s">
        <v>909</v>
      </c>
      <c r="K384" s="164" t="s">
        <v>909</v>
      </c>
    </row>
    <row r="385" spans="1:11" hidden="1">
      <c r="A385" s="253" t="s">
        <v>1355</v>
      </c>
      <c r="B385" s="236" t="s">
        <v>707</v>
      </c>
      <c r="C385" s="18">
        <v>8424</v>
      </c>
      <c r="D385" s="18"/>
      <c r="E385" s="15">
        <f t="shared" si="14"/>
        <v>8424</v>
      </c>
      <c r="F385" s="18">
        <v>8424</v>
      </c>
      <c r="G385" s="124">
        <f t="shared" si="15"/>
        <v>0</v>
      </c>
      <c r="H385" s="150" t="s">
        <v>909</v>
      </c>
      <c r="I385" s="151" t="s">
        <v>909</v>
      </c>
      <c r="J385" s="165" t="s">
        <v>909</v>
      </c>
      <c r="K385" s="164" t="s">
        <v>909</v>
      </c>
    </row>
    <row r="386" spans="1:11" hidden="1">
      <c r="A386" s="253" t="s">
        <v>1355</v>
      </c>
      <c r="B386" s="236" t="s">
        <v>708</v>
      </c>
      <c r="C386" s="18" t="s">
        <v>909</v>
      </c>
      <c r="D386" s="18" t="s">
        <v>909</v>
      </c>
      <c r="E386" s="15">
        <f t="shared" si="14"/>
        <v>0</v>
      </c>
      <c r="F386" s="18" t="s">
        <v>909</v>
      </c>
      <c r="G386" s="124">
        <f t="shared" si="15"/>
        <v>0</v>
      </c>
      <c r="H386" s="150" t="s">
        <v>909</v>
      </c>
      <c r="I386" s="151" t="s">
        <v>909</v>
      </c>
      <c r="J386" s="165" t="s">
        <v>909</v>
      </c>
      <c r="K386" s="164" t="s">
        <v>909</v>
      </c>
    </row>
    <row r="387" spans="1:11" hidden="1">
      <c r="A387" s="253" t="s">
        <v>1355</v>
      </c>
      <c r="B387" s="236" t="s">
        <v>709</v>
      </c>
      <c r="C387" s="18" t="s">
        <v>909</v>
      </c>
      <c r="D387" s="18" t="s">
        <v>909</v>
      </c>
      <c r="E387" s="15">
        <f t="shared" si="14"/>
        <v>0</v>
      </c>
      <c r="F387" s="18" t="s">
        <v>909</v>
      </c>
      <c r="G387" s="124">
        <f t="shared" si="15"/>
        <v>0</v>
      </c>
      <c r="H387" s="150" t="s">
        <v>909</v>
      </c>
      <c r="I387" s="151" t="s">
        <v>909</v>
      </c>
      <c r="J387" s="165" t="s">
        <v>909</v>
      </c>
      <c r="K387" s="164" t="s">
        <v>909</v>
      </c>
    </row>
    <row r="388" spans="1:11" hidden="1">
      <c r="A388" s="253" t="s">
        <v>1355</v>
      </c>
      <c r="B388" s="236" t="s">
        <v>1359</v>
      </c>
      <c r="C388" s="18">
        <v>3000</v>
      </c>
      <c r="D388" s="18"/>
      <c r="E388" s="15">
        <f t="shared" si="14"/>
        <v>3000</v>
      </c>
      <c r="F388" s="18">
        <v>1400</v>
      </c>
      <c r="G388" s="124">
        <f t="shared" si="15"/>
        <v>1600</v>
      </c>
      <c r="H388" s="150">
        <v>1600</v>
      </c>
      <c r="I388" s="151" t="s">
        <v>1527</v>
      </c>
      <c r="J388" s="165" t="s">
        <v>909</v>
      </c>
      <c r="K388" s="164" t="s">
        <v>909</v>
      </c>
    </row>
    <row r="389" spans="1:11" hidden="1">
      <c r="A389" s="253" t="s">
        <v>1355</v>
      </c>
      <c r="B389" s="236" t="s">
        <v>1360</v>
      </c>
      <c r="C389" s="18">
        <v>3000</v>
      </c>
      <c r="D389" s="18"/>
      <c r="E389" s="15">
        <f t="shared" si="14"/>
        <v>3000</v>
      </c>
      <c r="F389" s="18">
        <v>3000</v>
      </c>
      <c r="G389" s="124">
        <f t="shared" si="15"/>
        <v>0</v>
      </c>
      <c r="H389" s="150" t="s">
        <v>909</v>
      </c>
      <c r="I389" s="151" t="s">
        <v>909</v>
      </c>
      <c r="J389" s="165" t="s">
        <v>909</v>
      </c>
      <c r="K389" s="164" t="s">
        <v>909</v>
      </c>
    </row>
    <row r="390" spans="1:11" hidden="1">
      <c r="A390" s="253" t="s">
        <v>1355</v>
      </c>
      <c r="B390" s="236" t="s">
        <v>1361</v>
      </c>
      <c r="C390" s="18" t="s">
        <v>909</v>
      </c>
      <c r="D390" s="18" t="s">
        <v>909</v>
      </c>
      <c r="E390" s="15">
        <f t="shared" si="14"/>
        <v>0</v>
      </c>
      <c r="F390" s="18" t="s">
        <v>909</v>
      </c>
      <c r="G390" s="124">
        <f t="shared" si="15"/>
        <v>0</v>
      </c>
      <c r="H390" s="150" t="s">
        <v>909</v>
      </c>
      <c r="I390" s="151" t="s">
        <v>909</v>
      </c>
      <c r="J390" s="165" t="s">
        <v>909</v>
      </c>
      <c r="K390" s="164" t="s">
        <v>909</v>
      </c>
    </row>
    <row r="391" spans="1:11" hidden="1">
      <c r="A391" s="253" t="s">
        <v>1355</v>
      </c>
      <c r="B391" s="236" t="s">
        <v>1362</v>
      </c>
      <c r="C391" s="18" t="s">
        <v>909</v>
      </c>
      <c r="D391" s="18" t="s">
        <v>909</v>
      </c>
      <c r="E391" s="15">
        <f t="shared" si="14"/>
        <v>0</v>
      </c>
      <c r="F391" s="18" t="s">
        <v>909</v>
      </c>
      <c r="G391" s="124">
        <f t="shared" si="15"/>
        <v>0</v>
      </c>
      <c r="H391" s="150" t="s">
        <v>909</v>
      </c>
      <c r="I391" s="151" t="s">
        <v>909</v>
      </c>
      <c r="J391" s="165" t="s">
        <v>909</v>
      </c>
      <c r="K391" s="164" t="s">
        <v>909</v>
      </c>
    </row>
    <row r="392" spans="1:11" hidden="1">
      <c r="A392" s="253" t="s">
        <v>1355</v>
      </c>
      <c r="B392" s="236" t="s">
        <v>1363</v>
      </c>
      <c r="C392" s="18" t="s">
        <v>909</v>
      </c>
      <c r="D392" s="18" t="s">
        <v>909</v>
      </c>
      <c r="E392" s="15">
        <f t="shared" si="14"/>
        <v>0</v>
      </c>
      <c r="F392" s="18" t="s">
        <v>909</v>
      </c>
      <c r="G392" s="124">
        <f t="shared" si="15"/>
        <v>0</v>
      </c>
      <c r="H392" s="150" t="s">
        <v>909</v>
      </c>
      <c r="I392" s="151" t="s">
        <v>909</v>
      </c>
      <c r="J392" s="165" t="s">
        <v>909</v>
      </c>
      <c r="K392" s="164" t="s">
        <v>909</v>
      </c>
    </row>
    <row r="393" spans="1:11" hidden="1">
      <c r="A393" s="253" t="s">
        <v>1355</v>
      </c>
      <c r="B393" s="236" t="s">
        <v>1364</v>
      </c>
      <c r="C393" s="18" t="s">
        <v>909</v>
      </c>
      <c r="D393" s="18" t="s">
        <v>909</v>
      </c>
      <c r="E393" s="15">
        <f t="shared" si="14"/>
        <v>0</v>
      </c>
      <c r="F393" s="18" t="s">
        <v>909</v>
      </c>
      <c r="G393" s="124">
        <f t="shared" si="15"/>
        <v>0</v>
      </c>
      <c r="H393" s="150" t="s">
        <v>909</v>
      </c>
      <c r="I393" s="151" t="s">
        <v>909</v>
      </c>
      <c r="J393" s="165" t="s">
        <v>909</v>
      </c>
      <c r="K393" s="164" t="s">
        <v>909</v>
      </c>
    </row>
    <row r="394" spans="1:11" hidden="1">
      <c r="A394" s="253" t="s">
        <v>1355</v>
      </c>
      <c r="B394" s="236" t="s">
        <v>1365</v>
      </c>
      <c r="C394" s="18" t="s">
        <v>909</v>
      </c>
      <c r="D394" s="18" t="s">
        <v>909</v>
      </c>
      <c r="E394" s="15">
        <f t="shared" si="14"/>
        <v>0</v>
      </c>
      <c r="F394" s="18" t="s">
        <v>909</v>
      </c>
      <c r="G394" s="124">
        <f t="shared" si="15"/>
        <v>0</v>
      </c>
      <c r="H394" s="150" t="s">
        <v>909</v>
      </c>
      <c r="I394" s="151" t="s">
        <v>909</v>
      </c>
      <c r="J394" s="165" t="s">
        <v>909</v>
      </c>
      <c r="K394" s="164" t="s">
        <v>909</v>
      </c>
    </row>
    <row r="395" spans="1:11" hidden="1">
      <c r="A395" s="253" t="s">
        <v>1355</v>
      </c>
      <c r="B395" s="236" t="s">
        <v>1366</v>
      </c>
      <c r="C395" s="18" t="s">
        <v>909</v>
      </c>
      <c r="D395" s="18" t="s">
        <v>909</v>
      </c>
      <c r="E395" s="15">
        <f t="shared" ref="E395:E458" si="16">IFERROR(C395+D395,0)</f>
        <v>0</v>
      </c>
      <c r="F395" s="18" t="s">
        <v>909</v>
      </c>
      <c r="G395" s="124">
        <f t="shared" ref="G395:G458" si="17">IFERROR((E395-F395),0)</f>
        <v>0</v>
      </c>
      <c r="H395" s="150" t="s">
        <v>909</v>
      </c>
      <c r="I395" s="151" t="s">
        <v>909</v>
      </c>
      <c r="J395" s="165" t="s">
        <v>909</v>
      </c>
      <c r="K395" s="164" t="s">
        <v>909</v>
      </c>
    </row>
    <row r="396" spans="1:11" hidden="1">
      <c r="A396" s="253" t="s">
        <v>1355</v>
      </c>
      <c r="B396" s="236" t="s">
        <v>1367</v>
      </c>
      <c r="C396" s="18" t="s">
        <v>909</v>
      </c>
      <c r="D396" s="18" t="s">
        <v>909</v>
      </c>
      <c r="E396" s="15">
        <f t="shared" si="16"/>
        <v>0</v>
      </c>
      <c r="F396" s="18" t="s">
        <v>909</v>
      </c>
      <c r="G396" s="124">
        <f t="shared" si="17"/>
        <v>0</v>
      </c>
      <c r="H396" s="150" t="s">
        <v>909</v>
      </c>
      <c r="I396" s="151" t="s">
        <v>909</v>
      </c>
      <c r="J396" s="165" t="s">
        <v>909</v>
      </c>
      <c r="K396" s="164" t="s">
        <v>909</v>
      </c>
    </row>
    <row r="397" spans="1:11" hidden="1">
      <c r="A397" s="253" t="s">
        <v>1355</v>
      </c>
      <c r="B397" s="236" t="s">
        <v>1368</v>
      </c>
      <c r="C397" s="18" t="s">
        <v>909</v>
      </c>
      <c r="D397" s="18" t="s">
        <v>909</v>
      </c>
      <c r="E397" s="15">
        <f t="shared" si="16"/>
        <v>0</v>
      </c>
      <c r="F397" s="18" t="s">
        <v>909</v>
      </c>
      <c r="G397" s="124">
        <f t="shared" si="17"/>
        <v>0</v>
      </c>
      <c r="H397" s="150" t="s">
        <v>909</v>
      </c>
      <c r="I397" s="151" t="s">
        <v>909</v>
      </c>
      <c r="J397" s="165" t="s">
        <v>909</v>
      </c>
      <c r="K397" s="164" t="s">
        <v>909</v>
      </c>
    </row>
    <row r="398" spans="1:11" hidden="1">
      <c r="A398" s="253" t="s">
        <v>1355</v>
      </c>
      <c r="B398" s="236" t="s">
        <v>1369</v>
      </c>
      <c r="C398" s="18" t="s">
        <v>909</v>
      </c>
      <c r="D398" s="18" t="s">
        <v>909</v>
      </c>
      <c r="E398" s="15">
        <f t="shared" si="16"/>
        <v>0</v>
      </c>
      <c r="F398" s="18" t="s">
        <v>909</v>
      </c>
      <c r="G398" s="124">
        <f t="shared" si="17"/>
        <v>0</v>
      </c>
      <c r="H398" s="150" t="s">
        <v>909</v>
      </c>
      <c r="I398" s="151" t="s">
        <v>909</v>
      </c>
      <c r="J398" s="165" t="s">
        <v>909</v>
      </c>
      <c r="K398" s="164" t="s">
        <v>909</v>
      </c>
    </row>
    <row r="399" spans="1:11" hidden="1">
      <c r="A399" s="253" t="s">
        <v>1355</v>
      </c>
      <c r="B399" s="237" t="s">
        <v>1370</v>
      </c>
      <c r="C399" s="18" t="s">
        <v>909</v>
      </c>
      <c r="D399" s="18" t="s">
        <v>909</v>
      </c>
      <c r="E399" s="15">
        <f t="shared" si="16"/>
        <v>0</v>
      </c>
      <c r="F399" s="18" t="s">
        <v>909</v>
      </c>
      <c r="G399" s="124">
        <f t="shared" si="17"/>
        <v>0</v>
      </c>
      <c r="H399" s="150" t="s">
        <v>909</v>
      </c>
      <c r="I399" s="151" t="s">
        <v>909</v>
      </c>
      <c r="J399" s="165" t="s">
        <v>909</v>
      </c>
      <c r="K399" s="164" t="s">
        <v>909</v>
      </c>
    </row>
    <row r="400" spans="1:11" hidden="1">
      <c r="A400" s="253" t="s">
        <v>1355</v>
      </c>
      <c r="B400" s="237" t="s">
        <v>1449</v>
      </c>
      <c r="C400" s="18">
        <v>3000</v>
      </c>
      <c r="D400" s="18"/>
      <c r="E400" s="15">
        <f t="shared" si="16"/>
        <v>3000</v>
      </c>
      <c r="F400" s="18">
        <v>800</v>
      </c>
      <c r="G400" s="124">
        <f t="shared" si="17"/>
        <v>2200</v>
      </c>
      <c r="H400" s="150">
        <v>2200</v>
      </c>
      <c r="I400" s="151" t="s">
        <v>1527</v>
      </c>
      <c r="J400" s="165"/>
      <c r="K400" s="164"/>
    </row>
    <row r="401" spans="1:11" hidden="1">
      <c r="A401" s="249" t="s">
        <v>628</v>
      </c>
      <c r="B401" s="230" t="s">
        <v>633</v>
      </c>
      <c r="C401" s="18" t="s">
        <v>909</v>
      </c>
      <c r="D401" s="18" t="s">
        <v>909</v>
      </c>
      <c r="E401" s="15">
        <f t="shared" si="16"/>
        <v>0</v>
      </c>
      <c r="F401" s="18" t="s">
        <v>909</v>
      </c>
      <c r="G401" s="124">
        <f t="shared" si="17"/>
        <v>0</v>
      </c>
      <c r="H401" s="150" t="s">
        <v>909</v>
      </c>
      <c r="I401" s="151" t="s">
        <v>909</v>
      </c>
      <c r="J401" s="165" t="s">
        <v>909</v>
      </c>
      <c r="K401" s="164" t="s">
        <v>909</v>
      </c>
    </row>
    <row r="402" spans="1:11" hidden="1">
      <c r="A402" s="245" t="s">
        <v>441</v>
      </c>
      <c r="B402" s="230" t="s">
        <v>1371</v>
      </c>
      <c r="C402" s="18" t="s">
        <v>909</v>
      </c>
      <c r="D402" s="18" t="s">
        <v>909</v>
      </c>
      <c r="E402" s="15">
        <f t="shared" si="16"/>
        <v>0</v>
      </c>
      <c r="F402" s="18" t="s">
        <v>909</v>
      </c>
      <c r="G402" s="124">
        <f t="shared" si="17"/>
        <v>0</v>
      </c>
      <c r="H402" s="150" t="s">
        <v>909</v>
      </c>
      <c r="I402" s="151" t="s">
        <v>909</v>
      </c>
      <c r="J402" s="165" t="s">
        <v>909</v>
      </c>
      <c r="K402" s="164" t="s">
        <v>909</v>
      </c>
    </row>
    <row r="403" spans="1:11" hidden="1">
      <c r="A403" s="253" t="s">
        <v>441</v>
      </c>
      <c r="B403" s="230" t="s">
        <v>1372</v>
      </c>
      <c r="C403" s="18" t="s">
        <v>909</v>
      </c>
      <c r="D403" s="18" t="s">
        <v>909</v>
      </c>
      <c r="E403" s="15">
        <f t="shared" si="16"/>
        <v>0</v>
      </c>
      <c r="F403" s="18" t="s">
        <v>909</v>
      </c>
      <c r="G403" s="124">
        <f t="shared" si="17"/>
        <v>0</v>
      </c>
      <c r="H403" s="150" t="s">
        <v>909</v>
      </c>
      <c r="I403" s="151" t="s">
        <v>909</v>
      </c>
      <c r="J403" s="165" t="s">
        <v>909</v>
      </c>
      <c r="K403" s="164" t="s">
        <v>909</v>
      </c>
    </row>
    <row r="404" spans="1:11" hidden="1">
      <c r="A404" s="253" t="s">
        <v>441</v>
      </c>
      <c r="B404" s="230" t="s">
        <v>1373</v>
      </c>
      <c r="C404" s="18" t="s">
        <v>909</v>
      </c>
      <c r="D404" s="18" t="s">
        <v>909</v>
      </c>
      <c r="E404" s="15">
        <f t="shared" si="16"/>
        <v>0</v>
      </c>
      <c r="F404" s="18" t="s">
        <v>909</v>
      </c>
      <c r="G404" s="124">
        <f t="shared" si="17"/>
        <v>0</v>
      </c>
      <c r="H404" s="150" t="s">
        <v>909</v>
      </c>
      <c r="I404" s="151" t="s">
        <v>909</v>
      </c>
      <c r="J404" s="165" t="s">
        <v>909</v>
      </c>
      <c r="K404" s="164" t="s">
        <v>909</v>
      </c>
    </row>
    <row r="405" spans="1:11" hidden="1">
      <c r="A405" s="253" t="s">
        <v>441</v>
      </c>
      <c r="B405" s="236" t="s">
        <v>1374</v>
      </c>
      <c r="C405" s="18" t="s">
        <v>909</v>
      </c>
      <c r="D405" s="18" t="s">
        <v>909</v>
      </c>
      <c r="E405" s="15">
        <f t="shared" si="16"/>
        <v>0</v>
      </c>
      <c r="F405" s="18" t="s">
        <v>909</v>
      </c>
      <c r="G405" s="124">
        <f t="shared" si="17"/>
        <v>0</v>
      </c>
      <c r="H405" s="150" t="s">
        <v>909</v>
      </c>
      <c r="I405" s="151" t="s">
        <v>909</v>
      </c>
      <c r="J405" s="165" t="s">
        <v>909</v>
      </c>
      <c r="K405" s="164" t="s">
        <v>909</v>
      </c>
    </row>
    <row r="406" spans="1:11" hidden="1">
      <c r="A406" s="253" t="s">
        <v>441</v>
      </c>
      <c r="B406" s="230" t="s">
        <v>1375</v>
      </c>
      <c r="C406" s="18" t="s">
        <v>909</v>
      </c>
      <c r="D406" s="18" t="s">
        <v>909</v>
      </c>
      <c r="E406" s="15">
        <f t="shared" si="16"/>
        <v>0</v>
      </c>
      <c r="F406" s="18" t="s">
        <v>909</v>
      </c>
      <c r="G406" s="124">
        <f t="shared" si="17"/>
        <v>0</v>
      </c>
      <c r="H406" s="150" t="s">
        <v>909</v>
      </c>
      <c r="I406" s="151" t="s">
        <v>909</v>
      </c>
      <c r="J406" s="165" t="s">
        <v>909</v>
      </c>
      <c r="K406" s="164" t="s">
        <v>909</v>
      </c>
    </row>
    <row r="407" spans="1:11" hidden="1">
      <c r="A407" s="253" t="s">
        <v>441</v>
      </c>
      <c r="B407" s="230" t="s">
        <v>1376</v>
      </c>
      <c r="C407" s="18">
        <v>1000</v>
      </c>
      <c r="D407" s="18"/>
      <c r="E407" s="15">
        <f t="shared" si="16"/>
        <v>1000</v>
      </c>
      <c r="F407" s="18">
        <v>1000</v>
      </c>
      <c r="G407" s="124">
        <f t="shared" si="17"/>
        <v>0</v>
      </c>
      <c r="H407" s="150" t="s">
        <v>909</v>
      </c>
      <c r="I407" s="151" t="s">
        <v>909</v>
      </c>
      <c r="J407" s="165" t="s">
        <v>909</v>
      </c>
      <c r="K407" s="164" t="s">
        <v>909</v>
      </c>
    </row>
    <row r="408" spans="1:11" hidden="1">
      <c r="A408" s="253" t="s">
        <v>441</v>
      </c>
      <c r="B408" s="230" t="s">
        <v>1377</v>
      </c>
      <c r="C408" s="18" t="s">
        <v>909</v>
      </c>
      <c r="D408" s="18" t="s">
        <v>909</v>
      </c>
      <c r="E408" s="15">
        <f t="shared" si="16"/>
        <v>0</v>
      </c>
      <c r="F408" s="18" t="s">
        <v>909</v>
      </c>
      <c r="G408" s="124">
        <f t="shared" si="17"/>
        <v>0</v>
      </c>
      <c r="H408" s="150" t="s">
        <v>909</v>
      </c>
      <c r="I408" s="151" t="s">
        <v>909</v>
      </c>
      <c r="J408" s="165" t="s">
        <v>909</v>
      </c>
      <c r="K408" s="164" t="s">
        <v>909</v>
      </c>
    </row>
    <row r="409" spans="1:11" hidden="1">
      <c r="A409" s="253" t="s">
        <v>441</v>
      </c>
      <c r="B409" s="230" t="s">
        <v>1378</v>
      </c>
      <c r="C409" s="18" t="s">
        <v>909</v>
      </c>
      <c r="D409" s="18" t="s">
        <v>909</v>
      </c>
      <c r="E409" s="15">
        <f t="shared" si="16"/>
        <v>0</v>
      </c>
      <c r="F409" s="18" t="s">
        <v>909</v>
      </c>
      <c r="G409" s="124">
        <f t="shared" si="17"/>
        <v>0</v>
      </c>
      <c r="H409" s="150" t="s">
        <v>909</v>
      </c>
      <c r="I409" s="151" t="s">
        <v>909</v>
      </c>
      <c r="J409" s="165" t="s">
        <v>909</v>
      </c>
      <c r="K409" s="164" t="s">
        <v>909</v>
      </c>
    </row>
    <row r="410" spans="1:11" hidden="1">
      <c r="A410" s="253" t="s">
        <v>441</v>
      </c>
      <c r="B410" s="231" t="s">
        <v>1379</v>
      </c>
      <c r="C410" s="18"/>
      <c r="D410" s="18" t="s">
        <v>909</v>
      </c>
      <c r="E410" s="15">
        <f t="shared" si="16"/>
        <v>0</v>
      </c>
      <c r="F410" s="18" t="s">
        <v>909</v>
      </c>
      <c r="G410" s="124">
        <f t="shared" si="17"/>
        <v>0</v>
      </c>
      <c r="H410" s="150" t="s">
        <v>909</v>
      </c>
      <c r="I410" s="151" t="s">
        <v>909</v>
      </c>
      <c r="J410" s="165" t="s">
        <v>909</v>
      </c>
      <c r="K410" s="164" t="s">
        <v>909</v>
      </c>
    </row>
    <row r="411" spans="1:11" hidden="1">
      <c r="A411" s="253" t="s">
        <v>441</v>
      </c>
      <c r="B411" s="231" t="s">
        <v>1380</v>
      </c>
      <c r="C411" s="18">
        <v>1000</v>
      </c>
      <c r="D411" s="18"/>
      <c r="E411" s="15">
        <f t="shared" si="16"/>
        <v>1000</v>
      </c>
      <c r="F411" s="18">
        <v>1000</v>
      </c>
      <c r="G411" s="124">
        <f t="shared" si="17"/>
        <v>0</v>
      </c>
      <c r="H411" s="150" t="s">
        <v>909</v>
      </c>
      <c r="I411" s="151" t="s">
        <v>909</v>
      </c>
      <c r="J411" s="165" t="s">
        <v>909</v>
      </c>
      <c r="K411" s="164" t="s">
        <v>909</v>
      </c>
    </row>
    <row r="412" spans="1:11" hidden="1">
      <c r="A412" s="245" t="s">
        <v>475</v>
      </c>
      <c r="B412" s="236" t="s">
        <v>476</v>
      </c>
      <c r="C412" s="18" t="s">
        <v>909</v>
      </c>
      <c r="D412" s="18" t="s">
        <v>909</v>
      </c>
      <c r="E412" s="15">
        <f t="shared" si="16"/>
        <v>0</v>
      </c>
      <c r="F412" s="18" t="s">
        <v>909</v>
      </c>
      <c r="G412" s="124">
        <f t="shared" si="17"/>
        <v>0</v>
      </c>
      <c r="H412" s="150" t="s">
        <v>909</v>
      </c>
      <c r="I412" s="151" t="s">
        <v>909</v>
      </c>
      <c r="J412" s="165" t="s">
        <v>909</v>
      </c>
      <c r="K412" s="164" t="s">
        <v>909</v>
      </c>
    </row>
    <row r="413" spans="1:11" hidden="1">
      <c r="A413" s="245" t="s">
        <v>967</v>
      </c>
      <c r="B413" s="262" t="s">
        <v>969</v>
      </c>
      <c r="C413" s="18">
        <v>8000</v>
      </c>
      <c r="D413" s="18"/>
      <c r="E413" s="15">
        <f t="shared" si="16"/>
        <v>8000</v>
      </c>
      <c r="F413" s="18">
        <v>4000</v>
      </c>
      <c r="G413" s="124">
        <f t="shared" si="17"/>
        <v>4000</v>
      </c>
      <c r="H413" s="150">
        <v>4000</v>
      </c>
      <c r="I413" s="151" t="s">
        <v>1527</v>
      </c>
      <c r="J413" s="165" t="s">
        <v>909</v>
      </c>
      <c r="K413" s="164" t="s">
        <v>909</v>
      </c>
    </row>
    <row r="414" spans="1:11" hidden="1">
      <c r="A414" s="253" t="s">
        <v>967</v>
      </c>
      <c r="B414" s="237" t="s">
        <v>1381</v>
      </c>
      <c r="C414" s="18">
        <v>2800</v>
      </c>
      <c r="D414" s="18"/>
      <c r="E414" s="15">
        <f t="shared" si="16"/>
        <v>2800</v>
      </c>
      <c r="F414" s="18">
        <v>2460</v>
      </c>
      <c r="G414" s="124">
        <f t="shared" si="17"/>
        <v>340</v>
      </c>
      <c r="H414" s="150">
        <v>340</v>
      </c>
      <c r="I414" s="151" t="s">
        <v>1527</v>
      </c>
      <c r="J414" s="165" t="s">
        <v>909</v>
      </c>
      <c r="K414" s="164" t="s">
        <v>909</v>
      </c>
    </row>
    <row r="415" spans="1:11" hidden="1">
      <c r="A415" s="253" t="s">
        <v>967</v>
      </c>
      <c r="B415" s="236" t="s">
        <v>1382</v>
      </c>
      <c r="C415" s="18" t="s">
        <v>909</v>
      </c>
      <c r="D415" s="18" t="s">
        <v>909</v>
      </c>
      <c r="E415" s="15">
        <f t="shared" si="16"/>
        <v>0</v>
      </c>
      <c r="F415" s="18" t="s">
        <v>909</v>
      </c>
      <c r="G415" s="124">
        <f t="shared" si="17"/>
        <v>0</v>
      </c>
      <c r="H415" s="150" t="s">
        <v>909</v>
      </c>
      <c r="I415" s="151" t="s">
        <v>909</v>
      </c>
      <c r="J415" s="165" t="s">
        <v>909</v>
      </c>
      <c r="K415" s="164" t="s">
        <v>909</v>
      </c>
    </row>
    <row r="416" spans="1:11" hidden="1">
      <c r="A416" s="253" t="s">
        <v>967</v>
      </c>
      <c r="B416" s="236" t="s">
        <v>1383</v>
      </c>
      <c r="C416" s="18" t="s">
        <v>909</v>
      </c>
      <c r="D416" s="18" t="s">
        <v>909</v>
      </c>
      <c r="E416" s="15">
        <f t="shared" si="16"/>
        <v>0</v>
      </c>
      <c r="F416" s="18" t="s">
        <v>909</v>
      </c>
      <c r="G416" s="124">
        <f t="shared" si="17"/>
        <v>0</v>
      </c>
      <c r="H416" s="150" t="s">
        <v>909</v>
      </c>
      <c r="I416" s="151" t="s">
        <v>909</v>
      </c>
      <c r="J416" s="165" t="s">
        <v>909</v>
      </c>
      <c r="K416" s="164" t="s">
        <v>909</v>
      </c>
    </row>
    <row r="417" spans="1:11" hidden="1">
      <c r="A417" s="253" t="s">
        <v>967</v>
      </c>
      <c r="B417" s="236" t="s">
        <v>693</v>
      </c>
      <c r="C417" s="18" t="s">
        <v>909</v>
      </c>
      <c r="D417" s="18" t="s">
        <v>909</v>
      </c>
      <c r="E417" s="15">
        <f t="shared" si="16"/>
        <v>0</v>
      </c>
      <c r="F417" s="18" t="s">
        <v>909</v>
      </c>
      <c r="G417" s="124">
        <f t="shared" si="17"/>
        <v>0</v>
      </c>
      <c r="H417" s="150" t="s">
        <v>909</v>
      </c>
      <c r="I417" s="151" t="s">
        <v>909</v>
      </c>
      <c r="J417" s="165" t="s">
        <v>909</v>
      </c>
      <c r="K417" s="164" t="s">
        <v>909</v>
      </c>
    </row>
    <row r="418" spans="1:11" hidden="1">
      <c r="A418" s="253" t="s">
        <v>967</v>
      </c>
      <c r="B418" s="237" t="s">
        <v>1384</v>
      </c>
      <c r="C418" s="18" t="s">
        <v>909</v>
      </c>
      <c r="D418" s="18" t="s">
        <v>909</v>
      </c>
      <c r="E418" s="15">
        <f t="shared" si="16"/>
        <v>0</v>
      </c>
      <c r="F418" s="18" t="s">
        <v>909</v>
      </c>
      <c r="G418" s="124">
        <f t="shared" si="17"/>
        <v>0</v>
      </c>
      <c r="H418" s="150" t="s">
        <v>909</v>
      </c>
      <c r="I418" s="151" t="s">
        <v>909</v>
      </c>
      <c r="J418" s="165" t="s">
        <v>909</v>
      </c>
      <c r="K418" s="164" t="s">
        <v>909</v>
      </c>
    </row>
    <row r="419" spans="1:11" hidden="1">
      <c r="A419" s="253" t="s">
        <v>967</v>
      </c>
      <c r="B419" s="237" t="s">
        <v>1385</v>
      </c>
      <c r="C419" s="18" t="s">
        <v>909</v>
      </c>
      <c r="D419" s="18" t="s">
        <v>909</v>
      </c>
      <c r="E419" s="15">
        <f t="shared" si="16"/>
        <v>0</v>
      </c>
      <c r="F419" s="18" t="s">
        <v>909</v>
      </c>
      <c r="G419" s="124">
        <f t="shared" si="17"/>
        <v>0</v>
      </c>
      <c r="H419" s="150" t="s">
        <v>909</v>
      </c>
      <c r="I419" s="151" t="s">
        <v>909</v>
      </c>
      <c r="J419" s="165" t="s">
        <v>909</v>
      </c>
      <c r="K419" s="164" t="s">
        <v>909</v>
      </c>
    </row>
    <row r="420" spans="1:11" hidden="1">
      <c r="A420" s="253" t="s">
        <v>967</v>
      </c>
      <c r="B420" s="237" t="s">
        <v>971</v>
      </c>
      <c r="C420" s="18">
        <v>1200</v>
      </c>
      <c r="D420" s="18"/>
      <c r="E420" s="15">
        <f t="shared" si="16"/>
        <v>1200</v>
      </c>
      <c r="F420" s="18">
        <v>1200</v>
      </c>
      <c r="G420" s="124">
        <f t="shared" si="17"/>
        <v>0</v>
      </c>
      <c r="H420" s="150" t="s">
        <v>909</v>
      </c>
      <c r="I420" s="151" t="s">
        <v>909</v>
      </c>
      <c r="J420" s="165" t="s">
        <v>909</v>
      </c>
      <c r="K420" s="164" t="s">
        <v>909</v>
      </c>
    </row>
    <row r="421" spans="1:11" hidden="1">
      <c r="A421" s="253" t="s">
        <v>967</v>
      </c>
      <c r="B421" s="236" t="s">
        <v>692</v>
      </c>
      <c r="C421" s="18" t="s">
        <v>909</v>
      </c>
      <c r="D421" s="18" t="s">
        <v>909</v>
      </c>
      <c r="E421" s="15">
        <f t="shared" si="16"/>
        <v>0</v>
      </c>
      <c r="F421" s="18" t="s">
        <v>909</v>
      </c>
      <c r="G421" s="124">
        <f t="shared" si="17"/>
        <v>0</v>
      </c>
      <c r="H421" s="150" t="s">
        <v>909</v>
      </c>
      <c r="I421" s="151" t="s">
        <v>909</v>
      </c>
      <c r="J421" s="165" t="s">
        <v>909</v>
      </c>
      <c r="K421" s="164" t="s">
        <v>909</v>
      </c>
    </row>
    <row r="422" spans="1:11" hidden="1">
      <c r="A422" s="253" t="s">
        <v>967</v>
      </c>
      <c r="B422" s="236" t="s">
        <v>1386</v>
      </c>
      <c r="C422" s="18">
        <v>15000</v>
      </c>
      <c r="D422" s="18"/>
      <c r="E422" s="15">
        <f t="shared" si="16"/>
        <v>15000</v>
      </c>
      <c r="F422" s="18">
        <v>11758</v>
      </c>
      <c r="G422" s="124">
        <f t="shared" si="17"/>
        <v>3242</v>
      </c>
      <c r="H422" s="150">
        <v>3242</v>
      </c>
      <c r="I422" s="151" t="s">
        <v>1527</v>
      </c>
      <c r="J422" s="165" t="s">
        <v>909</v>
      </c>
      <c r="K422" s="164" t="s">
        <v>909</v>
      </c>
    </row>
    <row r="423" spans="1:11" hidden="1">
      <c r="A423" s="253" t="s">
        <v>967</v>
      </c>
      <c r="B423" s="236" t="s">
        <v>1387</v>
      </c>
      <c r="C423" s="18">
        <v>4000</v>
      </c>
      <c r="D423" s="18"/>
      <c r="E423" s="15">
        <f t="shared" si="16"/>
        <v>4000</v>
      </c>
      <c r="F423" s="18">
        <v>4000</v>
      </c>
      <c r="G423" s="124">
        <f t="shared" si="17"/>
        <v>0</v>
      </c>
      <c r="H423" s="150" t="s">
        <v>909</v>
      </c>
      <c r="I423" s="151" t="s">
        <v>909</v>
      </c>
      <c r="J423" s="165" t="s">
        <v>909</v>
      </c>
      <c r="K423" s="164" t="s">
        <v>909</v>
      </c>
    </row>
    <row r="424" spans="1:11" hidden="1">
      <c r="A424" s="253" t="s">
        <v>967</v>
      </c>
      <c r="B424" s="236" t="s">
        <v>1388</v>
      </c>
      <c r="C424" s="18" t="s">
        <v>909</v>
      </c>
      <c r="D424" s="18" t="s">
        <v>909</v>
      </c>
      <c r="E424" s="15">
        <f t="shared" si="16"/>
        <v>0</v>
      </c>
      <c r="F424" s="18" t="s">
        <v>909</v>
      </c>
      <c r="G424" s="124">
        <f t="shared" si="17"/>
        <v>0</v>
      </c>
      <c r="H424" s="150" t="s">
        <v>909</v>
      </c>
      <c r="I424" s="151" t="s">
        <v>909</v>
      </c>
      <c r="J424" s="165" t="s">
        <v>909</v>
      </c>
      <c r="K424" s="164" t="s">
        <v>909</v>
      </c>
    </row>
    <row r="425" spans="1:11" hidden="1">
      <c r="A425" s="253" t="s">
        <v>967</v>
      </c>
      <c r="B425" s="236" t="s">
        <v>691</v>
      </c>
      <c r="C425" s="18" t="s">
        <v>909</v>
      </c>
      <c r="D425" s="18" t="s">
        <v>909</v>
      </c>
      <c r="E425" s="15">
        <f t="shared" si="16"/>
        <v>0</v>
      </c>
      <c r="F425" s="18" t="s">
        <v>909</v>
      </c>
      <c r="G425" s="124">
        <f t="shared" si="17"/>
        <v>0</v>
      </c>
      <c r="H425" s="150" t="s">
        <v>909</v>
      </c>
      <c r="I425" s="151" t="s">
        <v>909</v>
      </c>
      <c r="J425" s="165" t="s">
        <v>909</v>
      </c>
      <c r="K425" s="164" t="s">
        <v>909</v>
      </c>
    </row>
    <row r="426" spans="1:11" hidden="1">
      <c r="A426" s="245" t="s">
        <v>903</v>
      </c>
      <c r="B426" s="236" t="s">
        <v>1389</v>
      </c>
      <c r="C426" s="18">
        <v>960</v>
      </c>
      <c r="D426" s="18"/>
      <c r="E426" s="15">
        <f t="shared" si="16"/>
        <v>960</v>
      </c>
      <c r="F426" s="18">
        <v>960</v>
      </c>
      <c r="G426" s="124">
        <f t="shared" si="17"/>
        <v>0</v>
      </c>
      <c r="H426" s="150" t="s">
        <v>909</v>
      </c>
      <c r="I426" s="151" t="s">
        <v>909</v>
      </c>
      <c r="J426" s="165" t="s">
        <v>909</v>
      </c>
      <c r="K426" s="164" t="s">
        <v>909</v>
      </c>
    </row>
    <row r="427" spans="1:11" hidden="1">
      <c r="A427" s="253" t="s">
        <v>903</v>
      </c>
      <c r="B427" s="236" t="s">
        <v>1390</v>
      </c>
      <c r="C427" s="18" t="s">
        <v>909</v>
      </c>
      <c r="D427" s="18" t="s">
        <v>909</v>
      </c>
      <c r="E427" s="15">
        <f t="shared" si="16"/>
        <v>0</v>
      </c>
      <c r="F427" s="18" t="s">
        <v>909</v>
      </c>
      <c r="G427" s="124">
        <f t="shared" si="17"/>
        <v>0</v>
      </c>
      <c r="H427" s="150" t="s">
        <v>909</v>
      </c>
      <c r="I427" s="151" t="s">
        <v>909</v>
      </c>
      <c r="J427" s="165" t="s">
        <v>909</v>
      </c>
      <c r="K427" s="164" t="s">
        <v>909</v>
      </c>
    </row>
    <row r="428" spans="1:11" hidden="1">
      <c r="A428" s="253" t="s">
        <v>903</v>
      </c>
      <c r="B428" s="237" t="s">
        <v>1391</v>
      </c>
      <c r="C428" s="18" t="s">
        <v>909</v>
      </c>
      <c r="D428" s="18" t="s">
        <v>909</v>
      </c>
      <c r="E428" s="15">
        <f t="shared" si="16"/>
        <v>0</v>
      </c>
      <c r="F428" s="18" t="s">
        <v>909</v>
      </c>
      <c r="G428" s="124">
        <f t="shared" si="17"/>
        <v>0</v>
      </c>
      <c r="H428" s="150" t="s">
        <v>909</v>
      </c>
      <c r="I428" s="151" t="s">
        <v>909</v>
      </c>
      <c r="J428" s="165" t="s">
        <v>909</v>
      </c>
      <c r="K428" s="164" t="s">
        <v>909</v>
      </c>
    </row>
    <row r="429" spans="1:11" hidden="1">
      <c r="A429" s="245" t="s">
        <v>1392</v>
      </c>
      <c r="B429" s="262" t="s">
        <v>1393</v>
      </c>
      <c r="C429" s="18" t="s">
        <v>909</v>
      </c>
      <c r="D429" s="18" t="s">
        <v>909</v>
      </c>
      <c r="E429" s="15">
        <f t="shared" si="16"/>
        <v>0</v>
      </c>
      <c r="F429" s="18" t="s">
        <v>909</v>
      </c>
      <c r="G429" s="124">
        <f t="shared" si="17"/>
        <v>0</v>
      </c>
      <c r="H429" s="150" t="s">
        <v>909</v>
      </c>
      <c r="I429" s="151" t="s">
        <v>909</v>
      </c>
      <c r="J429" s="165" t="s">
        <v>909</v>
      </c>
      <c r="K429" s="164" t="s">
        <v>909</v>
      </c>
    </row>
    <row r="430" spans="1:11" hidden="1">
      <c r="A430" s="253" t="s">
        <v>1392</v>
      </c>
      <c r="B430" s="236" t="s">
        <v>929</v>
      </c>
      <c r="C430" s="18" t="s">
        <v>909</v>
      </c>
      <c r="D430" s="18" t="s">
        <v>909</v>
      </c>
      <c r="E430" s="15">
        <f t="shared" si="16"/>
        <v>0</v>
      </c>
      <c r="F430" s="18" t="s">
        <v>909</v>
      </c>
      <c r="G430" s="124">
        <f t="shared" si="17"/>
        <v>0</v>
      </c>
      <c r="H430" s="150" t="s">
        <v>909</v>
      </c>
      <c r="I430" s="151" t="s">
        <v>909</v>
      </c>
      <c r="J430" s="165" t="s">
        <v>909</v>
      </c>
      <c r="K430" s="164" t="s">
        <v>909</v>
      </c>
    </row>
    <row r="431" spans="1:11" hidden="1">
      <c r="A431" s="253" t="s">
        <v>1392</v>
      </c>
      <c r="B431" s="236" t="s">
        <v>1394</v>
      </c>
      <c r="C431" s="18" t="s">
        <v>909</v>
      </c>
      <c r="D431" s="18" t="s">
        <v>909</v>
      </c>
      <c r="E431" s="15">
        <f t="shared" si="16"/>
        <v>0</v>
      </c>
      <c r="F431" s="18" t="s">
        <v>909</v>
      </c>
      <c r="G431" s="124">
        <f t="shared" si="17"/>
        <v>0</v>
      </c>
      <c r="H431" s="150" t="s">
        <v>909</v>
      </c>
      <c r="I431" s="151" t="s">
        <v>909</v>
      </c>
      <c r="J431" s="165" t="s">
        <v>909</v>
      </c>
      <c r="K431" s="164" t="s">
        <v>909</v>
      </c>
    </row>
    <row r="432" spans="1:11" hidden="1">
      <c r="A432" s="245" t="s">
        <v>596</v>
      </c>
      <c r="B432" s="262" t="s">
        <v>1395</v>
      </c>
      <c r="C432" s="18" t="s">
        <v>909</v>
      </c>
      <c r="D432" s="18" t="s">
        <v>909</v>
      </c>
      <c r="E432" s="15">
        <f t="shared" si="16"/>
        <v>0</v>
      </c>
      <c r="F432" s="18" t="s">
        <v>909</v>
      </c>
      <c r="G432" s="124">
        <f t="shared" si="17"/>
        <v>0</v>
      </c>
      <c r="H432" s="150" t="s">
        <v>909</v>
      </c>
      <c r="I432" s="151" t="s">
        <v>909</v>
      </c>
      <c r="J432" s="165" t="s">
        <v>909</v>
      </c>
      <c r="K432" s="164" t="s">
        <v>909</v>
      </c>
    </row>
    <row r="433" spans="1:11" hidden="1">
      <c r="A433" s="253" t="s">
        <v>596</v>
      </c>
      <c r="B433" s="236" t="s">
        <v>1396</v>
      </c>
      <c r="C433" s="18" t="s">
        <v>909</v>
      </c>
      <c r="D433" s="18" t="s">
        <v>909</v>
      </c>
      <c r="E433" s="15">
        <f t="shared" si="16"/>
        <v>0</v>
      </c>
      <c r="F433" s="18" t="s">
        <v>909</v>
      </c>
      <c r="G433" s="124">
        <f t="shared" si="17"/>
        <v>0</v>
      </c>
      <c r="H433" s="150" t="s">
        <v>909</v>
      </c>
      <c r="I433" s="151" t="s">
        <v>909</v>
      </c>
      <c r="J433" s="165" t="s">
        <v>909</v>
      </c>
      <c r="K433" s="164" t="s">
        <v>909</v>
      </c>
    </row>
    <row r="434" spans="1:11" hidden="1">
      <c r="A434" s="253" t="s">
        <v>596</v>
      </c>
      <c r="B434" s="236" t="s">
        <v>1397</v>
      </c>
      <c r="C434" s="18" t="s">
        <v>909</v>
      </c>
      <c r="D434" s="18" t="s">
        <v>909</v>
      </c>
      <c r="E434" s="15">
        <f t="shared" si="16"/>
        <v>0</v>
      </c>
      <c r="F434" s="18"/>
      <c r="G434" s="124">
        <f t="shared" si="17"/>
        <v>0</v>
      </c>
      <c r="H434" s="150" t="s">
        <v>909</v>
      </c>
      <c r="I434" s="151" t="s">
        <v>909</v>
      </c>
      <c r="J434" s="165" t="s">
        <v>909</v>
      </c>
      <c r="K434" s="164" t="s">
        <v>909</v>
      </c>
    </row>
    <row r="435" spans="1:11" hidden="1">
      <c r="A435" s="253" t="s">
        <v>596</v>
      </c>
      <c r="B435" s="236" t="s">
        <v>1398</v>
      </c>
      <c r="C435" s="18">
        <v>10000</v>
      </c>
      <c r="D435" s="18"/>
      <c r="E435" s="15">
        <f t="shared" si="16"/>
        <v>10000</v>
      </c>
      <c r="F435" s="18">
        <v>5964</v>
      </c>
      <c r="G435" s="124">
        <f t="shared" si="17"/>
        <v>4036</v>
      </c>
      <c r="H435" s="150">
        <v>4036</v>
      </c>
      <c r="I435" s="151" t="s">
        <v>1527</v>
      </c>
      <c r="J435" s="165" t="s">
        <v>909</v>
      </c>
      <c r="K435" s="164" t="s">
        <v>909</v>
      </c>
    </row>
    <row r="436" spans="1:11" hidden="1">
      <c r="A436" s="253" t="s">
        <v>596</v>
      </c>
      <c r="B436" s="236" t="s">
        <v>600</v>
      </c>
      <c r="C436" s="18" t="s">
        <v>909</v>
      </c>
      <c r="D436" s="18" t="s">
        <v>909</v>
      </c>
      <c r="E436" s="15">
        <f t="shared" si="16"/>
        <v>0</v>
      </c>
      <c r="F436" s="18" t="s">
        <v>909</v>
      </c>
      <c r="G436" s="124">
        <f t="shared" si="17"/>
        <v>0</v>
      </c>
      <c r="H436" s="150" t="s">
        <v>909</v>
      </c>
      <c r="I436" s="151" t="s">
        <v>909</v>
      </c>
      <c r="J436" s="165" t="s">
        <v>909</v>
      </c>
      <c r="K436" s="164" t="s">
        <v>909</v>
      </c>
    </row>
    <row r="437" spans="1:11" hidden="1">
      <c r="A437" s="253" t="s">
        <v>596</v>
      </c>
      <c r="B437" s="237" t="s">
        <v>1399</v>
      </c>
      <c r="C437" s="18">
        <v>11367</v>
      </c>
      <c r="D437" s="18"/>
      <c r="E437" s="15">
        <f t="shared" si="16"/>
        <v>11367</v>
      </c>
      <c r="F437" s="18">
        <v>11367</v>
      </c>
      <c r="G437" s="124">
        <f t="shared" si="17"/>
        <v>0</v>
      </c>
      <c r="H437" s="150" t="s">
        <v>909</v>
      </c>
      <c r="I437" s="151" t="s">
        <v>909</v>
      </c>
      <c r="J437" s="165" t="s">
        <v>909</v>
      </c>
      <c r="K437" s="164" t="s">
        <v>909</v>
      </c>
    </row>
    <row r="438" spans="1:11" hidden="1">
      <c r="A438" s="253" t="s">
        <v>596</v>
      </c>
      <c r="B438" s="237" t="s">
        <v>1450</v>
      </c>
      <c r="C438" s="18">
        <v>116</v>
      </c>
      <c r="D438" s="18"/>
      <c r="E438" s="15">
        <f t="shared" si="16"/>
        <v>116</v>
      </c>
      <c r="F438" s="18">
        <v>116</v>
      </c>
      <c r="G438" s="124">
        <f t="shared" si="17"/>
        <v>0</v>
      </c>
      <c r="H438" s="150" t="s">
        <v>909</v>
      </c>
      <c r="I438" s="151" t="s">
        <v>909</v>
      </c>
      <c r="J438" s="165" t="s">
        <v>909</v>
      </c>
      <c r="K438" s="164" t="s">
        <v>909</v>
      </c>
    </row>
    <row r="439" spans="1:11" hidden="1">
      <c r="A439" s="253" t="s">
        <v>596</v>
      </c>
      <c r="B439" s="237" t="s">
        <v>1451</v>
      </c>
      <c r="C439" s="18">
        <v>254</v>
      </c>
      <c r="D439" s="18"/>
      <c r="E439" s="15">
        <f t="shared" si="16"/>
        <v>254</v>
      </c>
      <c r="F439" s="18">
        <v>254</v>
      </c>
      <c r="G439" s="124">
        <f t="shared" si="17"/>
        <v>0</v>
      </c>
      <c r="H439" s="150" t="s">
        <v>909</v>
      </c>
      <c r="I439" s="151" t="s">
        <v>909</v>
      </c>
      <c r="J439" s="165" t="s">
        <v>909</v>
      </c>
      <c r="K439" s="164" t="s">
        <v>909</v>
      </c>
    </row>
    <row r="440" spans="1:11" hidden="1">
      <c r="A440" s="253" t="s">
        <v>596</v>
      </c>
      <c r="B440" s="237" t="s">
        <v>1400</v>
      </c>
      <c r="C440" s="18" t="s">
        <v>909</v>
      </c>
      <c r="D440" s="18" t="s">
        <v>909</v>
      </c>
      <c r="E440" s="15">
        <f t="shared" si="16"/>
        <v>0</v>
      </c>
      <c r="F440" s="18" t="s">
        <v>909</v>
      </c>
      <c r="G440" s="124">
        <f t="shared" si="17"/>
        <v>0</v>
      </c>
      <c r="H440" s="150" t="s">
        <v>909</v>
      </c>
      <c r="I440" s="151" t="s">
        <v>909</v>
      </c>
      <c r="J440" s="165" t="s">
        <v>909</v>
      </c>
      <c r="K440" s="164" t="s">
        <v>909</v>
      </c>
    </row>
    <row r="441" spans="1:11" hidden="1">
      <c r="A441" s="253" t="s">
        <v>596</v>
      </c>
      <c r="B441" s="237" t="s">
        <v>1400</v>
      </c>
      <c r="C441" s="18" t="s">
        <v>909</v>
      </c>
      <c r="D441" s="18" t="s">
        <v>909</v>
      </c>
      <c r="E441" s="15">
        <f t="shared" si="16"/>
        <v>0</v>
      </c>
      <c r="F441" s="18" t="s">
        <v>909</v>
      </c>
      <c r="G441" s="124">
        <f t="shared" si="17"/>
        <v>0</v>
      </c>
      <c r="H441" s="150" t="s">
        <v>909</v>
      </c>
      <c r="I441" s="151" t="s">
        <v>909</v>
      </c>
      <c r="J441" s="165" t="s">
        <v>909</v>
      </c>
      <c r="K441" s="164" t="s">
        <v>909</v>
      </c>
    </row>
    <row r="442" spans="1:11" hidden="1">
      <c r="A442" s="256" t="s">
        <v>1401</v>
      </c>
      <c r="B442" s="263" t="s">
        <v>683</v>
      </c>
      <c r="C442" s="18">
        <v>3000</v>
      </c>
      <c r="D442" s="18"/>
      <c r="E442" s="15">
        <f t="shared" si="16"/>
        <v>3000</v>
      </c>
      <c r="F442" s="18">
        <v>3000</v>
      </c>
      <c r="G442" s="124">
        <f t="shared" si="17"/>
        <v>0</v>
      </c>
      <c r="H442" s="150" t="s">
        <v>909</v>
      </c>
      <c r="I442" s="151" t="s">
        <v>909</v>
      </c>
      <c r="J442" s="165" t="s">
        <v>909</v>
      </c>
      <c r="K442" s="164" t="s">
        <v>909</v>
      </c>
    </row>
    <row r="443" spans="1:11" hidden="1">
      <c r="A443" s="245" t="s">
        <v>807</v>
      </c>
      <c r="B443" s="236" t="s">
        <v>1402</v>
      </c>
      <c r="C443" s="18">
        <v>1150</v>
      </c>
      <c r="D443" s="18"/>
      <c r="E443" s="15">
        <f t="shared" si="16"/>
        <v>1150</v>
      </c>
      <c r="F443" s="18">
        <v>1150</v>
      </c>
      <c r="G443" s="124">
        <f t="shared" si="17"/>
        <v>0</v>
      </c>
      <c r="H443" s="150" t="s">
        <v>909</v>
      </c>
      <c r="I443" s="151" t="s">
        <v>909</v>
      </c>
      <c r="J443" s="165" t="s">
        <v>909</v>
      </c>
      <c r="K443" s="164" t="s">
        <v>909</v>
      </c>
    </row>
    <row r="444" spans="1:11" hidden="1">
      <c r="A444" s="253" t="s">
        <v>807</v>
      </c>
      <c r="B444" s="236" t="s">
        <v>1403</v>
      </c>
      <c r="C444" s="18" t="s">
        <v>909</v>
      </c>
      <c r="D444" s="18" t="s">
        <v>909</v>
      </c>
      <c r="E444" s="15">
        <f t="shared" si="16"/>
        <v>0</v>
      </c>
      <c r="F444" s="18" t="s">
        <v>909</v>
      </c>
      <c r="G444" s="124">
        <f t="shared" si="17"/>
        <v>0</v>
      </c>
      <c r="H444" s="150" t="s">
        <v>909</v>
      </c>
      <c r="I444" s="151" t="s">
        <v>909</v>
      </c>
      <c r="J444" s="165" t="s">
        <v>909</v>
      </c>
      <c r="K444" s="164" t="s">
        <v>909</v>
      </c>
    </row>
    <row r="445" spans="1:11" hidden="1">
      <c r="A445" s="253" t="s">
        <v>807</v>
      </c>
      <c r="B445" s="236" t="s">
        <v>1404</v>
      </c>
      <c r="C445" s="18" t="s">
        <v>909</v>
      </c>
      <c r="D445" s="18" t="s">
        <v>909</v>
      </c>
      <c r="E445" s="15">
        <f t="shared" si="16"/>
        <v>0</v>
      </c>
      <c r="F445" s="18" t="s">
        <v>909</v>
      </c>
      <c r="G445" s="124">
        <f t="shared" si="17"/>
        <v>0</v>
      </c>
      <c r="H445" s="150" t="s">
        <v>909</v>
      </c>
      <c r="I445" s="151" t="s">
        <v>909</v>
      </c>
      <c r="J445" s="165" t="s">
        <v>909</v>
      </c>
      <c r="K445" s="164" t="s">
        <v>909</v>
      </c>
    </row>
    <row r="446" spans="1:11" hidden="1">
      <c r="A446" s="249" t="s">
        <v>636</v>
      </c>
      <c r="B446" s="250" t="s">
        <v>1405</v>
      </c>
      <c r="C446" s="18" t="s">
        <v>909</v>
      </c>
      <c r="D446" s="18" t="s">
        <v>909</v>
      </c>
      <c r="E446" s="15">
        <f t="shared" si="16"/>
        <v>0</v>
      </c>
      <c r="F446" s="18" t="s">
        <v>909</v>
      </c>
      <c r="G446" s="124">
        <f t="shared" si="17"/>
        <v>0</v>
      </c>
      <c r="H446" s="150" t="s">
        <v>909</v>
      </c>
      <c r="I446" s="151" t="s">
        <v>909</v>
      </c>
      <c r="J446" s="165" t="s">
        <v>909</v>
      </c>
      <c r="K446" s="164" t="s">
        <v>909</v>
      </c>
    </row>
    <row r="447" spans="1:11" hidden="1">
      <c r="A447" s="257" t="s">
        <v>636</v>
      </c>
      <c r="B447" s="230" t="s">
        <v>1406</v>
      </c>
      <c r="C447" s="18" t="s">
        <v>909</v>
      </c>
      <c r="D447" s="18" t="s">
        <v>909</v>
      </c>
      <c r="E447" s="15">
        <f t="shared" si="16"/>
        <v>0</v>
      </c>
      <c r="F447" s="18" t="s">
        <v>909</v>
      </c>
      <c r="G447" s="124">
        <f t="shared" si="17"/>
        <v>0</v>
      </c>
      <c r="H447" s="150" t="s">
        <v>909</v>
      </c>
      <c r="I447" s="151" t="s">
        <v>909</v>
      </c>
      <c r="J447" s="165" t="s">
        <v>909</v>
      </c>
      <c r="K447" s="164" t="s">
        <v>909</v>
      </c>
    </row>
    <row r="448" spans="1:11" hidden="1">
      <c r="A448" s="257" t="s">
        <v>636</v>
      </c>
      <c r="B448" s="230" t="s">
        <v>1407</v>
      </c>
      <c r="C448" s="18">
        <v>70</v>
      </c>
      <c r="D448" s="18"/>
      <c r="E448" s="15">
        <f t="shared" si="16"/>
        <v>70</v>
      </c>
      <c r="F448" s="18">
        <v>70</v>
      </c>
      <c r="G448" s="124">
        <f t="shared" si="17"/>
        <v>0</v>
      </c>
      <c r="H448" s="150" t="s">
        <v>909</v>
      </c>
      <c r="I448" s="151" t="s">
        <v>909</v>
      </c>
      <c r="J448" s="165" t="s">
        <v>909</v>
      </c>
      <c r="K448" s="164" t="s">
        <v>909</v>
      </c>
    </row>
    <row r="449" spans="1:11" hidden="1">
      <c r="A449" s="257" t="s">
        <v>636</v>
      </c>
      <c r="B449" s="230" t="s">
        <v>1408</v>
      </c>
      <c r="C449" s="18">
        <v>170</v>
      </c>
      <c r="D449" s="18"/>
      <c r="E449" s="15">
        <f t="shared" si="16"/>
        <v>170</v>
      </c>
      <c r="F449" s="18">
        <v>170</v>
      </c>
      <c r="G449" s="124">
        <f t="shared" si="17"/>
        <v>0</v>
      </c>
      <c r="H449" s="150" t="s">
        <v>909</v>
      </c>
      <c r="I449" s="151" t="s">
        <v>909</v>
      </c>
      <c r="J449" s="165" t="s">
        <v>909</v>
      </c>
      <c r="K449" s="164" t="s">
        <v>909</v>
      </c>
    </row>
    <row r="450" spans="1:11" hidden="1">
      <c r="A450" s="257" t="s">
        <v>636</v>
      </c>
      <c r="B450" s="230" t="s">
        <v>1409</v>
      </c>
      <c r="C450" s="18" t="s">
        <v>909</v>
      </c>
      <c r="D450" s="18"/>
      <c r="E450" s="15">
        <f t="shared" si="16"/>
        <v>0</v>
      </c>
      <c r="F450" s="18" t="s">
        <v>909</v>
      </c>
      <c r="G450" s="124">
        <f t="shared" si="17"/>
        <v>0</v>
      </c>
      <c r="H450" s="150" t="s">
        <v>909</v>
      </c>
      <c r="I450" s="151" t="s">
        <v>909</v>
      </c>
      <c r="J450" s="165" t="s">
        <v>909</v>
      </c>
      <c r="K450" s="164" t="s">
        <v>909</v>
      </c>
    </row>
    <row r="451" spans="1:11" hidden="1">
      <c r="A451" s="257" t="s">
        <v>636</v>
      </c>
      <c r="B451" s="230" t="s">
        <v>638</v>
      </c>
      <c r="C451" s="18">
        <v>110</v>
      </c>
      <c r="D451" s="18"/>
      <c r="E451" s="15">
        <f t="shared" si="16"/>
        <v>110</v>
      </c>
      <c r="F451" s="18">
        <v>110</v>
      </c>
      <c r="G451" s="124">
        <f t="shared" si="17"/>
        <v>0</v>
      </c>
      <c r="H451" s="150" t="s">
        <v>909</v>
      </c>
      <c r="I451" s="151" t="s">
        <v>909</v>
      </c>
      <c r="J451" s="165" t="s">
        <v>909</v>
      </c>
      <c r="K451" s="164" t="s">
        <v>909</v>
      </c>
    </row>
    <row r="452" spans="1:11" hidden="1">
      <c r="A452" s="257" t="s">
        <v>636</v>
      </c>
      <c r="B452" s="230" t="s">
        <v>1410</v>
      </c>
      <c r="C452" s="18" t="s">
        <v>909</v>
      </c>
      <c r="D452" s="18" t="s">
        <v>909</v>
      </c>
      <c r="E452" s="15">
        <f t="shared" si="16"/>
        <v>0</v>
      </c>
      <c r="F452" s="18" t="s">
        <v>909</v>
      </c>
      <c r="G452" s="124">
        <f t="shared" si="17"/>
        <v>0</v>
      </c>
      <c r="H452" s="150" t="s">
        <v>909</v>
      </c>
      <c r="I452" s="151" t="s">
        <v>909</v>
      </c>
      <c r="J452" s="165" t="s">
        <v>909</v>
      </c>
      <c r="K452" s="164" t="s">
        <v>909</v>
      </c>
    </row>
    <row r="453" spans="1:11" hidden="1">
      <c r="A453" s="257" t="s">
        <v>636</v>
      </c>
      <c r="B453" s="230" t="s">
        <v>1411</v>
      </c>
      <c r="C453" s="18" t="s">
        <v>909</v>
      </c>
      <c r="D453" s="18" t="s">
        <v>909</v>
      </c>
      <c r="E453" s="15">
        <f t="shared" si="16"/>
        <v>0</v>
      </c>
      <c r="F453" s="18" t="s">
        <v>909</v>
      </c>
      <c r="G453" s="124">
        <f t="shared" si="17"/>
        <v>0</v>
      </c>
      <c r="H453" s="150" t="s">
        <v>909</v>
      </c>
      <c r="I453" s="151" t="s">
        <v>909</v>
      </c>
      <c r="J453" s="165" t="s">
        <v>909</v>
      </c>
      <c r="K453" s="164" t="s">
        <v>909</v>
      </c>
    </row>
    <row r="454" spans="1:11" hidden="1">
      <c r="A454" s="257" t="s">
        <v>636</v>
      </c>
      <c r="B454" s="230" t="s">
        <v>1412</v>
      </c>
      <c r="C454" s="18">
        <v>730</v>
      </c>
      <c r="D454" s="18"/>
      <c r="E454" s="15">
        <f t="shared" si="16"/>
        <v>730</v>
      </c>
      <c r="F454" s="18">
        <v>730</v>
      </c>
      <c r="G454" s="124">
        <f t="shared" si="17"/>
        <v>0</v>
      </c>
      <c r="H454" s="150" t="s">
        <v>909</v>
      </c>
      <c r="I454" s="151" t="s">
        <v>909</v>
      </c>
      <c r="J454" s="165" t="s">
        <v>909</v>
      </c>
      <c r="K454" s="164" t="s">
        <v>909</v>
      </c>
    </row>
    <row r="455" spans="1:11" hidden="1">
      <c r="A455" s="257" t="s">
        <v>636</v>
      </c>
      <c r="B455" s="230" t="s">
        <v>1413</v>
      </c>
      <c r="C455" s="18">
        <v>410</v>
      </c>
      <c r="D455" s="18"/>
      <c r="E455" s="15">
        <f t="shared" si="16"/>
        <v>410</v>
      </c>
      <c r="F455" s="18">
        <v>410</v>
      </c>
      <c r="G455" s="124">
        <f t="shared" si="17"/>
        <v>0</v>
      </c>
      <c r="H455" s="150" t="s">
        <v>909</v>
      </c>
      <c r="I455" s="151" t="s">
        <v>909</v>
      </c>
      <c r="J455" s="165" t="s">
        <v>909</v>
      </c>
      <c r="K455" s="164" t="s">
        <v>909</v>
      </c>
    </row>
    <row r="456" spans="1:11" hidden="1">
      <c r="A456" s="257" t="s">
        <v>636</v>
      </c>
      <c r="B456" s="230" t="s">
        <v>1414</v>
      </c>
      <c r="C456" s="18">
        <v>20</v>
      </c>
      <c r="D456" s="18"/>
      <c r="E456" s="15">
        <f t="shared" si="16"/>
        <v>20</v>
      </c>
      <c r="F456" s="18">
        <v>20</v>
      </c>
      <c r="G456" s="124">
        <f t="shared" si="17"/>
        <v>0</v>
      </c>
      <c r="H456" s="150" t="s">
        <v>909</v>
      </c>
      <c r="I456" s="151" t="s">
        <v>909</v>
      </c>
      <c r="J456" s="165" t="s">
        <v>909</v>
      </c>
      <c r="K456" s="164" t="s">
        <v>909</v>
      </c>
    </row>
    <row r="457" spans="1:11" hidden="1">
      <c r="A457" s="257" t="s">
        <v>636</v>
      </c>
      <c r="B457" s="230" t="s">
        <v>1415</v>
      </c>
      <c r="C457" s="18" t="s">
        <v>909</v>
      </c>
      <c r="D457" s="18" t="s">
        <v>909</v>
      </c>
      <c r="E457" s="15">
        <f t="shared" si="16"/>
        <v>0</v>
      </c>
      <c r="F457" s="18" t="s">
        <v>909</v>
      </c>
      <c r="G457" s="124">
        <f t="shared" si="17"/>
        <v>0</v>
      </c>
      <c r="H457" s="150" t="s">
        <v>909</v>
      </c>
      <c r="I457" s="151" t="s">
        <v>909</v>
      </c>
      <c r="J457" s="165" t="s">
        <v>909</v>
      </c>
      <c r="K457" s="164" t="s">
        <v>909</v>
      </c>
    </row>
    <row r="458" spans="1:11" hidden="1">
      <c r="A458" s="257" t="s">
        <v>636</v>
      </c>
      <c r="B458" s="230" t="s">
        <v>1416</v>
      </c>
      <c r="C458" s="18" t="s">
        <v>909</v>
      </c>
      <c r="D458" s="18" t="s">
        <v>909</v>
      </c>
      <c r="E458" s="15">
        <f t="shared" si="16"/>
        <v>0</v>
      </c>
      <c r="F458" s="18" t="s">
        <v>909</v>
      </c>
      <c r="G458" s="124">
        <f t="shared" si="17"/>
        <v>0</v>
      </c>
      <c r="H458" s="150" t="s">
        <v>909</v>
      </c>
      <c r="I458" s="151" t="s">
        <v>909</v>
      </c>
      <c r="J458" s="165" t="s">
        <v>909</v>
      </c>
      <c r="K458" s="164" t="s">
        <v>909</v>
      </c>
    </row>
    <row r="459" spans="1:11" hidden="1">
      <c r="A459" s="257" t="s">
        <v>636</v>
      </c>
      <c r="B459" s="230" t="s">
        <v>1417</v>
      </c>
      <c r="C459" s="18" t="s">
        <v>909</v>
      </c>
      <c r="D459" s="18" t="s">
        <v>909</v>
      </c>
      <c r="E459" s="15">
        <f t="shared" ref="E459:E522" si="18">IFERROR(C459+D459,0)</f>
        <v>0</v>
      </c>
      <c r="F459" s="18" t="s">
        <v>909</v>
      </c>
      <c r="G459" s="124">
        <f t="shared" ref="G459:G522" si="19">IFERROR((E459-F459),0)</f>
        <v>0</v>
      </c>
      <c r="H459" s="150" t="s">
        <v>909</v>
      </c>
      <c r="I459" s="151" t="s">
        <v>909</v>
      </c>
      <c r="J459" s="165" t="s">
        <v>909</v>
      </c>
      <c r="K459" s="164" t="s">
        <v>909</v>
      </c>
    </row>
    <row r="460" spans="1:11" hidden="1">
      <c r="A460" s="257" t="s">
        <v>636</v>
      </c>
      <c r="B460" s="230" t="s">
        <v>1418</v>
      </c>
      <c r="C460" s="18" t="s">
        <v>909</v>
      </c>
      <c r="D460" s="18" t="s">
        <v>909</v>
      </c>
      <c r="E460" s="15">
        <f t="shared" si="18"/>
        <v>0</v>
      </c>
      <c r="F460" s="18" t="s">
        <v>909</v>
      </c>
      <c r="G460" s="124">
        <f t="shared" si="19"/>
        <v>0</v>
      </c>
      <c r="H460" s="150" t="s">
        <v>909</v>
      </c>
      <c r="I460" s="151" t="s">
        <v>909</v>
      </c>
      <c r="J460" s="165" t="s">
        <v>909</v>
      </c>
      <c r="K460" s="164" t="s">
        <v>909</v>
      </c>
    </row>
    <row r="461" spans="1:11" hidden="1">
      <c r="A461" s="257" t="s">
        <v>636</v>
      </c>
      <c r="B461" s="230" t="s">
        <v>1419</v>
      </c>
      <c r="C461" s="18">
        <v>7300</v>
      </c>
      <c r="D461" s="18"/>
      <c r="E461" s="15">
        <f t="shared" si="18"/>
        <v>7300</v>
      </c>
      <c r="F461" s="18">
        <v>7300</v>
      </c>
      <c r="G461" s="124">
        <f t="shared" si="19"/>
        <v>0</v>
      </c>
      <c r="H461" s="150" t="s">
        <v>909</v>
      </c>
      <c r="I461" s="151" t="s">
        <v>909</v>
      </c>
      <c r="J461" s="165" t="s">
        <v>909</v>
      </c>
      <c r="K461" s="164" t="s">
        <v>909</v>
      </c>
    </row>
    <row r="462" spans="1:11" hidden="1">
      <c r="A462" s="245" t="s">
        <v>1085</v>
      </c>
      <c r="B462" s="236" t="s">
        <v>1420</v>
      </c>
      <c r="C462" s="18" t="s">
        <v>909</v>
      </c>
      <c r="D462" s="18" t="s">
        <v>909</v>
      </c>
      <c r="E462" s="15">
        <f t="shared" si="18"/>
        <v>0</v>
      </c>
      <c r="F462" s="18" t="s">
        <v>909</v>
      </c>
      <c r="G462" s="124">
        <f t="shared" si="19"/>
        <v>0</v>
      </c>
      <c r="H462" s="150" t="s">
        <v>909</v>
      </c>
      <c r="I462" s="151" t="s">
        <v>909</v>
      </c>
      <c r="J462" s="165" t="s">
        <v>909</v>
      </c>
      <c r="K462" s="164" t="s">
        <v>909</v>
      </c>
    </row>
    <row r="463" spans="1:11" hidden="1">
      <c r="A463" s="253" t="s">
        <v>1085</v>
      </c>
      <c r="B463" s="236" t="s">
        <v>1421</v>
      </c>
      <c r="C463" s="18" t="s">
        <v>909</v>
      </c>
      <c r="D463" s="18" t="s">
        <v>909</v>
      </c>
      <c r="E463" s="15">
        <f t="shared" si="18"/>
        <v>0</v>
      </c>
      <c r="F463" s="18" t="s">
        <v>909</v>
      </c>
      <c r="G463" s="124">
        <f t="shared" si="19"/>
        <v>0</v>
      </c>
      <c r="H463" s="150" t="s">
        <v>909</v>
      </c>
      <c r="I463" s="151" t="s">
        <v>909</v>
      </c>
      <c r="J463" s="165" t="s">
        <v>909</v>
      </c>
      <c r="K463" s="164" t="s">
        <v>909</v>
      </c>
    </row>
    <row r="464" spans="1:11" hidden="1">
      <c r="A464" s="253" t="s">
        <v>1085</v>
      </c>
      <c r="B464" s="236" t="s">
        <v>1422</v>
      </c>
      <c r="C464" s="18" t="s">
        <v>909</v>
      </c>
      <c r="D464" s="18" t="s">
        <v>909</v>
      </c>
      <c r="E464" s="15">
        <f t="shared" si="18"/>
        <v>0</v>
      </c>
      <c r="F464" s="18" t="s">
        <v>909</v>
      </c>
      <c r="G464" s="124">
        <f t="shared" si="19"/>
        <v>0</v>
      </c>
      <c r="H464" s="150" t="s">
        <v>909</v>
      </c>
      <c r="I464" s="151" t="s">
        <v>909</v>
      </c>
      <c r="J464" s="165" t="s">
        <v>909</v>
      </c>
      <c r="K464" s="164" t="s">
        <v>909</v>
      </c>
    </row>
    <row r="465" spans="1:11" hidden="1">
      <c r="A465" s="253" t="s">
        <v>1085</v>
      </c>
      <c r="B465" s="237" t="s">
        <v>1423</v>
      </c>
      <c r="C465" s="18">
        <v>114</v>
      </c>
      <c r="D465" s="18">
        <v>114</v>
      </c>
      <c r="E465" s="15">
        <f t="shared" si="18"/>
        <v>228</v>
      </c>
      <c r="F465" s="18">
        <v>228</v>
      </c>
      <c r="G465" s="124">
        <f t="shared" si="19"/>
        <v>0</v>
      </c>
      <c r="H465" s="150" t="s">
        <v>909</v>
      </c>
      <c r="I465" s="151" t="s">
        <v>909</v>
      </c>
      <c r="J465" s="165" t="s">
        <v>909</v>
      </c>
      <c r="K465" s="164" t="s">
        <v>909</v>
      </c>
    </row>
    <row r="466" spans="1:11" hidden="1">
      <c r="A466" s="253" t="s">
        <v>1085</v>
      </c>
      <c r="B466" s="236" t="s">
        <v>1424</v>
      </c>
      <c r="C466" s="18" t="s">
        <v>909</v>
      </c>
      <c r="D466" s="18" t="s">
        <v>909</v>
      </c>
      <c r="E466" s="15">
        <f t="shared" si="18"/>
        <v>0</v>
      </c>
      <c r="F466" s="18" t="s">
        <v>909</v>
      </c>
      <c r="G466" s="124">
        <f t="shared" si="19"/>
        <v>0</v>
      </c>
      <c r="H466" s="150" t="s">
        <v>909</v>
      </c>
      <c r="I466" s="151" t="s">
        <v>909</v>
      </c>
      <c r="J466" s="165" t="s">
        <v>909</v>
      </c>
      <c r="K466" s="164" t="s">
        <v>909</v>
      </c>
    </row>
    <row r="467" spans="1:11" hidden="1">
      <c r="A467" s="245" t="s">
        <v>944</v>
      </c>
      <c r="B467" s="262" t="s">
        <v>394</v>
      </c>
      <c r="C467" s="18" t="s">
        <v>909</v>
      </c>
      <c r="D467" s="18" t="s">
        <v>909</v>
      </c>
      <c r="E467" s="15">
        <f t="shared" si="18"/>
        <v>0</v>
      </c>
      <c r="F467" s="18" t="s">
        <v>909</v>
      </c>
      <c r="G467" s="124">
        <f t="shared" si="19"/>
        <v>0</v>
      </c>
      <c r="H467" s="150" t="s">
        <v>909</v>
      </c>
      <c r="I467" s="151" t="s">
        <v>909</v>
      </c>
      <c r="J467" s="165" t="s">
        <v>909</v>
      </c>
      <c r="K467" s="164" t="s">
        <v>909</v>
      </c>
    </row>
    <row r="468" spans="1:11" hidden="1">
      <c r="A468" s="253" t="s">
        <v>944</v>
      </c>
      <c r="B468" s="236" t="s">
        <v>390</v>
      </c>
      <c r="C468" s="18" t="s">
        <v>909</v>
      </c>
      <c r="D468" s="18" t="s">
        <v>909</v>
      </c>
      <c r="E468" s="15">
        <f t="shared" si="18"/>
        <v>0</v>
      </c>
      <c r="F468" s="18" t="s">
        <v>909</v>
      </c>
      <c r="G468" s="124">
        <f t="shared" si="19"/>
        <v>0</v>
      </c>
      <c r="H468" s="150" t="s">
        <v>909</v>
      </c>
      <c r="I468" s="151" t="s">
        <v>909</v>
      </c>
      <c r="J468" s="165" t="s">
        <v>909</v>
      </c>
      <c r="K468" s="164" t="s">
        <v>909</v>
      </c>
    </row>
    <row r="469" spans="1:11" hidden="1">
      <c r="A469" s="253" t="s">
        <v>944</v>
      </c>
      <c r="B469" s="236" t="s">
        <v>391</v>
      </c>
      <c r="C469" s="18" t="s">
        <v>909</v>
      </c>
      <c r="D469" s="18" t="s">
        <v>909</v>
      </c>
      <c r="E469" s="15">
        <f t="shared" si="18"/>
        <v>0</v>
      </c>
      <c r="F469" s="18" t="s">
        <v>909</v>
      </c>
      <c r="G469" s="124">
        <f t="shared" si="19"/>
        <v>0</v>
      </c>
      <c r="H469" s="150" t="s">
        <v>909</v>
      </c>
      <c r="I469" s="151" t="s">
        <v>909</v>
      </c>
      <c r="J469" s="165" t="s">
        <v>909</v>
      </c>
      <c r="K469" s="164" t="s">
        <v>909</v>
      </c>
    </row>
    <row r="470" spans="1:11" hidden="1">
      <c r="A470" s="253" t="s">
        <v>944</v>
      </c>
      <c r="B470" s="236" t="s">
        <v>1425</v>
      </c>
      <c r="C470" s="18" t="s">
        <v>909</v>
      </c>
      <c r="D470" s="18" t="s">
        <v>909</v>
      </c>
      <c r="E470" s="15">
        <f t="shared" si="18"/>
        <v>0</v>
      </c>
      <c r="F470" s="18" t="s">
        <v>909</v>
      </c>
      <c r="G470" s="124">
        <f t="shared" si="19"/>
        <v>0</v>
      </c>
      <c r="H470" s="150" t="s">
        <v>909</v>
      </c>
      <c r="I470" s="151" t="s">
        <v>909</v>
      </c>
      <c r="J470" s="165" t="s">
        <v>909</v>
      </c>
      <c r="K470" s="164" t="s">
        <v>909</v>
      </c>
    </row>
    <row r="471" spans="1:11" hidden="1">
      <c r="A471" s="253" t="s">
        <v>944</v>
      </c>
      <c r="B471" s="236" t="s">
        <v>1426</v>
      </c>
      <c r="C471" s="18" t="s">
        <v>909</v>
      </c>
      <c r="D471" s="18" t="s">
        <v>909</v>
      </c>
      <c r="E471" s="15">
        <f t="shared" si="18"/>
        <v>0</v>
      </c>
      <c r="F471" s="18" t="s">
        <v>909</v>
      </c>
      <c r="G471" s="124">
        <f t="shared" si="19"/>
        <v>0</v>
      </c>
      <c r="H471" s="150" t="s">
        <v>909</v>
      </c>
      <c r="I471" s="151" t="s">
        <v>909</v>
      </c>
      <c r="J471" s="165" t="s">
        <v>909</v>
      </c>
      <c r="K471" s="164" t="s">
        <v>909</v>
      </c>
    </row>
    <row r="472" spans="1:11" hidden="1">
      <c r="A472" s="253" t="s">
        <v>944</v>
      </c>
      <c r="B472" s="236" t="s">
        <v>1427</v>
      </c>
      <c r="C472" s="18" t="s">
        <v>909</v>
      </c>
      <c r="D472" s="18" t="s">
        <v>909</v>
      </c>
      <c r="E472" s="15">
        <f t="shared" si="18"/>
        <v>0</v>
      </c>
      <c r="F472" s="18" t="s">
        <v>909</v>
      </c>
      <c r="G472" s="124">
        <f t="shared" si="19"/>
        <v>0</v>
      </c>
      <c r="H472" s="150" t="s">
        <v>909</v>
      </c>
      <c r="I472" s="151" t="s">
        <v>909</v>
      </c>
      <c r="J472" s="165" t="s">
        <v>909</v>
      </c>
      <c r="K472" s="164" t="s">
        <v>909</v>
      </c>
    </row>
    <row r="473" spans="1:11" hidden="1">
      <c r="A473" s="253" t="s">
        <v>944</v>
      </c>
      <c r="B473" s="236" t="s">
        <v>395</v>
      </c>
      <c r="C473" s="18" t="s">
        <v>909</v>
      </c>
      <c r="D473" s="18" t="s">
        <v>909</v>
      </c>
      <c r="E473" s="15">
        <f t="shared" si="18"/>
        <v>0</v>
      </c>
      <c r="F473" s="18" t="s">
        <v>909</v>
      </c>
      <c r="G473" s="124">
        <f t="shared" si="19"/>
        <v>0</v>
      </c>
      <c r="H473" s="150" t="s">
        <v>909</v>
      </c>
      <c r="I473" s="151" t="s">
        <v>909</v>
      </c>
      <c r="J473" s="165" t="s">
        <v>909</v>
      </c>
      <c r="K473" s="164" t="s">
        <v>909</v>
      </c>
    </row>
    <row r="474" spans="1:11" hidden="1">
      <c r="A474" s="253" t="s">
        <v>944</v>
      </c>
      <c r="B474" s="236" t="s">
        <v>1428</v>
      </c>
      <c r="C474" s="18" t="s">
        <v>909</v>
      </c>
      <c r="D474" s="18" t="s">
        <v>909</v>
      </c>
      <c r="E474" s="15">
        <f t="shared" si="18"/>
        <v>0</v>
      </c>
      <c r="F474" s="18" t="s">
        <v>909</v>
      </c>
      <c r="G474" s="124">
        <f t="shared" si="19"/>
        <v>0</v>
      </c>
      <c r="H474" s="150" t="s">
        <v>909</v>
      </c>
      <c r="I474" s="151" t="s">
        <v>909</v>
      </c>
      <c r="J474" s="165" t="s">
        <v>909</v>
      </c>
      <c r="K474" s="164" t="s">
        <v>909</v>
      </c>
    </row>
    <row r="475" spans="1:11" hidden="1">
      <c r="A475" s="253" t="s">
        <v>944</v>
      </c>
      <c r="B475" s="236" t="s">
        <v>1429</v>
      </c>
      <c r="C475" s="18" t="s">
        <v>909</v>
      </c>
      <c r="D475" s="18" t="s">
        <v>909</v>
      </c>
      <c r="E475" s="15">
        <f t="shared" si="18"/>
        <v>0</v>
      </c>
      <c r="F475" s="18" t="s">
        <v>909</v>
      </c>
      <c r="G475" s="124">
        <f t="shared" si="19"/>
        <v>0</v>
      </c>
      <c r="H475" s="150" t="s">
        <v>909</v>
      </c>
      <c r="I475" s="151" t="s">
        <v>909</v>
      </c>
      <c r="J475" s="165" t="s">
        <v>909</v>
      </c>
      <c r="K475" s="164" t="s">
        <v>909</v>
      </c>
    </row>
    <row r="476" spans="1:11" hidden="1">
      <c r="A476" s="253" t="s">
        <v>944</v>
      </c>
      <c r="B476" s="236" t="s">
        <v>1430</v>
      </c>
      <c r="C476" s="18" t="s">
        <v>909</v>
      </c>
      <c r="D476" s="18" t="s">
        <v>909</v>
      </c>
      <c r="E476" s="15">
        <f t="shared" si="18"/>
        <v>0</v>
      </c>
      <c r="F476" s="18" t="s">
        <v>909</v>
      </c>
      <c r="G476" s="124">
        <f t="shared" si="19"/>
        <v>0</v>
      </c>
      <c r="H476" s="150" t="s">
        <v>909</v>
      </c>
      <c r="I476" s="151" t="s">
        <v>909</v>
      </c>
      <c r="J476" s="165" t="s">
        <v>909</v>
      </c>
      <c r="K476" s="164" t="s">
        <v>909</v>
      </c>
    </row>
    <row r="477" spans="1:11" hidden="1">
      <c r="A477" s="253" t="s">
        <v>944</v>
      </c>
      <c r="B477" s="236" t="s">
        <v>383</v>
      </c>
      <c r="C477" s="18" t="s">
        <v>909</v>
      </c>
      <c r="D477" s="18" t="s">
        <v>909</v>
      </c>
      <c r="E477" s="15">
        <f t="shared" si="18"/>
        <v>0</v>
      </c>
      <c r="F477" s="18" t="s">
        <v>909</v>
      </c>
      <c r="G477" s="124">
        <f t="shared" si="19"/>
        <v>0</v>
      </c>
      <c r="H477" s="150" t="s">
        <v>909</v>
      </c>
      <c r="I477" s="151" t="s">
        <v>909</v>
      </c>
      <c r="J477" s="165" t="s">
        <v>909</v>
      </c>
      <c r="K477" s="164" t="s">
        <v>909</v>
      </c>
    </row>
    <row r="478" spans="1:11" hidden="1">
      <c r="A478" s="253" t="s">
        <v>944</v>
      </c>
      <c r="B478" s="236" t="s">
        <v>1431</v>
      </c>
      <c r="C478" s="18" t="s">
        <v>909</v>
      </c>
      <c r="D478" s="18" t="s">
        <v>909</v>
      </c>
      <c r="E478" s="15">
        <f t="shared" si="18"/>
        <v>0</v>
      </c>
      <c r="F478" s="18" t="s">
        <v>909</v>
      </c>
      <c r="G478" s="124">
        <f t="shared" si="19"/>
        <v>0</v>
      </c>
      <c r="H478" s="150" t="s">
        <v>909</v>
      </c>
      <c r="I478" s="151" t="s">
        <v>909</v>
      </c>
      <c r="J478" s="165" t="s">
        <v>909</v>
      </c>
      <c r="K478" s="164" t="s">
        <v>909</v>
      </c>
    </row>
    <row r="479" spans="1:11" hidden="1">
      <c r="A479" s="253" t="s">
        <v>944</v>
      </c>
      <c r="B479" s="236" t="s">
        <v>389</v>
      </c>
      <c r="C479" s="18" t="s">
        <v>909</v>
      </c>
      <c r="D479" s="18" t="s">
        <v>909</v>
      </c>
      <c r="E479" s="15">
        <f t="shared" si="18"/>
        <v>0</v>
      </c>
      <c r="F479" s="18" t="s">
        <v>909</v>
      </c>
      <c r="G479" s="124">
        <f t="shared" si="19"/>
        <v>0</v>
      </c>
      <c r="H479" s="150" t="s">
        <v>909</v>
      </c>
      <c r="I479" s="151" t="s">
        <v>909</v>
      </c>
      <c r="J479" s="165" t="s">
        <v>909</v>
      </c>
      <c r="K479" s="164" t="s">
        <v>909</v>
      </c>
    </row>
    <row r="480" spans="1:11" hidden="1">
      <c r="A480" s="253" t="s">
        <v>944</v>
      </c>
      <c r="B480" s="236" t="s">
        <v>388</v>
      </c>
      <c r="C480" s="18" t="s">
        <v>909</v>
      </c>
      <c r="D480" s="18" t="s">
        <v>909</v>
      </c>
      <c r="E480" s="15">
        <f t="shared" si="18"/>
        <v>0</v>
      </c>
      <c r="F480" s="18" t="s">
        <v>909</v>
      </c>
      <c r="G480" s="124">
        <f t="shared" si="19"/>
        <v>0</v>
      </c>
      <c r="H480" s="150" t="s">
        <v>909</v>
      </c>
      <c r="I480" s="151" t="s">
        <v>909</v>
      </c>
      <c r="J480" s="165" t="s">
        <v>909</v>
      </c>
      <c r="K480" s="164" t="s">
        <v>909</v>
      </c>
    </row>
    <row r="481" spans="1:11" hidden="1">
      <c r="A481" s="253" t="s">
        <v>944</v>
      </c>
      <c r="B481" s="236" t="s">
        <v>387</v>
      </c>
      <c r="C481" s="18" t="s">
        <v>909</v>
      </c>
      <c r="D481" s="18" t="s">
        <v>909</v>
      </c>
      <c r="E481" s="15">
        <f t="shared" si="18"/>
        <v>0</v>
      </c>
      <c r="F481" s="18" t="s">
        <v>909</v>
      </c>
      <c r="G481" s="124">
        <f t="shared" si="19"/>
        <v>0</v>
      </c>
      <c r="H481" s="150" t="s">
        <v>909</v>
      </c>
      <c r="I481" s="151" t="s">
        <v>909</v>
      </c>
      <c r="J481" s="165" t="s">
        <v>909</v>
      </c>
      <c r="K481" s="164" t="s">
        <v>909</v>
      </c>
    </row>
    <row r="482" spans="1:11" hidden="1">
      <c r="A482" s="245" t="s">
        <v>946</v>
      </c>
      <c r="B482" s="262" t="s">
        <v>1432</v>
      </c>
      <c r="C482" s="18" t="s">
        <v>909</v>
      </c>
      <c r="D482" s="18" t="s">
        <v>909</v>
      </c>
      <c r="E482" s="15">
        <f t="shared" si="18"/>
        <v>0</v>
      </c>
      <c r="F482" s="18" t="s">
        <v>909</v>
      </c>
      <c r="G482" s="124">
        <f t="shared" si="19"/>
        <v>0</v>
      </c>
      <c r="H482" s="150" t="s">
        <v>909</v>
      </c>
      <c r="I482" s="151" t="s">
        <v>909</v>
      </c>
      <c r="J482" s="165" t="s">
        <v>909</v>
      </c>
      <c r="K482" s="164" t="s">
        <v>909</v>
      </c>
    </row>
    <row r="483" spans="1:11" hidden="1">
      <c r="A483" s="245" t="s">
        <v>763</v>
      </c>
      <c r="B483" s="262" t="s">
        <v>764</v>
      </c>
      <c r="C483" s="18" t="s">
        <v>909</v>
      </c>
      <c r="D483" s="18" t="s">
        <v>909</v>
      </c>
      <c r="E483" s="15">
        <f t="shared" si="18"/>
        <v>0</v>
      </c>
      <c r="F483" s="18" t="s">
        <v>909</v>
      </c>
      <c r="G483" s="124">
        <f t="shared" si="19"/>
        <v>0</v>
      </c>
      <c r="H483" s="150" t="s">
        <v>909</v>
      </c>
      <c r="I483" s="151" t="s">
        <v>909</v>
      </c>
      <c r="J483" s="165" t="s">
        <v>909</v>
      </c>
      <c r="K483" s="164" t="s">
        <v>909</v>
      </c>
    </row>
    <row r="484" spans="1:11" hidden="1">
      <c r="A484" s="253" t="s">
        <v>763</v>
      </c>
      <c r="B484" s="237" t="s">
        <v>1433</v>
      </c>
      <c r="C484" s="18">
        <v>3400</v>
      </c>
      <c r="D484" s="18"/>
      <c r="E484" s="15">
        <f t="shared" si="18"/>
        <v>3400</v>
      </c>
      <c r="F484" s="18">
        <v>3400</v>
      </c>
      <c r="G484" s="124">
        <f t="shared" si="19"/>
        <v>0</v>
      </c>
      <c r="H484" s="150" t="s">
        <v>909</v>
      </c>
      <c r="I484" s="151" t="s">
        <v>909</v>
      </c>
      <c r="J484" s="165" t="s">
        <v>909</v>
      </c>
      <c r="K484" s="164" t="s">
        <v>909</v>
      </c>
    </row>
    <row r="485" spans="1:11" hidden="1">
      <c r="A485" s="253" t="s">
        <v>763</v>
      </c>
      <c r="B485" s="237" t="s">
        <v>1434</v>
      </c>
      <c r="C485" s="18">
        <v>3400</v>
      </c>
      <c r="D485" s="18"/>
      <c r="E485" s="15">
        <f t="shared" si="18"/>
        <v>3400</v>
      </c>
      <c r="F485" s="18">
        <v>3400</v>
      </c>
      <c r="G485" s="124">
        <f t="shared" si="19"/>
        <v>0</v>
      </c>
      <c r="H485" s="150" t="s">
        <v>909</v>
      </c>
      <c r="I485" s="151" t="s">
        <v>909</v>
      </c>
      <c r="J485" s="165" t="s">
        <v>909</v>
      </c>
      <c r="K485" s="164" t="s">
        <v>909</v>
      </c>
    </row>
    <row r="486" spans="1:11" hidden="1">
      <c r="A486" s="245" t="s">
        <v>467</v>
      </c>
      <c r="B486" s="264" t="s">
        <v>1034</v>
      </c>
      <c r="C486" s="18" t="s">
        <v>909</v>
      </c>
      <c r="D486" s="18" t="s">
        <v>909</v>
      </c>
      <c r="E486" s="15">
        <f t="shared" si="18"/>
        <v>0</v>
      </c>
      <c r="F486" s="18" t="s">
        <v>909</v>
      </c>
      <c r="G486" s="124">
        <f t="shared" si="19"/>
        <v>0</v>
      </c>
      <c r="H486" s="150" t="s">
        <v>909</v>
      </c>
      <c r="I486" s="151" t="s">
        <v>909</v>
      </c>
      <c r="J486" s="165" t="s">
        <v>909</v>
      </c>
      <c r="K486" s="164" t="s">
        <v>909</v>
      </c>
    </row>
    <row r="487" spans="1:11" hidden="1">
      <c r="A487" s="245" t="s">
        <v>568</v>
      </c>
      <c r="B487" s="236" t="s">
        <v>1435</v>
      </c>
      <c r="C487" s="18" t="s">
        <v>909</v>
      </c>
      <c r="D487" s="18" t="s">
        <v>909</v>
      </c>
      <c r="E487" s="15">
        <f t="shared" si="18"/>
        <v>0</v>
      </c>
      <c r="F487" s="18" t="s">
        <v>909</v>
      </c>
      <c r="G487" s="124">
        <f t="shared" si="19"/>
        <v>0</v>
      </c>
      <c r="H487" s="150" t="s">
        <v>909</v>
      </c>
      <c r="I487" s="151" t="s">
        <v>909</v>
      </c>
      <c r="J487" s="165" t="s">
        <v>909</v>
      </c>
      <c r="K487" s="164" t="s">
        <v>909</v>
      </c>
    </row>
    <row r="488" spans="1:11" hidden="1">
      <c r="A488" s="253" t="s">
        <v>568</v>
      </c>
      <c r="B488" s="236" t="s">
        <v>1436</v>
      </c>
      <c r="C488" s="18" t="s">
        <v>909</v>
      </c>
      <c r="D488" s="18" t="s">
        <v>909</v>
      </c>
      <c r="E488" s="15">
        <f t="shared" si="18"/>
        <v>0</v>
      </c>
      <c r="F488" s="18" t="s">
        <v>909</v>
      </c>
      <c r="G488" s="124">
        <f t="shared" si="19"/>
        <v>0</v>
      </c>
      <c r="H488" s="150" t="s">
        <v>909</v>
      </c>
      <c r="I488" s="151" t="s">
        <v>909</v>
      </c>
      <c r="J488" s="165" t="s">
        <v>909</v>
      </c>
      <c r="K488" s="164" t="s">
        <v>909</v>
      </c>
    </row>
    <row r="489" spans="1:11" hidden="1">
      <c r="A489" s="253" t="s">
        <v>568</v>
      </c>
      <c r="B489" s="236" t="s">
        <v>1437</v>
      </c>
      <c r="C489" s="18">
        <v>625</v>
      </c>
      <c r="D489" s="18"/>
      <c r="E489" s="15">
        <f t="shared" si="18"/>
        <v>625</v>
      </c>
      <c r="F489" s="18">
        <v>625</v>
      </c>
      <c r="G489" s="124">
        <f t="shared" si="19"/>
        <v>0</v>
      </c>
      <c r="H489" s="150" t="s">
        <v>909</v>
      </c>
      <c r="I489" s="151" t="s">
        <v>909</v>
      </c>
      <c r="J489" s="165" t="s">
        <v>909</v>
      </c>
      <c r="K489" s="164" t="s">
        <v>909</v>
      </c>
    </row>
    <row r="490" spans="1:11" hidden="1">
      <c r="A490" s="253" t="s">
        <v>568</v>
      </c>
      <c r="B490" s="236" t="s">
        <v>1438</v>
      </c>
      <c r="C490" s="18" t="s">
        <v>909</v>
      </c>
      <c r="D490" s="18" t="s">
        <v>909</v>
      </c>
      <c r="E490" s="15">
        <f t="shared" si="18"/>
        <v>0</v>
      </c>
      <c r="F490" s="18" t="s">
        <v>909</v>
      </c>
      <c r="G490" s="124">
        <f t="shared" si="19"/>
        <v>0</v>
      </c>
      <c r="H490" s="150" t="s">
        <v>909</v>
      </c>
      <c r="I490" s="151" t="s">
        <v>909</v>
      </c>
      <c r="J490" s="165" t="s">
        <v>909</v>
      </c>
      <c r="K490" s="164" t="s">
        <v>909</v>
      </c>
    </row>
    <row r="491" spans="1:11" hidden="1">
      <c r="A491" s="253" t="s">
        <v>568</v>
      </c>
      <c r="B491" s="236" t="s">
        <v>1439</v>
      </c>
      <c r="C491" s="18" t="s">
        <v>909</v>
      </c>
      <c r="D491" s="18" t="s">
        <v>909</v>
      </c>
      <c r="E491" s="15">
        <f t="shared" si="18"/>
        <v>0</v>
      </c>
      <c r="F491" s="18" t="s">
        <v>909</v>
      </c>
      <c r="G491" s="124">
        <f t="shared" si="19"/>
        <v>0</v>
      </c>
      <c r="H491" s="150" t="s">
        <v>909</v>
      </c>
      <c r="I491" s="151" t="s">
        <v>909</v>
      </c>
      <c r="J491" s="165" t="s">
        <v>909</v>
      </c>
      <c r="K491" s="164" t="s">
        <v>909</v>
      </c>
    </row>
    <row r="492" spans="1:11" hidden="1">
      <c r="A492" s="253" t="s">
        <v>568</v>
      </c>
      <c r="B492" s="236" t="s">
        <v>1440</v>
      </c>
      <c r="C492" s="18" t="s">
        <v>909</v>
      </c>
      <c r="D492" s="18" t="s">
        <v>909</v>
      </c>
      <c r="E492" s="15">
        <f t="shared" si="18"/>
        <v>0</v>
      </c>
      <c r="F492" s="18" t="s">
        <v>909</v>
      </c>
      <c r="G492" s="124">
        <f t="shared" si="19"/>
        <v>0</v>
      </c>
      <c r="H492" s="150" t="s">
        <v>909</v>
      </c>
      <c r="I492" s="151" t="s">
        <v>909</v>
      </c>
      <c r="J492" s="165" t="s">
        <v>909</v>
      </c>
      <c r="K492" s="164" t="s">
        <v>909</v>
      </c>
    </row>
    <row r="493" spans="1:11" hidden="1">
      <c r="A493" s="253" t="s">
        <v>568</v>
      </c>
      <c r="B493" s="236" t="s">
        <v>1441</v>
      </c>
      <c r="C493" s="18" t="s">
        <v>909</v>
      </c>
      <c r="D493" s="18" t="s">
        <v>909</v>
      </c>
      <c r="E493" s="15">
        <f t="shared" si="18"/>
        <v>0</v>
      </c>
      <c r="F493" s="18" t="s">
        <v>909</v>
      </c>
      <c r="G493" s="124">
        <f t="shared" si="19"/>
        <v>0</v>
      </c>
      <c r="H493" s="150" t="s">
        <v>909</v>
      </c>
      <c r="I493" s="151" t="s">
        <v>909</v>
      </c>
      <c r="J493" s="165" t="s">
        <v>909</v>
      </c>
      <c r="K493" s="164" t="s">
        <v>909</v>
      </c>
    </row>
    <row r="494" spans="1:11" hidden="1">
      <c r="A494" s="253" t="s">
        <v>568</v>
      </c>
      <c r="B494" s="236" t="s">
        <v>1442</v>
      </c>
      <c r="C494" s="18" t="s">
        <v>909</v>
      </c>
      <c r="D494" s="18" t="s">
        <v>909</v>
      </c>
      <c r="E494" s="15">
        <f t="shared" si="18"/>
        <v>0</v>
      </c>
      <c r="F494" s="18" t="s">
        <v>909</v>
      </c>
      <c r="G494" s="124">
        <f t="shared" si="19"/>
        <v>0</v>
      </c>
      <c r="H494" s="150" t="s">
        <v>909</v>
      </c>
      <c r="I494" s="151" t="s">
        <v>909</v>
      </c>
      <c r="J494" s="165" t="s">
        <v>909</v>
      </c>
      <c r="K494" s="164" t="s">
        <v>909</v>
      </c>
    </row>
    <row r="495" spans="1:11" hidden="1">
      <c r="A495" s="253" t="s">
        <v>568</v>
      </c>
      <c r="B495" s="236" t="s">
        <v>1443</v>
      </c>
      <c r="C495" s="18" t="s">
        <v>909</v>
      </c>
      <c r="D495" s="18" t="s">
        <v>909</v>
      </c>
      <c r="E495" s="15">
        <f t="shared" si="18"/>
        <v>0</v>
      </c>
      <c r="F495" s="18" t="s">
        <v>909</v>
      </c>
      <c r="G495" s="124">
        <f t="shared" si="19"/>
        <v>0</v>
      </c>
      <c r="H495" s="150" t="s">
        <v>909</v>
      </c>
      <c r="I495" s="151" t="s">
        <v>909</v>
      </c>
      <c r="J495" s="165" t="s">
        <v>909</v>
      </c>
      <c r="K495" s="164" t="s">
        <v>909</v>
      </c>
    </row>
    <row r="496" spans="1:11" hidden="1">
      <c r="A496" s="253" t="s">
        <v>568</v>
      </c>
      <c r="B496" s="237" t="s">
        <v>1444</v>
      </c>
      <c r="C496" s="18" t="s">
        <v>909</v>
      </c>
      <c r="D496" s="18" t="s">
        <v>909</v>
      </c>
      <c r="E496" s="15">
        <f t="shared" si="18"/>
        <v>0</v>
      </c>
      <c r="F496" s="18" t="s">
        <v>909</v>
      </c>
      <c r="G496" s="124">
        <f t="shared" si="19"/>
        <v>0</v>
      </c>
      <c r="H496" s="150" t="s">
        <v>909</v>
      </c>
      <c r="I496" s="151" t="s">
        <v>909</v>
      </c>
      <c r="J496" s="165" t="s">
        <v>909</v>
      </c>
      <c r="K496" s="164" t="s">
        <v>909</v>
      </c>
    </row>
    <row r="497" spans="1:11" hidden="1">
      <c r="A497" s="253" t="s">
        <v>568</v>
      </c>
      <c r="B497" s="236" t="s">
        <v>1445</v>
      </c>
      <c r="C497" s="18" t="s">
        <v>909</v>
      </c>
      <c r="D497" s="18" t="s">
        <v>909</v>
      </c>
      <c r="E497" s="15">
        <f t="shared" si="18"/>
        <v>0</v>
      </c>
      <c r="F497" s="18" t="s">
        <v>909</v>
      </c>
      <c r="G497" s="124">
        <f t="shared" si="19"/>
        <v>0</v>
      </c>
      <c r="H497" s="150" t="s">
        <v>909</v>
      </c>
      <c r="I497" s="151" t="s">
        <v>909</v>
      </c>
      <c r="J497" s="165" t="s">
        <v>909</v>
      </c>
      <c r="K497" s="164" t="s">
        <v>909</v>
      </c>
    </row>
    <row r="498" spans="1:11" hidden="1">
      <c r="A498" s="245" t="s">
        <v>1002</v>
      </c>
      <c r="B498" s="265" t="s">
        <v>824</v>
      </c>
      <c r="C498" s="18" t="s">
        <v>909</v>
      </c>
      <c r="D498" s="18" t="s">
        <v>909</v>
      </c>
      <c r="E498" s="15">
        <f t="shared" si="18"/>
        <v>0</v>
      </c>
      <c r="F498" s="18" t="s">
        <v>909</v>
      </c>
      <c r="G498" s="124">
        <f t="shared" si="19"/>
        <v>0</v>
      </c>
      <c r="H498" s="150" t="s">
        <v>909</v>
      </c>
      <c r="I498" s="151" t="s">
        <v>909</v>
      </c>
      <c r="J498" s="165" t="s">
        <v>909</v>
      </c>
      <c r="K498" s="164" t="s">
        <v>909</v>
      </c>
    </row>
    <row r="499" spans="1:11" hidden="1">
      <c r="A499" s="253" t="s">
        <v>1002</v>
      </c>
      <c r="B499" s="266" t="s">
        <v>825</v>
      </c>
      <c r="C499" s="18" t="s">
        <v>909</v>
      </c>
      <c r="D499" s="18" t="s">
        <v>909</v>
      </c>
      <c r="E499" s="15">
        <f t="shared" si="18"/>
        <v>0</v>
      </c>
      <c r="F499" s="18" t="s">
        <v>909</v>
      </c>
      <c r="G499" s="124">
        <f t="shared" si="19"/>
        <v>0</v>
      </c>
      <c r="H499" s="150" t="s">
        <v>909</v>
      </c>
      <c r="I499" s="151" t="s">
        <v>909</v>
      </c>
      <c r="J499" s="165" t="s">
        <v>909</v>
      </c>
      <c r="K499" s="164" t="s">
        <v>909</v>
      </c>
    </row>
    <row r="500" spans="1:11" hidden="1">
      <c r="A500" s="253" t="s">
        <v>1002</v>
      </c>
      <c r="B500" s="266" t="s">
        <v>826</v>
      </c>
      <c r="C500" s="18" t="s">
        <v>909</v>
      </c>
      <c r="D500" s="18" t="s">
        <v>909</v>
      </c>
      <c r="E500" s="15">
        <f t="shared" si="18"/>
        <v>0</v>
      </c>
      <c r="F500" s="18" t="s">
        <v>909</v>
      </c>
      <c r="G500" s="124">
        <f t="shared" si="19"/>
        <v>0</v>
      </c>
      <c r="H500" s="150" t="s">
        <v>909</v>
      </c>
      <c r="I500" s="151" t="s">
        <v>909</v>
      </c>
      <c r="J500" s="165" t="s">
        <v>909</v>
      </c>
      <c r="K500" s="164" t="s">
        <v>909</v>
      </c>
    </row>
    <row r="501" spans="1:11" hidden="1">
      <c r="A501" s="253" t="s">
        <v>1002</v>
      </c>
      <c r="B501" s="267" t="s">
        <v>827</v>
      </c>
      <c r="C501" s="18" t="s">
        <v>909</v>
      </c>
      <c r="D501" s="18" t="s">
        <v>909</v>
      </c>
      <c r="E501" s="15">
        <f t="shared" si="18"/>
        <v>0</v>
      </c>
      <c r="F501" s="18" t="s">
        <v>909</v>
      </c>
      <c r="G501" s="124">
        <f t="shared" si="19"/>
        <v>0</v>
      </c>
      <c r="H501" s="150" t="s">
        <v>909</v>
      </c>
      <c r="I501" s="151" t="s">
        <v>909</v>
      </c>
      <c r="J501" s="165" t="s">
        <v>909</v>
      </c>
      <c r="K501" s="164" t="s">
        <v>909</v>
      </c>
    </row>
    <row r="502" spans="1:11" hidden="1">
      <c r="A502" s="253" t="s">
        <v>1002</v>
      </c>
      <c r="B502" s="266" t="s">
        <v>828</v>
      </c>
      <c r="C502" s="18" t="s">
        <v>909</v>
      </c>
      <c r="D502" s="18" t="s">
        <v>909</v>
      </c>
      <c r="E502" s="15">
        <f t="shared" si="18"/>
        <v>0</v>
      </c>
      <c r="F502" s="18" t="s">
        <v>909</v>
      </c>
      <c r="G502" s="124">
        <f t="shared" si="19"/>
        <v>0</v>
      </c>
      <c r="H502" s="150" t="s">
        <v>909</v>
      </c>
      <c r="I502" s="151" t="s">
        <v>909</v>
      </c>
      <c r="J502" s="165" t="s">
        <v>909</v>
      </c>
      <c r="K502" s="164" t="s">
        <v>909</v>
      </c>
    </row>
    <row r="503" spans="1:11" hidden="1">
      <c r="A503" s="253" t="s">
        <v>1002</v>
      </c>
      <c r="B503" s="266" t="s">
        <v>1003</v>
      </c>
      <c r="C503" s="18" t="s">
        <v>909</v>
      </c>
      <c r="D503" s="18" t="s">
        <v>909</v>
      </c>
      <c r="E503" s="15">
        <f t="shared" si="18"/>
        <v>0</v>
      </c>
      <c r="F503" s="18" t="s">
        <v>909</v>
      </c>
      <c r="G503" s="124">
        <f t="shared" si="19"/>
        <v>0</v>
      </c>
      <c r="H503" s="150" t="s">
        <v>909</v>
      </c>
      <c r="I503" s="151" t="s">
        <v>909</v>
      </c>
      <c r="J503" s="165" t="s">
        <v>909</v>
      </c>
      <c r="K503" s="164" t="s">
        <v>909</v>
      </c>
    </row>
    <row r="504" spans="1:11" hidden="1">
      <c r="A504" s="253" t="s">
        <v>1002</v>
      </c>
      <c r="B504" s="266" t="s">
        <v>829</v>
      </c>
      <c r="C504" s="18" t="s">
        <v>909</v>
      </c>
      <c r="D504" s="18" t="s">
        <v>909</v>
      </c>
      <c r="E504" s="15">
        <f t="shared" si="18"/>
        <v>0</v>
      </c>
      <c r="F504" s="18" t="s">
        <v>909</v>
      </c>
      <c r="G504" s="124">
        <f t="shared" si="19"/>
        <v>0</v>
      </c>
      <c r="H504" s="150" t="s">
        <v>909</v>
      </c>
      <c r="I504" s="151" t="s">
        <v>909</v>
      </c>
      <c r="J504" s="165" t="s">
        <v>909</v>
      </c>
      <c r="K504" s="164" t="s">
        <v>909</v>
      </c>
    </row>
    <row r="505" spans="1:11" hidden="1">
      <c r="A505" s="253" t="s">
        <v>1002</v>
      </c>
      <c r="B505" s="266" t="s">
        <v>830</v>
      </c>
      <c r="C505" s="18" t="s">
        <v>909</v>
      </c>
      <c r="D505" s="18" t="s">
        <v>909</v>
      </c>
      <c r="E505" s="15">
        <f t="shared" si="18"/>
        <v>0</v>
      </c>
      <c r="F505" s="18" t="s">
        <v>909</v>
      </c>
      <c r="G505" s="124">
        <f t="shared" si="19"/>
        <v>0</v>
      </c>
      <c r="H505" s="150" t="s">
        <v>909</v>
      </c>
      <c r="I505" s="151" t="s">
        <v>909</v>
      </c>
      <c r="J505" s="165" t="s">
        <v>909</v>
      </c>
      <c r="K505" s="164" t="s">
        <v>909</v>
      </c>
    </row>
    <row r="506" spans="1:11" hidden="1">
      <c r="A506" s="253" t="s">
        <v>1002</v>
      </c>
      <c r="B506" s="266" t="s">
        <v>831</v>
      </c>
      <c r="C506" s="18" t="s">
        <v>909</v>
      </c>
      <c r="D506" s="18" t="s">
        <v>909</v>
      </c>
      <c r="E506" s="15">
        <f t="shared" si="18"/>
        <v>0</v>
      </c>
      <c r="F506" s="18" t="s">
        <v>909</v>
      </c>
      <c r="G506" s="124">
        <f t="shared" si="19"/>
        <v>0</v>
      </c>
      <c r="H506" s="150" t="s">
        <v>909</v>
      </c>
      <c r="I506" s="151" t="s">
        <v>909</v>
      </c>
      <c r="J506" s="165" t="s">
        <v>909</v>
      </c>
      <c r="K506" s="164" t="s">
        <v>909</v>
      </c>
    </row>
    <row r="507" spans="1:11" hidden="1">
      <c r="A507" s="253" t="s">
        <v>1002</v>
      </c>
      <c r="B507" s="267" t="s">
        <v>827</v>
      </c>
      <c r="C507" s="18" t="s">
        <v>909</v>
      </c>
      <c r="D507" s="18" t="s">
        <v>909</v>
      </c>
      <c r="E507" s="15">
        <f t="shared" si="18"/>
        <v>0</v>
      </c>
      <c r="F507" s="18" t="s">
        <v>909</v>
      </c>
      <c r="G507" s="124">
        <f t="shared" si="19"/>
        <v>0</v>
      </c>
      <c r="H507" s="150" t="s">
        <v>909</v>
      </c>
      <c r="I507" s="151" t="s">
        <v>909</v>
      </c>
      <c r="J507" s="165" t="s">
        <v>909</v>
      </c>
      <c r="K507" s="164" t="s">
        <v>909</v>
      </c>
    </row>
    <row r="508" spans="1:11" hidden="1">
      <c r="A508" s="253" t="s">
        <v>1002</v>
      </c>
      <c r="B508" s="268" t="s">
        <v>832</v>
      </c>
      <c r="C508" s="18" t="s">
        <v>909</v>
      </c>
      <c r="D508" s="18" t="s">
        <v>909</v>
      </c>
      <c r="E508" s="15">
        <f t="shared" si="18"/>
        <v>0</v>
      </c>
      <c r="F508" s="18" t="s">
        <v>909</v>
      </c>
      <c r="G508" s="124">
        <f t="shared" si="19"/>
        <v>0</v>
      </c>
      <c r="H508" s="150" t="s">
        <v>909</v>
      </c>
      <c r="I508" s="151" t="s">
        <v>909</v>
      </c>
      <c r="J508" s="165" t="s">
        <v>909</v>
      </c>
      <c r="K508" s="164" t="s">
        <v>909</v>
      </c>
    </row>
    <row r="509" spans="1:11" hidden="1">
      <c r="A509" s="253" t="s">
        <v>1002</v>
      </c>
      <c r="B509" s="268" t="s">
        <v>833</v>
      </c>
      <c r="C509" s="18" t="s">
        <v>909</v>
      </c>
      <c r="D509" s="18" t="s">
        <v>909</v>
      </c>
      <c r="E509" s="15">
        <f t="shared" si="18"/>
        <v>0</v>
      </c>
      <c r="F509" s="18" t="s">
        <v>909</v>
      </c>
      <c r="G509" s="124">
        <f t="shared" si="19"/>
        <v>0</v>
      </c>
      <c r="H509" s="150" t="s">
        <v>909</v>
      </c>
      <c r="I509" s="151" t="s">
        <v>909</v>
      </c>
      <c r="J509" s="165" t="s">
        <v>909</v>
      </c>
      <c r="K509" s="164" t="s">
        <v>909</v>
      </c>
    </row>
    <row r="510" spans="1:11" hidden="1">
      <c r="A510" s="253" t="s">
        <v>1002</v>
      </c>
      <c r="B510" s="268" t="s">
        <v>834</v>
      </c>
      <c r="C510" s="18" t="s">
        <v>909</v>
      </c>
      <c r="D510" s="18" t="s">
        <v>909</v>
      </c>
      <c r="E510" s="15">
        <f t="shared" si="18"/>
        <v>0</v>
      </c>
      <c r="F510" s="18" t="s">
        <v>909</v>
      </c>
      <c r="G510" s="124">
        <f t="shared" si="19"/>
        <v>0</v>
      </c>
      <c r="H510" s="150" t="s">
        <v>909</v>
      </c>
      <c r="I510" s="151" t="s">
        <v>909</v>
      </c>
      <c r="J510" s="165" t="s">
        <v>909</v>
      </c>
      <c r="K510" s="164" t="s">
        <v>909</v>
      </c>
    </row>
    <row r="511" spans="1:11" hidden="1">
      <c r="A511" s="261" t="s">
        <v>1002</v>
      </c>
      <c r="B511" s="266" t="s">
        <v>1004</v>
      </c>
      <c r="C511" s="18" t="s">
        <v>909</v>
      </c>
      <c r="D511" s="18" t="s">
        <v>909</v>
      </c>
      <c r="E511" s="15">
        <f t="shared" si="18"/>
        <v>0</v>
      </c>
      <c r="F511" s="18" t="s">
        <v>909</v>
      </c>
      <c r="G511" s="124">
        <f t="shared" si="19"/>
        <v>0</v>
      </c>
      <c r="H511" s="150" t="s">
        <v>909</v>
      </c>
      <c r="I511" s="151" t="s">
        <v>909</v>
      </c>
      <c r="J511" s="165" t="s">
        <v>909</v>
      </c>
      <c r="K511" s="164" t="s">
        <v>909</v>
      </c>
    </row>
    <row r="512" spans="1:11" hidden="1">
      <c r="A512" s="258" t="s">
        <v>1005</v>
      </c>
      <c r="B512" s="266" t="s">
        <v>1006</v>
      </c>
      <c r="C512" s="18" t="s">
        <v>909</v>
      </c>
      <c r="D512" s="18" t="s">
        <v>909</v>
      </c>
      <c r="E512" s="15">
        <f t="shared" si="18"/>
        <v>0</v>
      </c>
      <c r="F512" s="18" t="s">
        <v>909</v>
      </c>
      <c r="G512" s="124">
        <f t="shared" si="19"/>
        <v>0</v>
      </c>
      <c r="H512" s="150" t="s">
        <v>909</v>
      </c>
      <c r="I512" s="151" t="s">
        <v>909</v>
      </c>
      <c r="J512" s="165" t="s">
        <v>909</v>
      </c>
      <c r="K512" s="164" t="s">
        <v>909</v>
      </c>
    </row>
    <row r="513" spans="1:11" hidden="1">
      <c r="A513" s="258" t="s">
        <v>1483</v>
      </c>
      <c r="B513" s="279" t="s">
        <v>1494</v>
      </c>
      <c r="C513" s="18">
        <v>10800</v>
      </c>
      <c r="D513" s="18"/>
      <c r="E513" s="15">
        <f t="shared" si="18"/>
        <v>10800</v>
      </c>
      <c r="F513" s="18">
        <v>10800</v>
      </c>
      <c r="G513" s="124">
        <f t="shared" si="19"/>
        <v>0</v>
      </c>
      <c r="H513" s="150" t="s">
        <v>909</v>
      </c>
      <c r="I513" s="151" t="s">
        <v>909</v>
      </c>
      <c r="J513" s="165" t="s">
        <v>909</v>
      </c>
      <c r="K513" s="164" t="s">
        <v>909</v>
      </c>
    </row>
    <row r="514" spans="1:11" hidden="1">
      <c r="A514" s="259" t="s">
        <v>1483</v>
      </c>
      <c r="B514" s="239" t="s">
        <v>1495</v>
      </c>
      <c r="C514" s="18">
        <v>11800</v>
      </c>
      <c r="D514" s="18"/>
      <c r="E514" s="15">
        <f t="shared" si="18"/>
        <v>11800</v>
      </c>
      <c r="F514" s="18">
        <v>11800</v>
      </c>
      <c r="G514" s="124">
        <f t="shared" si="19"/>
        <v>0</v>
      </c>
      <c r="H514" s="150" t="s">
        <v>909</v>
      </c>
      <c r="I514" s="151" t="s">
        <v>909</v>
      </c>
      <c r="J514" s="165" t="s">
        <v>909</v>
      </c>
      <c r="K514" s="164" t="s">
        <v>909</v>
      </c>
    </row>
    <row r="515" spans="1:11" hidden="1">
      <c r="A515" s="259" t="s">
        <v>1483</v>
      </c>
      <c r="B515" s="278" t="s">
        <v>1484</v>
      </c>
      <c r="C515" s="18">
        <v>13200</v>
      </c>
      <c r="D515" s="18"/>
      <c r="E515" s="15">
        <f t="shared" si="18"/>
        <v>13200</v>
      </c>
      <c r="F515" s="18">
        <v>13200</v>
      </c>
      <c r="G515" s="124">
        <f t="shared" si="19"/>
        <v>0</v>
      </c>
      <c r="H515" s="150" t="s">
        <v>909</v>
      </c>
      <c r="I515" s="151" t="s">
        <v>909</v>
      </c>
      <c r="J515" s="165" t="s">
        <v>909</v>
      </c>
      <c r="K515" s="164" t="s">
        <v>909</v>
      </c>
    </row>
    <row r="516" spans="1:11" hidden="1">
      <c r="A516" s="259" t="s">
        <v>1483</v>
      </c>
      <c r="B516" s="239" t="s">
        <v>1485</v>
      </c>
      <c r="C516" s="18">
        <v>22400</v>
      </c>
      <c r="D516" s="18"/>
      <c r="E516" s="15">
        <f t="shared" si="18"/>
        <v>22400</v>
      </c>
      <c r="F516" s="18">
        <v>22400</v>
      </c>
      <c r="G516" s="124">
        <f t="shared" si="19"/>
        <v>0</v>
      </c>
      <c r="H516" s="150" t="s">
        <v>909</v>
      </c>
      <c r="I516" s="151" t="s">
        <v>909</v>
      </c>
      <c r="J516" s="165" t="s">
        <v>909</v>
      </c>
      <c r="K516" s="164" t="s">
        <v>909</v>
      </c>
    </row>
    <row r="517" spans="1:11" hidden="1">
      <c r="A517" s="259" t="s">
        <v>1483</v>
      </c>
      <c r="B517" s="239" t="s">
        <v>1486</v>
      </c>
      <c r="C517" s="18">
        <v>12000</v>
      </c>
      <c r="D517" s="18"/>
      <c r="E517" s="15">
        <f t="shared" si="18"/>
        <v>12000</v>
      </c>
      <c r="F517" s="18">
        <v>12000</v>
      </c>
      <c r="G517" s="124">
        <f t="shared" si="19"/>
        <v>0</v>
      </c>
      <c r="H517" s="150" t="s">
        <v>909</v>
      </c>
      <c r="I517" s="151" t="s">
        <v>909</v>
      </c>
      <c r="J517" s="165" t="s">
        <v>909</v>
      </c>
      <c r="K517" s="164" t="s">
        <v>909</v>
      </c>
    </row>
    <row r="518" spans="1:11" hidden="1">
      <c r="A518" s="259" t="s">
        <v>1483</v>
      </c>
      <c r="B518" s="239" t="s">
        <v>1487</v>
      </c>
      <c r="C518" s="18">
        <v>18000</v>
      </c>
      <c r="D518" s="18"/>
      <c r="E518" s="15">
        <f t="shared" si="18"/>
        <v>18000</v>
      </c>
      <c r="F518" s="18">
        <v>18000</v>
      </c>
      <c r="G518" s="124">
        <f t="shared" si="19"/>
        <v>0</v>
      </c>
      <c r="H518" s="150" t="s">
        <v>909</v>
      </c>
      <c r="I518" s="151" t="s">
        <v>909</v>
      </c>
      <c r="J518" s="165" t="s">
        <v>909</v>
      </c>
      <c r="K518" s="164" t="s">
        <v>909</v>
      </c>
    </row>
    <row r="519" spans="1:11" hidden="1">
      <c r="A519" s="259" t="s">
        <v>1483</v>
      </c>
      <c r="B519" s="239" t="s">
        <v>1488</v>
      </c>
      <c r="C519" s="18">
        <v>16000</v>
      </c>
      <c r="D519" s="18"/>
      <c r="E519" s="15">
        <f t="shared" si="18"/>
        <v>16000</v>
      </c>
      <c r="F519" s="18">
        <v>16000</v>
      </c>
      <c r="G519" s="124">
        <f t="shared" si="19"/>
        <v>0</v>
      </c>
      <c r="H519" s="150" t="s">
        <v>909</v>
      </c>
      <c r="I519" s="151" t="s">
        <v>909</v>
      </c>
      <c r="J519" s="165" t="s">
        <v>909</v>
      </c>
      <c r="K519" s="164" t="s">
        <v>909</v>
      </c>
    </row>
    <row r="520" spans="1:11" hidden="1">
      <c r="A520" s="259" t="s">
        <v>1483</v>
      </c>
      <c r="B520" s="239" t="s">
        <v>1489</v>
      </c>
      <c r="C520" s="18">
        <v>12600</v>
      </c>
      <c r="D520" s="18"/>
      <c r="E520" s="15">
        <f t="shared" si="18"/>
        <v>12600</v>
      </c>
      <c r="F520" s="18">
        <v>12600</v>
      </c>
      <c r="G520" s="124">
        <f t="shared" si="19"/>
        <v>0</v>
      </c>
      <c r="H520" s="150" t="s">
        <v>909</v>
      </c>
      <c r="I520" s="151" t="s">
        <v>909</v>
      </c>
      <c r="J520" s="165" t="s">
        <v>909</v>
      </c>
      <c r="K520" s="164" t="s">
        <v>909</v>
      </c>
    </row>
    <row r="521" spans="1:11" hidden="1">
      <c r="A521" s="259" t="s">
        <v>1483</v>
      </c>
      <c r="B521" s="239" t="s">
        <v>1490</v>
      </c>
      <c r="C521" s="18">
        <v>11600</v>
      </c>
      <c r="D521" s="18"/>
      <c r="E521" s="15">
        <f t="shared" si="18"/>
        <v>11600</v>
      </c>
      <c r="F521" s="18">
        <v>11600</v>
      </c>
      <c r="G521" s="124">
        <f t="shared" si="19"/>
        <v>0</v>
      </c>
      <c r="H521" s="150" t="s">
        <v>909</v>
      </c>
      <c r="I521" s="151" t="s">
        <v>909</v>
      </c>
      <c r="J521" s="165" t="s">
        <v>909</v>
      </c>
      <c r="K521" s="164" t="s">
        <v>909</v>
      </c>
    </row>
    <row r="522" spans="1:11" hidden="1">
      <c r="A522" s="259" t="s">
        <v>1483</v>
      </c>
      <c r="B522" s="239" t="s">
        <v>1491</v>
      </c>
      <c r="C522" s="18">
        <v>10400</v>
      </c>
      <c r="D522" s="18"/>
      <c r="E522" s="15">
        <f t="shared" si="18"/>
        <v>10400</v>
      </c>
      <c r="F522" s="18">
        <v>10400</v>
      </c>
      <c r="G522" s="124">
        <f t="shared" si="19"/>
        <v>0</v>
      </c>
      <c r="H522" s="150" t="s">
        <v>909</v>
      </c>
      <c r="I522" s="151" t="s">
        <v>909</v>
      </c>
      <c r="J522" s="165" t="s">
        <v>909</v>
      </c>
      <c r="K522" s="164" t="s">
        <v>909</v>
      </c>
    </row>
    <row r="523" spans="1:11" hidden="1">
      <c r="A523" s="259" t="s">
        <v>1483</v>
      </c>
      <c r="B523" s="239" t="s">
        <v>1492</v>
      </c>
      <c r="C523" s="18">
        <v>12000</v>
      </c>
      <c r="D523" s="18"/>
      <c r="E523" s="15">
        <f t="shared" ref="E523:E586" si="20">IFERROR(C523+D523,0)</f>
        <v>12000</v>
      </c>
      <c r="F523" s="18">
        <v>12000</v>
      </c>
      <c r="G523" s="124">
        <f t="shared" ref="G523:G586" si="21">IFERROR((E523-F523),0)</f>
        <v>0</v>
      </c>
      <c r="H523" s="150" t="s">
        <v>909</v>
      </c>
      <c r="I523" s="151" t="s">
        <v>909</v>
      </c>
      <c r="J523" s="165" t="s">
        <v>909</v>
      </c>
      <c r="K523" s="164" t="s">
        <v>909</v>
      </c>
    </row>
    <row r="524" spans="1:11" hidden="1">
      <c r="A524" s="260"/>
      <c r="B524" s="200" t="s">
        <v>1493</v>
      </c>
      <c r="C524" s="18">
        <v>9200</v>
      </c>
      <c r="D524" s="18" t="s">
        <v>909</v>
      </c>
      <c r="E524" s="15">
        <f t="shared" si="20"/>
        <v>0</v>
      </c>
      <c r="F524" s="18" t="s">
        <v>909</v>
      </c>
      <c r="G524" s="124">
        <f t="shared" si="21"/>
        <v>0</v>
      </c>
      <c r="H524" s="150" t="s">
        <v>909</v>
      </c>
      <c r="I524" s="151" t="s">
        <v>909</v>
      </c>
      <c r="J524" s="165" t="s">
        <v>909</v>
      </c>
      <c r="K524" s="164" t="s">
        <v>909</v>
      </c>
    </row>
    <row r="525" spans="1:11" hidden="1">
      <c r="A525" s="258" t="s">
        <v>872</v>
      </c>
      <c r="B525" s="266" t="s">
        <v>1446</v>
      </c>
      <c r="C525" s="18">
        <v>10000</v>
      </c>
      <c r="D525" s="18"/>
      <c r="E525" s="15">
        <f t="shared" si="20"/>
        <v>10000</v>
      </c>
      <c r="F525" s="18">
        <v>10000</v>
      </c>
      <c r="G525" s="124">
        <f t="shared" si="21"/>
        <v>0</v>
      </c>
      <c r="H525" s="150" t="s">
        <v>909</v>
      </c>
      <c r="I525" s="151" t="s">
        <v>909</v>
      </c>
      <c r="J525" s="165" t="s">
        <v>909</v>
      </c>
      <c r="K525" s="164" t="s">
        <v>909</v>
      </c>
    </row>
    <row r="526" spans="1:11" hidden="1">
      <c r="A526" s="259" t="s">
        <v>872</v>
      </c>
      <c r="B526" s="240" t="s">
        <v>1447</v>
      </c>
      <c r="C526" s="18">
        <v>10000</v>
      </c>
      <c r="D526" s="18"/>
      <c r="E526" s="15">
        <f t="shared" si="20"/>
        <v>10000</v>
      </c>
      <c r="F526" s="18">
        <v>10000</v>
      </c>
      <c r="G526" s="124">
        <f t="shared" si="21"/>
        <v>0</v>
      </c>
      <c r="H526" s="150" t="s">
        <v>909</v>
      </c>
      <c r="I526" s="151" t="s">
        <v>909</v>
      </c>
      <c r="J526" s="165" t="s">
        <v>909</v>
      </c>
      <c r="K526" s="164" t="s">
        <v>909</v>
      </c>
    </row>
    <row r="527" spans="1:11" hidden="1">
      <c r="A527" s="259" t="s">
        <v>872</v>
      </c>
      <c r="B527" s="266" t="s">
        <v>874</v>
      </c>
      <c r="C527" s="269">
        <v>5000</v>
      </c>
      <c r="D527" s="234"/>
      <c r="E527" s="15">
        <f t="shared" si="20"/>
        <v>5000</v>
      </c>
      <c r="F527" s="18">
        <v>5000</v>
      </c>
      <c r="G527" s="124">
        <f t="shared" si="21"/>
        <v>0</v>
      </c>
      <c r="H527" s="150" t="s">
        <v>909</v>
      </c>
      <c r="I527" s="151" t="s">
        <v>909</v>
      </c>
      <c r="J527" s="165" t="s">
        <v>909</v>
      </c>
      <c r="K527" s="164" t="s">
        <v>909</v>
      </c>
    </row>
    <row r="528" spans="1:11" hidden="1">
      <c r="A528" s="259" t="s">
        <v>872</v>
      </c>
      <c r="B528" s="240" t="s">
        <v>875</v>
      </c>
      <c r="C528" s="269">
        <v>5000</v>
      </c>
      <c r="D528" s="234"/>
      <c r="E528" s="15">
        <f t="shared" si="20"/>
        <v>5000</v>
      </c>
      <c r="F528" s="18">
        <v>5000</v>
      </c>
      <c r="G528" s="124">
        <f t="shared" si="21"/>
        <v>0</v>
      </c>
      <c r="H528" s="150" t="s">
        <v>909</v>
      </c>
      <c r="I528" s="151" t="s">
        <v>909</v>
      </c>
      <c r="J528" s="165" t="s">
        <v>909</v>
      </c>
      <c r="K528" s="164" t="s">
        <v>909</v>
      </c>
    </row>
    <row r="529" spans="1:11" hidden="1">
      <c r="A529" s="258" t="s">
        <v>876</v>
      </c>
      <c r="B529" s="242" t="s">
        <v>877</v>
      </c>
      <c r="C529" s="269">
        <v>8000</v>
      </c>
      <c r="D529" s="234"/>
      <c r="E529" s="15">
        <f t="shared" si="20"/>
        <v>8000</v>
      </c>
      <c r="F529" s="18">
        <v>8000</v>
      </c>
      <c r="G529" s="124">
        <f t="shared" si="21"/>
        <v>0</v>
      </c>
      <c r="H529" s="150" t="s">
        <v>909</v>
      </c>
      <c r="I529" s="151" t="s">
        <v>909</v>
      </c>
      <c r="J529" s="165" t="s">
        <v>909</v>
      </c>
      <c r="K529" s="164" t="s">
        <v>909</v>
      </c>
    </row>
    <row r="530" spans="1:11" hidden="1">
      <c r="A530" s="259" t="s">
        <v>876</v>
      </c>
      <c r="B530" s="242" t="s">
        <v>1013</v>
      </c>
      <c r="C530" s="269">
        <v>2500</v>
      </c>
      <c r="D530" s="234"/>
      <c r="E530" s="15">
        <f t="shared" si="20"/>
        <v>2500</v>
      </c>
      <c r="F530" s="18">
        <v>2500</v>
      </c>
      <c r="G530" s="124">
        <f t="shared" si="21"/>
        <v>0</v>
      </c>
      <c r="H530" s="150" t="s">
        <v>909</v>
      </c>
      <c r="I530" s="151" t="s">
        <v>909</v>
      </c>
      <c r="J530" s="165" t="s">
        <v>909</v>
      </c>
      <c r="K530" s="164" t="s">
        <v>909</v>
      </c>
    </row>
    <row r="531" spans="1:11" hidden="1">
      <c r="A531" s="259" t="s">
        <v>876</v>
      </c>
      <c r="B531" s="242" t="s">
        <v>1064</v>
      </c>
      <c r="C531" s="269">
        <v>1000</v>
      </c>
      <c r="D531" s="234"/>
      <c r="E531" s="15">
        <f t="shared" si="20"/>
        <v>1000</v>
      </c>
      <c r="F531" s="18">
        <v>1000</v>
      </c>
      <c r="G531" s="124">
        <f t="shared" si="21"/>
        <v>0</v>
      </c>
      <c r="H531" s="150" t="s">
        <v>909</v>
      </c>
      <c r="I531" s="151" t="s">
        <v>909</v>
      </c>
      <c r="J531" s="165" t="s">
        <v>909</v>
      </c>
      <c r="K531" s="164" t="s">
        <v>909</v>
      </c>
    </row>
    <row r="532" spans="1:11" hidden="1">
      <c r="A532" s="259" t="s">
        <v>876</v>
      </c>
      <c r="B532" s="242" t="s">
        <v>1065</v>
      </c>
      <c r="C532" s="269" t="s">
        <v>909</v>
      </c>
      <c r="D532" s="234" t="s">
        <v>909</v>
      </c>
      <c r="E532" s="15">
        <f t="shared" si="20"/>
        <v>0</v>
      </c>
      <c r="F532" s="18" t="s">
        <v>909</v>
      </c>
      <c r="G532" s="124">
        <f t="shared" si="21"/>
        <v>0</v>
      </c>
      <c r="H532" s="150" t="s">
        <v>909</v>
      </c>
      <c r="I532" s="151" t="s">
        <v>909</v>
      </c>
      <c r="J532" s="165" t="s">
        <v>909</v>
      </c>
      <c r="K532" s="164" t="s">
        <v>909</v>
      </c>
    </row>
    <row r="533" spans="1:11" hidden="1">
      <c r="A533" s="259" t="s">
        <v>876</v>
      </c>
      <c r="B533" s="242" t="s">
        <v>1014</v>
      </c>
      <c r="C533" s="269">
        <v>15000</v>
      </c>
      <c r="D533" s="234"/>
      <c r="E533" s="15">
        <f t="shared" si="20"/>
        <v>15000</v>
      </c>
      <c r="F533" s="18">
        <v>13528</v>
      </c>
      <c r="G533" s="124">
        <f t="shared" si="21"/>
        <v>1472</v>
      </c>
      <c r="H533" s="150">
        <v>1472</v>
      </c>
      <c r="I533" s="151" t="s">
        <v>1527</v>
      </c>
      <c r="J533" s="165" t="s">
        <v>909</v>
      </c>
      <c r="K533" s="164" t="s">
        <v>909</v>
      </c>
    </row>
    <row r="534" spans="1:11" hidden="1">
      <c r="A534" s="274" t="s">
        <v>1454</v>
      </c>
      <c r="B534" s="262" t="s">
        <v>377</v>
      </c>
      <c r="C534" s="269" t="s">
        <v>909</v>
      </c>
      <c r="D534" s="234" t="s">
        <v>909</v>
      </c>
      <c r="E534" s="15">
        <f t="shared" si="20"/>
        <v>0</v>
      </c>
      <c r="F534" s="18" t="s">
        <v>909</v>
      </c>
      <c r="G534" s="124">
        <f t="shared" si="21"/>
        <v>0</v>
      </c>
      <c r="H534" s="150" t="s">
        <v>909</v>
      </c>
      <c r="I534" s="151" t="s">
        <v>909</v>
      </c>
      <c r="J534" s="165" t="s">
        <v>909</v>
      </c>
      <c r="K534" s="164" t="s">
        <v>909</v>
      </c>
    </row>
    <row r="535" spans="1:11" hidden="1">
      <c r="A535" s="274" t="s">
        <v>909</v>
      </c>
      <c r="B535" s="236" t="s">
        <v>376</v>
      </c>
      <c r="C535" s="269" t="s">
        <v>909</v>
      </c>
      <c r="D535" s="234" t="s">
        <v>909</v>
      </c>
      <c r="E535" s="15">
        <f t="shared" si="20"/>
        <v>0</v>
      </c>
      <c r="F535" s="18" t="s">
        <v>909</v>
      </c>
      <c r="G535" s="124">
        <f t="shared" si="21"/>
        <v>0</v>
      </c>
      <c r="H535" s="150" t="s">
        <v>909</v>
      </c>
      <c r="I535" s="151" t="s">
        <v>909</v>
      </c>
      <c r="J535" s="165" t="s">
        <v>909</v>
      </c>
      <c r="K535" s="164" t="s">
        <v>909</v>
      </c>
    </row>
    <row r="536" spans="1:11" hidden="1">
      <c r="A536" s="274" t="s">
        <v>909</v>
      </c>
      <c r="B536" s="236" t="s">
        <v>1455</v>
      </c>
      <c r="C536" s="269">
        <v>13500</v>
      </c>
      <c r="D536" s="234"/>
      <c r="E536" s="15">
        <f t="shared" si="20"/>
        <v>13500</v>
      </c>
      <c r="F536" s="18">
        <v>13500</v>
      </c>
      <c r="G536" s="124">
        <f t="shared" si="21"/>
        <v>0</v>
      </c>
      <c r="H536" s="150" t="s">
        <v>909</v>
      </c>
      <c r="I536" s="151" t="s">
        <v>909</v>
      </c>
      <c r="J536" s="165" t="s">
        <v>909</v>
      </c>
      <c r="K536" s="164" t="s">
        <v>909</v>
      </c>
    </row>
    <row r="537" spans="1:11" hidden="1">
      <c r="A537" s="275" t="s">
        <v>997</v>
      </c>
      <c r="B537" s="262" t="s">
        <v>1456</v>
      </c>
      <c r="C537" s="18" t="s">
        <v>909</v>
      </c>
      <c r="D537" s="18" t="s">
        <v>909</v>
      </c>
      <c r="E537" s="15">
        <f t="shared" si="20"/>
        <v>0</v>
      </c>
      <c r="F537" s="18" t="s">
        <v>909</v>
      </c>
      <c r="G537" s="124">
        <f t="shared" si="21"/>
        <v>0</v>
      </c>
      <c r="H537" s="150" t="s">
        <v>909</v>
      </c>
      <c r="I537" s="151" t="s">
        <v>909</v>
      </c>
      <c r="J537" s="165" t="s">
        <v>909</v>
      </c>
      <c r="K537" s="164" t="s">
        <v>909</v>
      </c>
    </row>
    <row r="538" spans="1:11" hidden="1">
      <c r="A538" s="273" t="s">
        <v>997</v>
      </c>
      <c r="B538" s="236" t="s">
        <v>1457</v>
      </c>
      <c r="C538" s="18">
        <v>1000</v>
      </c>
      <c r="D538" s="18"/>
      <c r="E538" s="15">
        <f t="shared" si="20"/>
        <v>1000</v>
      </c>
      <c r="F538" s="18">
        <v>1000</v>
      </c>
      <c r="G538" s="124">
        <f t="shared" si="21"/>
        <v>0</v>
      </c>
      <c r="H538" s="150" t="s">
        <v>909</v>
      </c>
      <c r="I538" s="151" t="s">
        <v>909</v>
      </c>
      <c r="J538" s="165" t="s">
        <v>909</v>
      </c>
      <c r="K538" s="164" t="s">
        <v>909</v>
      </c>
    </row>
    <row r="539" spans="1:11" hidden="1">
      <c r="A539" s="273" t="s">
        <v>997</v>
      </c>
      <c r="B539" s="236" t="s">
        <v>1458</v>
      </c>
      <c r="C539" s="18">
        <v>4600</v>
      </c>
      <c r="D539" s="18"/>
      <c r="E539" s="15">
        <f t="shared" si="20"/>
        <v>4600</v>
      </c>
      <c r="F539" s="18">
        <v>4600</v>
      </c>
      <c r="G539" s="124">
        <f t="shared" si="21"/>
        <v>0</v>
      </c>
      <c r="H539" s="150" t="s">
        <v>909</v>
      </c>
      <c r="I539" s="151" t="s">
        <v>909</v>
      </c>
      <c r="J539" s="165" t="s">
        <v>909</v>
      </c>
      <c r="K539" s="164" t="s">
        <v>909</v>
      </c>
    </row>
    <row r="540" spans="1:11" hidden="1">
      <c r="A540" s="273" t="s">
        <v>997</v>
      </c>
      <c r="B540" s="237" t="s">
        <v>1459</v>
      </c>
      <c r="C540" s="18">
        <v>1350</v>
      </c>
      <c r="D540" s="18"/>
      <c r="E540" s="15">
        <f t="shared" si="20"/>
        <v>1350</v>
      </c>
      <c r="F540" s="18">
        <v>1350</v>
      </c>
      <c r="G540" s="124">
        <f t="shared" si="21"/>
        <v>0</v>
      </c>
      <c r="H540" s="150" t="s">
        <v>909</v>
      </c>
      <c r="I540" s="151" t="s">
        <v>909</v>
      </c>
      <c r="J540" s="165" t="s">
        <v>909</v>
      </c>
      <c r="K540" s="164" t="s">
        <v>909</v>
      </c>
    </row>
    <row r="541" spans="1:11" hidden="1">
      <c r="A541" s="273" t="s">
        <v>997</v>
      </c>
      <c r="B541" s="237" t="s">
        <v>1460</v>
      </c>
      <c r="C541" s="18">
        <v>2800</v>
      </c>
      <c r="D541" s="18"/>
      <c r="E541" s="15">
        <f t="shared" si="20"/>
        <v>2800</v>
      </c>
      <c r="F541" s="18">
        <v>2800</v>
      </c>
      <c r="G541" s="124">
        <f t="shared" si="21"/>
        <v>0</v>
      </c>
      <c r="H541" s="150" t="s">
        <v>909</v>
      </c>
      <c r="I541" s="151" t="s">
        <v>909</v>
      </c>
      <c r="J541" s="165" t="s">
        <v>909</v>
      </c>
      <c r="K541" s="164" t="s">
        <v>909</v>
      </c>
    </row>
    <row r="542" spans="1:11" hidden="1">
      <c r="A542" s="274" t="s">
        <v>1461</v>
      </c>
      <c r="B542" s="236" t="s">
        <v>1462</v>
      </c>
      <c r="C542" s="18">
        <v>190</v>
      </c>
      <c r="D542" s="18"/>
      <c r="E542" s="15">
        <f t="shared" si="20"/>
        <v>190</v>
      </c>
      <c r="F542" s="18">
        <v>190</v>
      </c>
      <c r="G542" s="124">
        <f t="shared" si="21"/>
        <v>0</v>
      </c>
      <c r="H542" s="150" t="s">
        <v>909</v>
      </c>
      <c r="I542" s="151" t="s">
        <v>909</v>
      </c>
      <c r="J542" s="165" t="s">
        <v>909</v>
      </c>
      <c r="K542" s="164" t="s">
        <v>909</v>
      </c>
    </row>
    <row r="543" spans="1:11" hidden="1">
      <c r="A543" s="276" t="s">
        <v>1461</v>
      </c>
      <c r="B543" s="236" t="s">
        <v>1463</v>
      </c>
      <c r="C543" s="18">
        <v>300</v>
      </c>
      <c r="D543" s="18"/>
      <c r="E543" s="15">
        <f t="shared" si="20"/>
        <v>300</v>
      </c>
      <c r="F543" s="18">
        <v>300</v>
      </c>
      <c r="G543" s="124">
        <f t="shared" si="21"/>
        <v>0</v>
      </c>
      <c r="H543" s="150" t="s">
        <v>909</v>
      </c>
      <c r="I543" s="151" t="s">
        <v>909</v>
      </c>
      <c r="J543" s="165" t="s">
        <v>909</v>
      </c>
      <c r="K543" s="164" t="s">
        <v>909</v>
      </c>
    </row>
    <row r="544" spans="1:11" hidden="1">
      <c r="A544" s="274" t="s">
        <v>1498</v>
      </c>
      <c r="B544" s="215" t="s">
        <v>1038</v>
      </c>
      <c r="C544" s="18">
        <v>25660</v>
      </c>
      <c r="D544" s="18"/>
      <c r="E544" s="15">
        <f t="shared" si="20"/>
        <v>25660</v>
      </c>
      <c r="F544" s="18">
        <v>25660</v>
      </c>
      <c r="G544" s="124">
        <f t="shared" si="21"/>
        <v>0</v>
      </c>
      <c r="H544" s="150" t="s">
        <v>909</v>
      </c>
      <c r="I544" s="151" t="s">
        <v>909</v>
      </c>
      <c r="J544" s="165" t="s">
        <v>909</v>
      </c>
      <c r="K544" s="164" t="s">
        <v>909</v>
      </c>
    </row>
    <row r="545" spans="1:11" hidden="1">
      <c r="A545" s="276" t="s">
        <v>1498</v>
      </c>
      <c r="B545" s="215" t="s">
        <v>1039</v>
      </c>
      <c r="C545" s="18"/>
      <c r="D545" s="18" t="s">
        <v>909</v>
      </c>
      <c r="E545" s="15">
        <f t="shared" si="20"/>
        <v>0</v>
      </c>
      <c r="F545" s="18"/>
      <c r="G545" s="124">
        <f t="shared" si="21"/>
        <v>0</v>
      </c>
      <c r="H545" s="150" t="s">
        <v>909</v>
      </c>
      <c r="I545" s="151" t="s">
        <v>909</v>
      </c>
      <c r="J545" s="165" t="s">
        <v>909</v>
      </c>
      <c r="K545" s="164" t="s">
        <v>909</v>
      </c>
    </row>
    <row r="546" spans="1:11" hidden="1">
      <c r="A546" s="276" t="s">
        <v>1498</v>
      </c>
      <c r="B546" s="215" t="s">
        <v>1040</v>
      </c>
      <c r="C546" s="18">
        <v>31000</v>
      </c>
      <c r="D546" s="18"/>
      <c r="E546" s="15">
        <f t="shared" si="20"/>
        <v>31000</v>
      </c>
      <c r="F546" s="18">
        <v>31000</v>
      </c>
      <c r="G546" s="124">
        <f t="shared" si="21"/>
        <v>0</v>
      </c>
      <c r="H546" s="150" t="s">
        <v>909</v>
      </c>
      <c r="I546" s="151" t="s">
        <v>909</v>
      </c>
      <c r="J546" s="165" t="s">
        <v>909</v>
      </c>
      <c r="K546" s="164" t="s">
        <v>909</v>
      </c>
    </row>
    <row r="547" spans="1:11" hidden="1">
      <c r="A547" s="282" t="s">
        <v>840</v>
      </c>
      <c r="B547" s="213" t="s">
        <v>962</v>
      </c>
      <c r="C547" s="18"/>
      <c r="D547" s="18"/>
      <c r="E547" s="15">
        <f t="shared" si="20"/>
        <v>0</v>
      </c>
      <c r="F547" s="18"/>
      <c r="G547" s="124">
        <f t="shared" si="21"/>
        <v>0</v>
      </c>
      <c r="H547" s="150" t="s">
        <v>909</v>
      </c>
      <c r="I547" s="151" t="s">
        <v>909</v>
      </c>
      <c r="J547" s="165" t="s">
        <v>909</v>
      </c>
      <c r="K547" s="164" t="s">
        <v>909</v>
      </c>
    </row>
    <row r="548" spans="1:11" hidden="1">
      <c r="A548" s="281"/>
      <c r="B548" s="202" t="s">
        <v>963</v>
      </c>
      <c r="C548" s="18">
        <v>17590</v>
      </c>
      <c r="D548" s="18"/>
      <c r="E548" s="15">
        <f t="shared" si="20"/>
        <v>17590</v>
      </c>
      <c r="F548" s="18">
        <v>17590</v>
      </c>
      <c r="G548" s="124">
        <f t="shared" si="21"/>
        <v>0</v>
      </c>
      <c r="H548" s="150" t="s">
        <v>909</v>
      </c>
      <c r="I548" s="151" t="s">
        <v>909</v>
      </c>
      <c r="J548" s="165" t="s">
        <v>909</v>
      </c>
      <c r="K548" s="164" t="s">
        <v>909</v>
      </c>
    </row>
    <row r="549" spans="1:11" hidden="1">
      <c r="A549" s="281"/>
      <c r="B549" s="213"/>
      <c r="C549" s="18"/>
      <c r="D549" s="18" t="s">
        <v>909</v>
      </c>
      <c r="E549" s="15">
        <f t="shared" si="20"/>
        <v>0</v>
      </c>
      <c r="F549" s="18"/>
      <c r="G549" s="124">
        <f t="shared" si="21"/>
        <v>0</v>
      </c>
      <c r="H549" s="150" t="s">
        <v>909</v>
      </c>
      <c r="I549" s="151" t="s">
        <v>909</v>
      </c>
      <c r="J549" s="165" t="s">
        <v>909</v>
      </c>
      <c r="K549" s="164" t="s">
        <v>909</v>
      </c>
    </row>
    <row r="550" spans="1:11" hidden="1">
      <c r="A550" s="281"/>
      <c r="B550" s="213"/>
      <c r="C550" s="18"/>
      <c r="D550" s="18" t="s">
        <v>909</v>
      </c>
      <c r="E550" s="15">
        <f t="shared" si="20"/>
        <v>0</v>
      </c>
      <c r="F550" s="18"/>
      <c r="G550" s="124">
        <f t="shared" si="21"/>
        <v>0</v>
      </c>
      <c r="H550" s="150" t="s">
        <v>909</v>
      </c>
      <c r="I550" s="151" t="s">
        <v>909</v>
      </c>
      <c r="J550" s="165" t="s">
        <v>909</v>
      </c>
      <c r="K550" s="164" t="s">
        <v>909</v>
      </c>
    </row>
    <row r="551" spans="1:11" ht="17.25" hidden="1" customHeight="1">
      <c r="A551" s="274"/>
      <c r="B551" s="272"/>
      <c r="C551" s="18"/>
      <c r="D551" s="18" t="s">
        <v>909</v>
      </c>
      <c r="E551" s="15">
        <f t="shared" si="20"/>
        <v>0</v>
      </c>
      <c r="F551" s="18"/>
      <c r="G551" s="124">
        <f t="shared" si="21"/>
        <v>0</v>
      </c>
      <c r="H551" s="150" t="s">
        <v>909</v>
      </c>
      <c r="I551" s="151" t="s">
        <v>909</v>
      </c>
      <c r="J551" s="165" t="s">
        <v>909</v>
      </c>
      <c r="K551" s="164" t="s">
        <v>909</v>
      </c>
    </row>
    <row r="552" spans="1:11" hidden="1">
      <c r="A552" s="274"/>
      <c r="B552" s="272"/>
      <c r="C552" s="18"/>
      <c r="D552" s="18"/>
      <c r="E552" s="15">
        <f t="shared" si="20"/>
        <v>0</v>
      </c>
      <c r="F552" s="18"/>
      <c r="G552" s="124">
        <f t="shared" si="21"/>
        <v>0</v>
      </c>
      <c r="H552" s="150" t="s">
        <v>909</v>
      </c>
      <c r="I552" s="151" t="s">
        <v>909</v>
      </c>
      <c r="J552" s="165" t="s">
        <v>909</v>
      </c>
      <c r="K552" s="164" t="s">
        <v>909</v>
      </c>
    </row>
    <row r="553" spans="1:11" hidden="1">
      <c r="A553" s="274"/>
      <c r="B553" s="272"/>
      <c r="C553" s="18"/>
      <c r="D553" s="18"/>
      <c r="E553" s="15">
        <f t="shared" si="20"/>
        <v>0</v>
      </c>
      <c r="F553" s="18"/>
      <c r="G553" s="124">
        <f t="shared" si="21"/>
        <v>0</v>
      </c>
      <c r="H553" s="150" t="s">
        <v>909</v>
      </c>
      <c r="I553" s="151" t="s">
        <v>909</v>
      </c>
      <c r="J553" s="165" t="s">
        <v>909</v>
      </c>
      <c r="K553" s="164" t="s">
        <v>909</v>
      </c>
    </row>
    <row r="554" spans="1:11" hidden="1">
      <c r="A554" s="274"/>
      <c r="B554" s="272"/>
      <c r="C554" s="18"/>
      <c r="D554" s="18"/>
      <c r="E554" s="15">
        <f t="shared" si="20"/>
        <v>0</v>
      </c>
      <c r="F554" s="18"/>
      <c r="G554" s="124">
        <f t="shared" si="21"/>
        <v>0</v>
      </c>
      <c r="H554" s="150" t="s">
        <v>909</v>
      </c>
      <c r="I554" s="151" t="s">
        <v>909</v>
      </c>
      <c r="J554" s="165" t="s">
        <v>909</v>
      </c>
      <c r="K554" s="164" t="s">
        <v>909</v>
      </c>
    </row>
    <row r="555" spans="1:11" hidden="1">
      <c r="A555" s="274" t="s">
        <v>1471</v>
      </c>
      <c r="B555" s="272" t="s">
        <v>1472</v>
      </c>
      <c r="C555" s="18">
        <v>5000</v>
      </c>
      <c r="D555" s="18"/>
      <c r="E555" s="15">
        <f t="shared" si="20"/>
        <v>5000</v>
      </c>
      <c r="F555" s="18">
        <v>5000</v>
      </c>
      <c r="G555" s="124">
        <f t="shared" si="21"/>
        <v>0</v>
      </c>
      <c r="H555" s="150" t="s">
        <v>909</v>
      </c>
      <c r="I555" s="151" t="s">
        <v>909</v>
      </c>
      <c r="J555" s="165" t="s">
        <v>909</v>
      </c>
      <c r="K555" s="164" t="s">
        <v>909</v>
      </c>
    </row>
    <row r="556" spans="1:11" hidden="1">
      <c r="A556" s="276" t="s">
        <v>909</v>
      </c>
      <c r="B556" s="272" t="s">
        <v>1473</v>
      </c>
      <c r="C556" s="18" t="s">
        <v>909</v>
      </c>
      <c r="D556" s="18" t="s">
        <v>909</v>
      </c>
      <c r="E556" s="15">
        <f t="shared" si="20"/>
        <v>0</v>
      </c>
      <c r="F556" s="18" t="s">
        <v>909</v>
      </c>
      <c r="G556" s="124">
        <f t="shared" si="21"/>
        <v>0</v>
      </c>
      <c r="H556" s="150" t="s">
        <v>909</v>
      </c>
      <c r="I556" s="151" t="s">
        <v>909</v>
      </c>
      <c r="J556" s="165" t="s">
        <v>909</v>
      </c>
      <c r="K556" s="164" t="s">
        <v>909</v>
      </c>
    </row>
    <row r="557" spans="1:11" hidden="1">
      <c r="A557" s="276" t="s">
        <v>909</v>
      </c>
      <c r="B557" s="272" t="s">
        <v>1474</v>
      </c>
      <c r="C557" s="18" t="s">
        <v>909</v>
      </c>
      <c r="D557" s="18" t="s">
        <v>909</v>
      </c>
      <c r="E557" s="15">
        <f t="shared" si="20"/>
        <v>0</v>
      </c>
      <c r="F557" s="18" t="s">
        <v>909</v>
      </c>
      <c r="G557" s="124">
        <f t="shared" si="21"/>
        <v>0</v>
      </c>
      <c r="H557" s="150" t="s">
        <v>909</v>
      </c>
      <c r="I557" s="151" t="s">
        <v>909</v>
      </c>
      <c r="J557" s="165" t="s">
        <v>909</v>
      </c>
      <c r="K557" s="164" t="s">
        <v>909</v>
      </c>
    </row>
    <row r="558" spans="1:11" hidden="1">
      <c r="A558" s="276" t="s">
        <v>909</v>
      </c>
      <c r="B558" s="272" t="s">
        <v>1475</v>
      </c>
      <c r="C558" s="18" t="s">
        <v>909</v>
      </c>
      <c r="D558" s="18" t="s">
        <v>909</v>
      </c>
      <c r="E558" s="15">
        <f t="shared" si="20"/>
        <v>0</v>
      </c>
      <c r="F558" s="18" t="s">
        <v>909</v>
      </c>
      <c r="G558" s="124">
        <f t="shared" si="21"/>
        <v>0</v>
      </c>
      <c r="H558" s="150" t="s">
        <v>909</v>
      </c>
      <c r="I558" s="151" t="s">
        <v>909</v>
      </c>
      <c r="J558" s="165" t="s">
        <v>909</v>
      </c>
      <c r="K558" s="164" t="s">
        <v>909</v>
      </c>
    </row>
    <row r="559" spans="1:11" hidden="1">
      <c r="A559" s="276" t="s">
        <v>909</v>
      </c>
      <c r="B559" s="272" t="s">
        <v>1476</v>
      </c>
      <c r="C559" s="18" t="s">
        <v>909</v>
      </c>
      <c r="D559" s="18" t="s">
        <v>909</v>
      </c>
      <c r="E559" s="15">
        <f t="shared" si="20"/>
        <v>0</v>
      </c>
      <c r="F559" s="18" t="s">
        <v>909</v>
      </c>
      <c r="G559" s="124">
        <f t="shared" si="21"/>
        <v>0</v>
      </c>
      <c r="H559" s="150" t="s">
        <v>909</v>
      </c>
      <c r="I559" s="151" t="s">
        <v>909</v>
      </c>
      <c r="J559" s="165" t="s">
        <v>909</v>
      </c>
      <c r="K559" s="164" t="s">
        <v>909</v>
      </c>
    </row>
    <row r="560" spans="1:11" hidden="1">
      <c r="A560" s="276" t="s">
        <v>909</v>
      </c>
      <c r="B560" s="272" t="s">
        <v>1477</v>
      </c>
      <c r="C560" s="18" t="s">
        <v>909</v>
      </c>
      <c r="D560" s="18" t="s">
        <v>909</v>
      </c>
      <c r="E560" s="15">
        <f t="shared" si="20"/>
        <v>0</v>
      </c>
      <c r="F560" s="18" t="s">
        <v>909</v>
      </c>
      <c r="G560" s="124">
        <f t="shared" si="21"/>
        <v>0</v>
      </c>
      <c r="H560" s="150" t="s">
        <v>909</v>
      </c>
      <c r="I560" s="151" t="s">
        <v>909</v>
      </c>
      <c r="J560" s="165" t="s">
        <v>909</v>
      </c>
      <c r="K560" s="164" t="s">
        <v>909</v>
      </c>
    </row>
    <row r="561" spans="1:11" hidden="1">
      <c r="A561" s="276" t="s">
        <v>909</v>
      </c>
      <c r="B561" s="272" t="s">
        <v>1478</v>
      </c>
      <c r="C561" s="18">
        <v>1000</v>
      </c>
      <c r="D561" s="18"/>
      <c r="E561" s="15">
        <f t="shared" si="20"/>
        <v>1000</v>
      </c>
      <c r="F561" s="18">
        <v>1000</v>
      </c>
      <c r="G561" s="124">
        <f t="shared" si="21"/>
        <v>0</v>
      </c>
      <c r="H561" s="150" t="s">
        <v>909</v>
      </c>
      <c r="I561" s="151" t="s">
        <v>909</v>
      </c>
      <c r="J561" s="165" t="s">
        <v>909</v>
      </c>
      <c r="K561" s="164" t="s">
        <v>909</v>
      </c>
    </row>
    <row r="562" spans="1:11" hidden="1">
      <c r="A562" s="276" t="s">
        <v>909</v>
      </c>
      <c r="B562" s="272" t="s">
        <v>1479</v>
      </c>
      <c r="C562" s="18">
        <v>1000</v>
      </c>
      <c r="D562" s="18"/>
      <c r="E562" s="15">
        <f t="shared" si="20"/>
        <v>1000</v>
      </c>
      <c r="F562" s="18">
        <v>1000</v>
      </c>
      <c r="G562" s="124">
        <f t="shared" si="21"/>
        <v>0</v>
      </c>
      <c r="H562" s="150" t="s">
        <v>909</v>
      </c>
      <c r="I562" s="151" t="s">
        <v>909</v>
      </c>
      <c r="J562" s="165" t="s">
        <v>909</v>
      </c>
      <c r="K562" s="164" t="s">
        <v>909</v>
      </c>
    </row>
    <row r="563" spans="1:11" hidden="1">
      <c r="A563" s="276" t="s">
        <v>909</v>
      </c>
      <c r="B563" s="272" t="s">
        <v>1480</v>
      </c>
      <c r="C563" s="18" t="s">
        <v>909</v>
      </c>
      <c r="D563" s="18" t="s">
        <v>909</v>
      </c>
      <c r="E563" s="15">
        <f t="shared" si="20"/>
        <v>0</v>
      </c>
      <c r="F563" s="18" t="s">
        <v>909</v>
      </c>
      <c r="G563" s="124">
        <f t="shared" si="21"/>
        <v>0</v>
      </c>
      <c r="H563" s="150" t="s">
        <v>909</v>
      </c>
      <c r="I563" s="151" t="s">
        <v>909</v>
      </c>
      <c r="J563" s="165" t="s">
        <v>909</v>
      </c>
      <c r="K563" s="164" t="s">
        <v>909</v>
      </c>
    </row>
    <row r="564" spans="1:11" hidden="1">
      <c r="A564" s="276" t="s">
        <v>909</v>
      </c>
      <c r="B564" s="272" t="s">
        <v>1481</v>
      </c>
      <c r="C564" s="18">
        <v>1000</v>
      </c>
      <c r="D564" s="18"/>
      <c r="E564" s="15">
        <f t="shared" si="20"/>
        <v>1000</v>
      </c>
      <c r="F564" s="18">
        <v>1000</v>
      </c>
      <c r="G564" s="124">
        <f t="shared" si="21"/>
        <v>0</v>
      </c>
      <c r="H564" s="150" t="s">
        <v>909</v>
      </c>
      <c r="I564" s="151" t="s">
        <v>909</v>
      </c>
      <c r="J564" s="165" t="s">
        <v>909</v>
      </c>
      <c r="K564" s="164" t="s">
        <v>909</v>
      </c>
    </row>
    <row r="565" spans="1:11" hidden="1">
      <c r="A565" s="276" t="s">
        <v>909</v>
      </c>
      <c r="B565" s="272" t="s">
        <v>1482</v>
      </c>
      <c r="C565" s="18" t="s">
        <v>909</v>
      </c>
      <c r="D565" s="18" t="s">
        <v>909</v>
      </c>
      <c r="E565" s="15">
        <f t="shared" si="20"/>
        <v>0</v>
      </c>
      <c r="F565" s="18" t="s">
        <v>909</v>
      </c>
      <c r="G565" s="124">
        <f t="shared" si="21"/>
        <v>0</v>
      </c>
      <c r="H565" s="150" t="s">
        <v>909</v>
      </c>
      <c r="I565" s="151" t="s">
        <v>909</v>
      </c>
      <c r="J565" s="165" t="s">
        <v>909</v>
      </c>
      <c r="K565" s="164" t="s">
        <v>909</v>
      </c>
    </row>
    <row r="566" spans="1:11" hidden="1">
      <c r="A566" s="258" t="s">
        <v>857</v>
      </c>
      <c r="B566" s="266" t="s">
        <v>858</v>
      </c>
      <c r="C566" s="18">
        <v>22242</v>
      </c>
      <c r="D566" s="18"/>
      <c r="E566" s="15">
        <f t="shared" si="20"/>
        <v>22242</v>
      </c>
      <c r="F566" s="18">
        <v>18318</v>
      </c>
      <c r="G566" s="124">
        <f t="shared" si="21"/>
        <v>3924</v>
      </c>
      <c r="H566" s="150">
        <v>3924</v>
      </c>
      <c r="I566" s="151" t="s">
        <v>1527</v>
      </c>
      <c r="J566" s="165" t="s">
        <v>909</v>
      </c>
      <c r="K566" s="164" t="s">
        <v>909</v>
      </c>
    </row>
    <row r="567" spans="1:11" hidden="1">
      <c r="A567" s="259" t="s">
        <v>857</v>
      </c>
      <c r="B567" s="266" t="s">
        <v>859</v>
      </c>
      <c r="C567" s="18">
        <v>45487</v>
      </c>
      <c r="D567" s="18"/>
      <c r="E567" s="15">
        <f t="shared" si="20"/>
        <v>45487</v>
      </c>
      <c r="F567" s="18">
        <v>45487</v>
      </c>
      <c r="G567" s="124">
        <f t="shared" si="21"/>
        <v>0</v>
      </c>
      <c r="H567" s="150" t="s">
        <v>909</v>
      </c>
      <c r="I567" s="151" t="s">
        <v>909</v>
      </c>
      <c r="J567" s="165" t="s">
        <v>909</v>
      </c>
      <c r="K567" s="164" t="s">
        <v>909</v>
      </c>
    </row>
    <row r="568" spans="1:11" hidden="1">
      <c r="A568" s="259" t="s">
        <v>857</v>
      </c>
      <c r="B568" s="266" t="s">
        <v>860</v>
      </c>
      <c r="C568" s="18">
        <v>12853</v>
      </c>
      <c r="D568" s="18"/>
      <c r="E568" s="15">
        <f t="shared" si="20"/>
        <v>12853</v>
      </c>
      <c r="F568" s="18">
        <v>12853</v>
      </c>
      <c r="G568" s="124">
        <f t="shared" si="21"/>
        <v>0</v>
      </c>
      <c r="H568" s="150" t="s">
        <v>909</v>
      </c>
      <c r="I568" s="151" t="s">
        <v>909</v>
      </c>
      <c r="J568" s="165" t="s">
        <v>909</v>
      </c>
      <c r="K568" s="164" t="s">
        <v>909</v>
      </c>
    </row>
    <row r="569" spans="1:11" hidden="1">
      <c r="A569" s="259" t="s">
        <v>857</v>
      </c>
      <c r="B569" s="270" t="s">
        <v>1452</v>
      </c>
      <c r="C569" s="18">
        <v>19673</v>
      </c>
      <c r="D569" s="18"/>
      <c r="E569" s="15">
        <f t="shared" si="20"/>
        <v>19673</v>
      </c>
      <c r="F569" s="18">
        <v>19673</v>
      </c>
      <c r="G569" s="124">
        <f t="shared" si="21"/>
        <v>0</v>
      </c>
      <c r="H569" s="150" t="s">
        <v>909</v>
      </c>
      <c r="I569" s="151" t="s">
        <v>909</v>
      </c>
      <c r="J569" s="165" t="s">
        <v>909</v>
      </c>
      <c r="K569" s="164" t="s">
        <v>909</v>
      </c>
    </row>
    <row r="570" spans="1:11" hidden="1">
      <c r="A570" s="259" t="s">
        <v>857</v>
      </c>
      <c r="B570" s="270" t="s">
        <v>1453</v>
      </c>
      <c r="C570" s="18">
        <v>17080</v>
      </c>
      <c r="D570" s="18"/>
      <c r="E570" s="15">
        <f t="shared" si="20"/>
        <v>17080</v>
      </c>
      <c r="F570" s="18">
        <v>17080</v>
      </c>
      <c r="G570" s="124">
        <f t="shared" si="21"/>
        <v>0</v>
      </c>
      <c r="H570" s="150" t="s">
        <v>909</v>
      </c>
      <c r="I570" s="151" t="s">
        <v>909</v>
      </c>
      <c r="J570" s="165" t="s">
        <v>909</v>
      </c>
      <c r="K570" s="164" t="s">
        <v>909</v>
      </c>
    </row>
    <row r="571" spans="1:11" hidden="1">
      <c r="A571" s="259" t="s">
        <v>857</v>
      </c>
      <c r="B571" s="266" t="s">
        <v>863</v>
      </c>
      <c r="C571" s="18" t="s">
        <v>909</v>
      </c>
      <c r="D571" s="18" t="s">
        <v>909</v>
      </c>
      <c r="E571" s="15">
        <f t="shared" si="20"/>
        <v>0</v>
      </c>
      <c r="F571" s="18" t="s">
        <v>909</v>
      </c>
      <c r="G571" s="124">
        <f t="shared" si="21"/>
        <v>0</v>
      </c>
      <c r="H571" s="150" t="s">
        <v>909</v>
      </c>
      <c r="I571" s="151" t="s">
        <v>909</v>
      </c>
      <c r="J571" s="165" t="s">
        <v>909</v>
      </c>
      <c r="K571" s="164" t="s">
        <v>909</v>
      </c>
    </row>
    <row r="572" spans="1:11" hidden="1">
      <c r="A572" s="259" t="s">
        <v>857</v>
      </c>
      <c r="B572" s="266" t="s">
        <v>864</v>
      </c>
      <c r="C572" s="18" t="s">
        <v>909</v>
      </c>
      <c r="D572" s="18" t="s">
        <v>909</v>
      </c>
      <c r="E572" s="15">
        <f t="shared" si="20"/>
        <v>0</v>
      </c>
      <c r="F572" s="18" t="s">
        <v>909</v>
      </c>
      <c r="G572" s="124">
        <f t="shared" si="21"/>
        <v>0</v>
      </c>
      <c r="H572" s="150" t="s">
        <v>909</v>
      </c>
      <c r="I572" s="151" t="s">
        <v>909</v>
      </c>
      <c r="J572" s="165" t="s">
        <v>909</v>
      </c>
      <c r="K572" s="164" t="s">
        <v>909</v>
      </c>
    </row>
    <row r="573" spans="1:11" hidden="1">
      <c r="A573" s="259" t="s">
        <v>857</v>
      </c>
      <c r="B573" s="266" t="s">
        <v>865</v>
      </c>
      <c r="C573" s="18" t="s">
        <v>909</v>
      </c>
      <c r="D573" s="18" t="s">
        <v>909</v>
      </c>
      <c r="E573" s="15">
        <f t="shared" si="20"/>
        <v>0</v>
      </c>
      <c r="F573" s="18" t="s">
        <v>909</v>
      </c>
      <c r="G573" s="124">
        <f t="shared" si="21"/>
        <v>0</v>
      </c>
      <c r="H573" s="150" t="s">
        <v>909</v>
      </c>
      <c r="I573" s="151" t="s">
        <v>909</v>
      </c>
      <c r="J573" s="165" t="s">
        <v>909</v>
      </c>
      <c r="K573" s="164" t="s">
        <v>909</v>
      </c>
    </row>
    <row r="574" spans="1:11" hidden="1">
      <c r="A574" s="259" t="s">
        <v>857</v>
      </c>
      <c r="B574" s="266" t="s">
        <v>866</v>
      </c>
      <c r="C574" s="18">
        <v>479</v>
      </c>
      <c r="D574" s="18"/>
      <c r="E574" s="15">
        <f t="shared" si="20"/>
        <v>479</v>
      </c>
      <c r="F574" s="18">
        <v>479</v>
      </c>
      <c r="G574" s="124">
        <f t="shared" si="21"/>
        <v>0</v>
      </c>
      <c r="H574" s="150" t="s">
        <v>909</v>
      </c>
      <c r="I574" s="151" t="s">
        <v>909</v>
      </c>
      <c r="J574" s="165" t="s">
        <v>909</v>
      </c>
      <c r="K574" s="164" t="s">
        <v>909</v>
      </c>
    </row>
    <row r="575" spans="1:11" hidden="1">
      <c r="A575" s="274" t="s">
        <v>1496</v>
      </c>
      <c r="B575" s="200" t="s">
        <v>1497</v>
      </c>
      <c r="C575" s="18" t="s">
        <v>909</v>
      </c>
      <c r="D575" s="18" t="s">
        <v>909</v>
      </c>
      <c r="E575" s="15">
        <f t="shared" si="20"/>
        <v>0</v>
      </c>
      <c r="F575" s="18" t="s">
        <v>909</v>
      </c>
      <c r="G575" s="124">
        <f t="shared" si="21"/>
        <v>0</v>
      </c>
      <c r="H575" s="150" t="s">
        <v>909</v>
      </c>
      <c r="I575" s="151" t="s">
        <v>909</v>
      </c>
      <c r="J575" s="165" t="s">
        <v>909</v>
      </c>
      <c r="K575" s="164" t="s">
        <v>909</v>
      </c>
    </row>
    <row r="576" spans="1:11" hidden="1">
      <c r="A576" s="276" t="s">
        <v>1496</v>
      </c>
      <c r="B576" s="280" t="s">
        <v>770</v>
      </c>
      <c r="C576" s="18">
        <v>4000</v>
      </c>
      <c r="D576" s="18"/>
      <c r="E576" s="15">
        <f t="shared" si="20"/>
        <v>4000</v>
      </c>
      <c r="F576" s="18">
        <v>4000</v>
      </c>
      <c r="G576" s="124">
        <f t="shared" si="21"/>
        <v>0</v>
      </c>
      <c r="H576" s="150" t="s">
        <v>909</v>
      </c>
      <c r="I576" s="151" t="s">
        <v>909</v>
      </c>
      <c r="J576" s="165" t="s">
        <v>909</v>
      </c>
      <c r="K576" s="164" t="s">
        <v>909</v>
      </c>
    </row>
    <row r="577" spans="1:11" hidden="1">
      <c r="A577" s="276" t="s">
        <v>1496</v>
      </c>
      <c r="B577" s="202" t="s">
        <v>1041</v>
      </c>
      <c r="C577" s="18" t="s">
        <v>909</v>
      </c>
      <c r="D577" s="18" t="s">
        <v>909</v>
      </c>
      <c r="E577" s="15">
        <f t="shared" si="20"/>
        <v>0</v>
      </c>
      <c r="F577" s="18" t="s">
        <v>909</v>
      </c>
      <c r="G577" s="309">
        <f t="shared" si="21"/>
        <v>0</v>
      </c>
      <c r="H577" s="310" t="s">
        <v>909</v>
      </c>
      <c r="I577" s="312" t="s">
        <v>909</v>
      </c>
      <c r="J577" s="311" t="s">
        <v>909</v>
      </c>
      <c r="K577" s="164" t="s">
        <v>909</v>
      </c>
    </row>
    <row r="578" spans="1:11" hidden="1">
      <c r="A578" s="274" t="s">
        <v>964</v>
      </c>
      <c r="B578" s="271" t="s">
        <v>892</v>
      </c>
      <c r="C578" s="18" t="s">
        <v>909</v>
      </c>
      <c r="D578" s="18" t="s">
        <v>909</v>
      </c>
      <c r="E578" s="15">
        <f t="shared" si="20"/>
        <v>0</v>
      </c>
      <c r="F578" s="18" t="s">
        <v>909</v>
      </c>
      <c r="G578" s="309">
        <f t="shared" si="21"/>
        <v>0</v>
      </c>
      <c r="H578" s="310" t="s">
        <v>909</v>
      </c>
      <c r="I578" s="312" t="s">
        <v>909</v>
      </c>
      <c r="J578" s="311" t="s">
        <v>909</v>
      </c>
      <c r="K578" s="164" t="s">
        <v>909</v>
      </c>
    </row>
    <row r="579" spans="1:11" hidden="1">
      <c r="A579" s="276" t="s">
        <v>964</v>
      </c>
      <c r="B579" s="272" t="s">
        <v>891</v>
      </c>
      <c r="C579" s="18" t="s">
        <v>909</v>
      </c>
      <c r="D579" s="18" t="s">
        <v>909</v>
      </c>
      <c r="E579" s="15">
        <f t="shared" si="20"/>
        <v>0</v>
      </c>
      <c r="F579" s="18" t="s">
        <v>909</v>
      </c>
      <c r="G579" s="124">
        <f t="shared" si="21"/>
        <v>0</v>
      </c>
      <c r="H579" s="150" t="s">
        <v>909</v>
      </c>
      <c r="I579" s="151" t="s">
        <v>909</v>
      </c>
      <c r="J579" s="165" t="s">
        <v>909</v>
      </c>
      <c r="K579" s="164" t="s">
        <v>909</v>
      </c>
    </row>
    <row r="580" spans="1:11" hidden="1">
      <c r="A580" s="276" t="s">
        <v>964</v>
      </c>
      <c r="B580" s="272" t="s">
        <v>965</v>
      </c>
      <c r="C580" s="18" t="s">
        <v>909</v>
      </c>
      <c r="D580" s="18" t="s">
        <v>909</v>
      </c>
      <c r="E580" s="15">
        <f t="shared" si="20"/>
        <v>0</v>
      </c>
      <c r="F580" s="18" t="s">
        <v>909</v>
      </c>
      <c r="G580" s="124">
        <f t="shared" si="21"/>
        <v>0</v>
      </c>
      <c r="H580" s="150" t="s">
        <v>909</v>
      </c>
      <c r="I580" s="151" t="s">
        <v>909</v>
      </c>
      <c r="J580" s="165" t="s">
        <v>909</v>
      </c>
      <c r="K580" s="164" t="s">
        <v>909</v>
      </c>
    </row>
    <row r="581" spans="1:11" hidden="1">
      <c r="A581" s="276" t="s">
        <v>964</v>
      </c>
      <c r="B581" s="272" t="s">
        <v>894</v>
      </c>
      <c r="C581" s="18">
        <v>8000</v>
      </c>
      <c r="D581" s="18"/>
      <c r="E581" s="15">
        <f t="shared" si="20"/>
        <v>8000</v>
      </c>
      <c r="F581" s="18">
        <v>8000</v>
      </c>
      <c r="G581" s="124">
        <f t="shared" si="21"/>
        <v>0</v>
      </c>
      <c r="H581" s="150" t="s">
        <v>909</v>
      </c>
      <c r="I581" s="151" t="s">
        <v>909</v>
      </c>
      <c r="J581" s="165" t="s">
        <v>909</v>
      </c>
      <c r="K581" s="164" t="s">
        <v>909</v>
      </c>
    </row>
    <row r="582" spans="1:11" hidden="1">
      <c r="A582" s="276" t="s">
        <v>964</v>
      </c>
      <c r="B582" s="272" t="s">
        <v>1464</v>
      </c>
      <c r="C582" s="18" t="s">
        <v>909</v>
      </c>
      <c r="D582" s="18" t="s">
        <v>909</v>
      </c>
      <c r="E582" s="15">
        <f t="shared" si="20"/>
        <v>0</v>
      </c>
      <c r="F582" s="18" t="s">
        <v>909</v>
      </c>
      <c r="G582" s="124">
        <f t="shared" si="21"/>
        <v>0</v>
      </c>
      <c r="H582" s="150" t="s">
        <v>909</v>
      </c>
      <c r="I582" s="151" t="s">
        <v>909</v>
      </c>
      <c r="J582" s="165" t="s">
        <v>909</v>
      </c>
      <c r="K582" s="164" t="s">
        <v>909</v>
      </c>
    </row>
    <row r="583" spans="1:11" hidden="1">
      <c r="A583" s="276" t="s">
        <v>964</v>
      </c>
      <c r="B583" s="272" t="s">
        <v>1465</v>
      </c>
      <c r="C583" s="18" t="s">
        <v>909</v>
      </c>
      <c r="D583" s="18" t="s">
        <v>909</v>
      </c>
      <c r="E583" s="15">
        <f t="shared" si="20"/>
        <v>0</v>
      </c>
      <c r="F583" s="18" t="s">
        <v>909</v>
      </c>
      <c r="G583" s="124">
        <f t="shared" si="21"/>
        <v>0</v>
      </c>
      <c r="H583" s="150" t="s">
        <v>909</v>
      </c>
      <c r="I583" s="151" t="s">
        <v>909</v>
      </c>
      <c r="J583" s="165" t="s">
        <v>909</v>
      </c>
      <c r="K583" s="164" t="s">
        <v>909</v>
      </c>
    </row>
    <row r="584" spans="1:11" hidden="1">
      <c r="A584" s="276" t="s">
        <v>964</v>
      </c>
      <c r="B584" s="272" t="s">
        <v>1466</v>
      </c>
      <c r="C584" s="18" t="s">
        <v>909</v>
      </c>
      <c r="D584" s="18" t="s">
        <v>909</v>
      </c>
      <c r="E584" s="15">
        <f t="shared" si="20"/>
        <v>0</v>
      </c>
      <c r="F584" s="18" t="s">
        <v>909</v>
      </c>
      <c r="G584" s="124">
        <f t="shared" si="21"/>
        <v>0</v>
      </c>
      <c r="H584" s="150" t="s">
        <v>909</v>
      </c>
      <c r="I584" s="151" t="s">
        <v>909</v>
      </c>
      <c r="J584" s="165" t="s">
        <v>909</v>
      </c>
      <c r="K584" s="164" t="s">
        <v>909</v>
      </c>
    </row>
    <row r="585" spans="1:11" ht="18" hidden="1" customHeight="1">
      <c r="A585" s="276" t="s">
        <v>964</v>
      </c>
      <c r="B585" s="272" t="s">
        <v>1467</v>
      </c>
      <c r="C585" s="18" t="s">
        <v>909</v>
      </c>
      <c r="D585" s="18" t="s">
        <v>909</v>
      </c>
      <c r="E585" s="15">
        <f t="shared" si="20"/>
        <v>0</v>
      </c>
      <c r="F585" s="18" t="s">
        <v>909</v>
      </c>
      <c r="G585" s="124">
        <f t="shared" si="21"/>
        <v>0</v>
      </c>
      <c r="H585" s="150" t="s">
        <v>909</v>
      </c>
      <c r="I585" s="151" t="s">
        <v>909</v>
      </c>
      <c r="J585" s="165" t="s">
        <v>909</v>
      </c>
      <c r="K585" s="164" t="s">
        <v>909</v>
      </c>
    </row>
    <row r="586" spans="1:11" hidden="1">
      <c r="A586" s="276" t="s">
        <v>964</v>
      </c>
      <c r="B586" s="272" t="s">
        <v>1468</v>
      </c>
      <c r="C586" s="18">
        <v>1400</v>
      </c>
      <c r="D586" s="18"/>
      <c r="E586" s="15">
        <f t="shared" si="20"/>
        <v>1400</v>
      </c>
      <c r="F586" s="18">
        <v>1400</v>
      </c>
      <c r="G586" s="124">
        <f t="shared" si="21"/>
        <v>0</v>
      </c>
      <c r="H586" s="150" t="s">
        <v>909</v>
      </c>
      <c r="I586" s="151" t="s">
        <v>909</v>
      </c>
      <c r="J586" s="165" t="s">
        <v>909</v>
      </c>
      <c r="K586" s="164" t="s">
        <v>909</v>
      </c>
    </row>
    <row r="587" spans="1:11" hidden="1">
      <c r="A587" s="276" t="s">
        <v>964</v>
      </c>
      <c r="B587" s="272" t="s">
        <v>1469</v>
      </c>
      <c r="C587" s="18">
        <v>1500</v>
      </c>
      <c r="D587" s="18"/>
      <c r="E587" s="15">
        <f t="shared" ref="E587:E650" si="22">IFERROR(C587+D587,0)</f>
        <v>1500</v>
      </c>
      <c r="F587" s="18">
        <v>1500</v>
      </c>
      <c r="G587" s="124">
        <f t="shared" ref="G587:G650" si="23">IFERROR((E587-F587),0)</f>
        <v>0</v>
      </c>
      <c r="H587" s="150" t="s">
        <v>909</v>
      </c>
      <c r="I587" s="151" t="s">
        <v>909</v>
      </c>
      <c r="J587" s="165" t="s">
        <v>909</v>
      </c>
      <c r="K587" s="164" t="s">
        <v>909</v>
      </c>
    </row>
    <row r="588" spans="1:11" hidden="1">
      <c r="A588" s="276" t="s">
        <v>964</v>
      </c>
      <c r="B588" s="272" t="s">
        <v>1470</v>
      </c>
      <c r="C588" s="18">
        <v>5000</v>
      </c>
      <c r="D588" s="18"/>
      <c r="E588" s="15">
        <f t="shared" si="22"/>
        <v>5000</v>
      </c>
      <c r="F588" s="18">
        <v>5000</v>
      </c>
      <c r="G588" s="124">
        <f t="shared" si="23"/>
        <v>0</v>
      </c>
      <c r="H588" s="150" t="s">
        <v>909</v>
      </c>
      <c r="I588" s="151" t="s">
        <v>909</v>
      </c>
      <c r="J588" s="165" t="s">
        <v>909</v>
      </c>
      <c r="K588" s="164" t="s">
        <v>909</v>
      </c>
    </row>
    <row r="589" spans="1:11" hidden="1">
      <c r="A589" s="274" t="s">
        <v>1499</v>
      </c>
      <c r="B589" s="4" t="s">
        <v>1500</v>
      </c>
      <c r="C589" s="18">
        <v>150</v>
      </c>
      <c r="D589" s="18"/>
      <c r="E589" s="15">
        <f t="shared" si="22"/>
        <v>150</v>
      </c>
      <c r="F589" s="18">
        <v>150</v>
      </c>
      <c r="G589" s="124">
        <f t="shared" si="23"/>
        <v>0</v>
      </c>
      <c r="H589" s="150" t="s">
        <v>909</v>
      </c>
      <c r="I589" s="151" t="s">
        <v>909</v>
      </c>
      <c r="J589" s="165" t="s">
        <v>909</v>
      </c>
      <c r="K589" s="164" t="s">
        <v>909</v>
      </c>
    </row>
    <row r="590" spans="1:11" hidden="1">
      <c r="A590" s="274" t="s">
        <v>909</v>
      </c>
      <c r="B590" s="228" t="s">
        <v>1501</v>
      </c>
      <c r="C590" s="18">
        <v>97</v>
      </c>
      <c r="D590" s="18"/>
      <c r="E590" s="15">
        <f t="shared" si="22"/>
        <v>97</v>
      </c>
      <c r="F590" s="18">
        <v>97</v>
      </c>
      <c r="G590" s="124">
        <f t="shared" si="23"/>
        <v>0</v>
      </c>
      <c r="H590" s="150" t="s">
        <v>909</v>
      </c>
      <c r="I590" s="151" t="s">
        <v>909</v>
      </c>
      <c r="J590" s="165" t="s">
        <v>909</v>
      </c>
      <c r="K590" s="164" t="s">
        <v>909</v>
      </c>
    </row>
    <row r="591" spans="1:11" hidden="1">
      <c r="A591" s="274" t="s">
        <v>909</v>
      </c>
      <c r="B591" s="4" t="s">
        <v>1502</v>
      </c>
      <c r="C591" s="18">
        <v>75</v>
      </c>
      <c r="D591" s="18"/>
      <c r="E591" s="15">
        <f t="shared" si="22"/>
        <v>75</v>
      </c>
      <c r="F591" s="18">
        <v>75</v>
      </c>
      <c r="G591" s="124">
        <f t="shared" si="23"/>
        <v>0</v>
      </c>
      <c r="H591" s="150" t="s">
        <v>909</v>
      </c>
      <c r="I591" s="151" t="s">
        <v>909</v>
      </c>
      <c r="J591" s="165" t="s">
        <v>909</v>
      </c>
      <c r="K591" s="164" t="s">
        <v>909</v>
      </c>
    </row>
    <row r="592" spans="1:11" hidden="1">
      <c r="A592" s="274" t="s">
        <v>909</v>
      </c>
      <c r="B592" s="4" t="s">
        <v>1503</v>
      </c>
      <c r="C592" s="18">
        <v>9</v>
      </c>
      <c r="D592" s="18"/>
      <c r="E592" s="15">
        <f t="shared" si="22"/>
        <v>9</v>
      </c>
      <c r="F592" s="18">
        <v>9</v>
      </c>
      <c r="G592" s="124">
        <f t="shared" si="23"/>
        <v>0</v>
      </c>
      <c r="H592" s="150" t="s">
        <v>909</v>
      </c>
      <c r="I592" s="151" t="s">
        <v>909</v>
      </c>
      <c r="J592" s="165" t="s">
        <v>909</v>
      </c>
      <c r="K592" s="164" t="s">
        <v>909</v>
      </c>
    </row>
    <row r="593" spans="1:11" hidden="1">
      <c r="A593" s="274" t="s">
        <v>909</v>
      </c>
      <c r="B593" s="4" t="s">
        <v>1504</v>
      </c>
      <c r="C593" s="18">
        <v>280</v>
      </c>
      <c r="D593" s="18"/>
      <c r="E593" s="15">
        <f t="shared" si="22"/>
        <v>280</v>
      </c>
      <c r="F593" s="18">
        <v>280</v>
      </c>
      <c r="G593" s="124">
        <f t="shared" si="23"/>
        <v>0</v>
      </c>
      <c r="H593" s="150" t="s">
        <v>909</v>
      </c>
      <c r="I593" s="151" t="s">
        <v>909</v>
      </c>
      <c r="J593" s="165" t="s">
        <v>909</v>
      </c>
      <c r="K593" s="164" t="s">
        <v>909</v>
      </c>
    </row>
    <row r="594" spans="1:11" hidden="1">
      <c r="A594" s="274" t="s">
        <v>909</v>
      </c>
      <c r="B594" s="4" t="s">
        <v>1505</v>
      </c>
      <c r="C594" s="18">
        <v>73</v>
      </c>
      <c r="D594" s="18"/>
      <c r="E594" s="15">
        <f t="shared" si="22"/>
        <v>73</v>
      </c>
      <c r="F594" s="18">
        <v>73</v>
      </c>
      <c r="G594" s="124">
        <f t="shared" si="23"/>
        <v>0</v>
      </c>
      <c r="H594" s="150" t="s">
        <v>909</v>
      </c>
      <c r="I594" s="151" t="s">
        <v>909</v>
      </c>
      <c r="J594" s="165" t="s">
        <v>909</v>
      </c>
      <c r="K594" s="164" t="s">
        <v>909</v>
      </c>
    </row>
    <row r="595" spans="1:11" hidden="1">
      <c r="A595" s="274" t="s">
        <v>909</v>
      </c>
      <c r="B595" s="4" t="s">
        <v>1506</v>
      </c>
      <c r="C595" s="18">
        <v>448</v>
      </c>
      <c r="D595" s="18"/>
      <c r="E595" s="15">
        <f t="shared" si="22"/>
        <v>448</v>
      </c>
      <c r="F595" s="18">
        <v>448</v>
      </c>
      <c r="G595" s="124">
        <f t="shared" si="23"/>
        <v>0</v>
      </c>
      <c r="H595" s="150" t="s">
        <v>909</v>
      </c>
      <c r="I595" s="151" t="s">
        <v>909</v>
      </c>
      <c r="J595" s="165" t="s">
        <v>909</v>
      </c>
      <c r="K595" s="164" t="s">
        <v>909</v>
      </c>
    </row>
    <row r="596" spans="1:11" hidden="1">
      <c r="A596" s="274" t="s">
        <v>909</v>
      </c>
      <c r="B596" s="4" t="s">
        <v>1507</v>
      </c>
      <c r="C596" s="18">
        <v>175</v>
      </c>
      <c r="D596" s="18"/>
      <c r="E596" s="15">
        <f t="shared" si="22"/>
        <v>175</v>
      </c>
      <c r="F596" s="18">
        <v>175</v>
      </c>
      <c r="G596" s="124">
        <f t="shared" si="23"/>
        <v>0</v>
      </c>
      <c r="H596" s="150" t="s">
        <v>909</v>
      </c>
      <c r="I596" s="151" t="s">
        <v>909</v>
      </c>
      <c r="J596" s="165" t="s">
        <v>909</v>
      </c>
      <c r="K596" s="164" t="s">
        <v>909</v>
      </c>
    </row>
    <row r="597" spans="1:11" hidden="1">
      <c r="A597" s="274" t="s">
        <v>909</v>
      </c>
      <c r="B597" s="4" t="s">
        <v>1508</v>
      </c>
      <c r="C597" s="18">
        <v>50</v>
      </c>
      <c r="D597" s="18"/>
      <c r="E597" s="15">
        <f t="shared" si="22"/>
        <v>50</v>
      </c>
      <c r="F597" s="18">
        <v>50</v>
      </c>
      <c r="G597" s="124">
        <f t="shared" si="23"/>
        <v>0</v>
      </c>
      <c r="H597" s="150" t="s">
        <v>909</v>
      </c>
      <c r="I597" s="151" t="s">
        <v>909</v>
      </c>
      <c r="J597" s="165" t="s">
        <v>909</v>
      </c>
      <c r="K597" s="164" t="s">
        <v>909</v>
      </c>
    </row>
    <row r="598" spans="1:11" hidden="1">
      <c r="A598" s="274" t="s">
        <v>909</v>
      </c>
      <c r="B598" s="4" t="s">
        <v>1509</v>
      </c>
      <c r="C598" s="18">
        <v>370</v>
      </c>
      <c r="D598" s="18"/>
      <c r="E598" s="15">
        <f t="shared" si="22"/>
        <v>370</v>
      </c>
      <c r="F598" s="18">
        <v>370</v>
      </c>
      <c r="G598" s="124">
        <f t="shared" si="23"/>
        <v>0</v>
      </c>
      <c r="H598" s="150" t="s">
        <v>909</v>
      </c>
      <c r="I598" s="151" t="s">
        <v>909</v>
      </c>
      <c r="J598" s="165" t="s">
        <v>909</v>
      </c>
      <c r="K598" s="164" t="s">
        <v>909</v>
      </c>
    </row>
    <row r="599" spans="1:11" hidden="1">
      <c r="A599" s="274" t="s">
        <v>909</v>
      </c>
      <c r="B599" s="4" t="s">
        <v>1510</v>
      </c>
      <c r="C599" s="18">
        <v>150</v>
      </c>
      <c r="D599" s="18"/>
      <c r="E599" s="15">
        <f t="shared" si="22"/>
        <v>150</v>
      </c>
      <c r="F599" s="18">
        <v>150</v>
      </c>
      <c r="G599" s="124">
        <f t="shared" si="23"/>
        <v>0</v>
      </c>
      <c r="H599" s="150" t="s">
        <v>909</v>
      </c>
      <c r="I599" s="151" t="s">
        <v>909</v>
      </c>
      <c r="J599" s="165" t="s">
        <v>909</v>
      </c>
      <c r="K599" s="164" t="s">
        <v>909</v>
      </c>
    </row>
    <row r="600" spans="1:11" hidden="1">
      <c r="A600" s="274" t="s">
        <v>909</v>
      </c>
      <c r="B600" s="4" t="s">
        <v>1511</v>
      </c>
      <c r="C600" s="18">
        <v>500</v>
      </c>
      <c r="D600" s="18"/>
      <c r="E600" s="15">
        <f t="shared" si="22"/>
        <v>500</v>
      </c>
      <c r="F600" s="18">
        <v>500</v>
      </c>
      <c r="G600" s="124">
        <f t="shared" si="23"/>
        <v>0</v>
      </c>
      <c r="H600" s="150" t="s">
        <v>909</v>
      </c>
      <c r="I600" s="151" t="s">
        <v>909</v>
      </c>
      <c r="J600" s="165" t="s">
        <v>909</v>
      </c>
      <c r="K600" s="164" t="s">
        <v>909</v>
      </c>
    </row>
    <row r="601" spans="1:11" hidden="1">
      <c r="A601" s="274" t="s">
        <v>909</v>
      </c>
      <c r="B601" s="4" t="s">
        <v>1512</v>
      </c>
      <c r="C601" s="18">
        <v>40</v>
      </c>
      <c r="D601" s="18"/>
      <c r="E601" s="15">
        <f t="shared" si="22"/>
        <v>40</v>
      </c>
      <c r="F601" s="18">
        <v>40</v>
      </c>
      <c r="G601" s="124">
        <f t="shared" si="23"/>
        <v>0</v>
      </c>
      <c r="H601" s="150" t="s">
        <v>909</v>
      </c>
      <c r="I601" s="151" t="s">
        <v>909</v>
      </c>
      <c r="J601" s="165" t="s">
        <v>909</v>
      </c>
      <c r="K601" s="164" t="s">
        <v>909</v>
      </c>
    </row>
    <row r="602" spans="1:11" hidden="1">
      <c r="A602" s="274" t="s">
        <v>909</v>
      </c>
      <c r="B602" s="4" t="s">
        <v>1513</v>
      </c>
      <c r="C602" s="18">
        <v>154</v>
      </c>
      <c r="D602" s="18"/>
      <c r="E602" s="15">
        <f t="shared" si="22"/>
        <v>154</v>
      </c>
      <c r="F602" s="18">
        <v>154</v>
      </c>
      <c r="G602" s="124">
        <f t="shared" si="23"/>
        <v>0</v>
      </c>
      <c r="H602" s="150" t="s">
        <v>909</v>
      </c>
      <c r="I602" s="151" t="s">
        <v>909</v>
      </c>
      <c r="J602" s="165" t="s">
        <v>909</v>
      </c>
      <c r="K602" s="164" t="s">
        <v>909</v>
      </c>
    </row>
    <row r="603" spans="1:11" hidden="1">
      <c r="A603" s="274" t="s">
        <v>909</v>
      </c>
      <c r="B603" s="4" t="s">
        <v>1514</v>
      </c>
      <c r="C603" s="18">
        <v>86</v>
      </c>
      <c r="D603" s="18"/>
      <c r="E603" s="15">
        <f t="shared" si="22"/>
        <v>86</v>
      </c>
      <c r="F603" s="18">
        <v>86</v>
      </c>
      <c r="G603" s="124">
        <f t="shared" si="23"/>
        <v>0</v>
      </c>
      <c r="H603" s="150" t="s">
        <v>909</v>
      </c>
      <c r="I603" s="151" t="s">
        <v>909</v>
      </c>
      <c r="J603" s="165" t="s">
        <v>909</v>
      </c>
      <c r="K603" s="164" t="s">
        <v>909</v>
      </c>
    </row>
    <row r="604" spans="1:11" hidden="1">
      <c r="A604" s="274" t="s">
        <v>909</v>
      </c>
      <c r="B604" s="4" t="s">
        <v>1515</v>
      </c>
      <c r="C604" s="18">
        <v>50</v>
      </c>
      <c r="D604" s="18"/>
      <c r="E604" s="15">
        <f t="shared" si="22"/>
        <v>50</v>
      </c>
      <c r="F604" s="18">
        <v>50</v>
      </c>
      <c r="G604" s="124">
        <f t="shared" si="23"/>
        <v>0</v>
      </c>
      <c r="H604" s="150" t="s">
        <v>909</v>
      </c>
      <c r="I604" s="151" t="s">
        <v>909</v>
      </c>
      <c r="J604" s="165" t="s">
        <v>909</v>
      </c>
      <c r="K604" s="164" t="s">
        <v>909</v>
      </c>
    </row>
    <row r="605" spans="1:11" hidden="1">
      <c r="A605" s="274" t="s">
        <v>909</v>
      </c>
      <c r="B605" s="4" t="s">
        <v>1516</v>
      </c>
      <c r="C605" s="18">
        <v>290</v>
      </c>
      <c r="D605" s="18"/>
      <c r="E605" s="15">
        <f t="shared" si="22"/>
        <v>290</v>
      </c>
      <c r="F605" s="18">
        <v>290</v>
      </c>
      <c r="G605" s="124">
        <f t="shared" si="23"/>
        <v>0</v>
      </c>
      <c r="H605" s="150" t="s">
        <v>909</v>
      </c>
      <c r="I605" s="151" t="s">
        <v>909</v>
      </c>
      <c r="J605" s="165" t="s">
        <v>909</v>
      </c>
      <c r="K605" s="164" t="s">
        <v>909</v>
      </c>
    </row>
    <row r="606" spans="1:11" hidden="1">
      <c r="A606" s="274" t="s">
        <v>909</v>
      </c>
      <c r="B606" s="28" t="s">
        <v>909</v>
      </c>
      <c r="C606" s="18" t="s">
        <v>909</v>
      </c>
      <c r="D606" s="18"/>
      <c r="E606" s="15">
        <f t="shared" si="22"/>
        <v>0</v>
      </c>
      <c r="F606" s="18" t="s">
        <v>909</v>
      </c>
      <c r="G606" s="124">
        <f t="shared" si="23"/>
        <v>0</v>
      </c>
      <c r="H606" s="150" t="s">
        <v>909</v>
      </c>
      <c r="I606" s="151" t="s">
        <v>909</v>
      </c>
      <c r="J606" s="165" t="s">
        <v>909</v>
      </c>
      <c r="K606" s="164" t="s">
        <v>909</v>
      </c>
    </row>
    <row r="607" spans="1:11" hidden="1">
      <c r="A607" s="274" t="s">
        <v>909</v>
      </c>
      <c r="B607" s="28" t="s">
        <v>909</v>
      </c>
      <c r="C607" s="18" t="s">
        <v>909</v>
      </c>
      <c r="D607" s="18" t="s">
        <v>909</v>
      </c>
      <c r="E607" s="15">
        <f t="shared" si="22"/>
        <v>0</v>
      </c>
      <c r="F607" s="18" t="s">
        <v>909</v>
      </c>
      <c r="G607" s="124">
        <f t="shared" si="23"/>
        <v>0</v>
      </c>
      <c r="H607" s="150" t="s">
        <v>909</v>
      </c>
      <c r="I607" s="151" t="s">
        <v>909</v>
      </c>
      <c r="J607" s="165" t="s">
        <v>909</v>
      </c>
      <c r="K607" s="164" t="s">
        <v>909</v>
      </c>
    </row>
    <row r="608" spans="1:11" hidden="1">
      <c r="A608" s="274" t="s">
        <v>909</v>
      </c>
      <c r="B608" s="28" t="s">
        <v>909</v>
      </c>
      <c r="C608" s="18" t="s">
        <v>909</v>
      </c>
      <c r="D608" s="18" t="s">
        <v>909</v>
      </c>
      <c r="E608" s="15">
        <f t="shared" si="22"/>
        <v>0</v>
      </c>
      <c r="F608" s="18" t="s">
        <v>909</v>
      </c>
      <c r="G608" s="124">
        <f t="shared" si="23"/>
        <v>0</v>
      </c>
      <c r="H608" s="150" t="s">
        <v>909</v>
      </c>
      <c r="I608" s="151" t="s">
        <v>909</v>
      </c>
      <c r="J608" s="165" t="s">
        <v>909</v>
      </c>
      <c r="K608" s="164" t="s">
        <v>909</v>
      </c>
    </row>
    <row r="609" spans="1:11" hidden="1">
      <c r="A609" s="274" t="s">
        <v>909</v>
      </c>
      <c r="B609" s="28" t="s">
        <v>909</v>
      </c>
      <c r="C609" s="18" t="s">
        <v>909</v>
      </c>
      <c r="D609" s="18" t="s">
        <v>909</v>
      </c>
      <c r="E609" s="15">
        <f t="shared" si="22"/>
        <v>0</v>
      </c>
      <c r="F609" s="18" t="s">
        <v>909</v>
      </c>
      <c r="G609" s="124">
        <f t="shared" si="23"/>
        <v>0</v>
      </c>
      <c r="H609" s="150" t="s">
        <v>909</v>
      </c>
      <c r="I609" s="151" t="s">
        <v>909</v>
      </c>
      <c r="J609" s="165" t="s">
        <v>909</v>
      </c>
      <c r="K609" s="164" t="s">
        <v>909</v>
      </c>
    </row>
    <row r="610" spans="1:11" hidden="1">
      <c r="A610" s="274" t="s">
        <v>909</v>
      </c>
      <c r="B610" s="4" t="s">
        <v>909</v>
      </c>
      <c r="C610" s="18" t="s">
        <v>909</v>
      </c>
      <c r="D610" s="18" t="s">
        <v>909</v>
      </c>
      <c r="E610" s="15">
        <f t="shared" si="22"/>
        <v>0</v>
      </c>
      <c r="F610" s="18" t="s">
        <v>909</v>
      </c>
      <c r="G610" s="124">
        <f t="shared" si="23"/>
        <v>0</v>
      </c>
      <c r="H610" s="150" t="s">
        <v>909</v>
      </c>
      <c r="I610" s="151" t="s">
        <v>909</v>
      </c>
      <c r="J610" s="165" t="s">
        <v>909</v>
      </c>
      <c r="K610" s="164" t="s">
        <v>909</v>
      </c>
    </row>
    <row r="611" spans="1:11" hidden="1">
      <c r="A611" s="274" t="s">
        <v>909</v>
      </c>
      <c r="B611" s="4" t="s">
        <v>909</v>
      </c>
      <c r="C611" s="18" t="s">
        <v>909</v>
      </c>
      <c r="D611" s="18" t="s">
        <v>909</v>
      </c>
      <c r="E611" s="15">
        <f t="shared" si="22"/>
        <v>0</v>
      </c>
      <c r="F611" s="18" t="s">
        <v>909</v>
      </c>
      <c r="G611" s="124">
        <f t="shared" si="23"/>
        <v>0</v>
      </c>
      <c r="H611" s="150" t="s">
        <v>909</v>
      </c>
      <c r="I611" s="151" t="s">
        <v>909</v>
      </c>
      <c r="J611" s="165" t="s">
        <v>909</v>
      </c>
      <c r="K611" s="164" t="s">
        <v>909</v>
      </c>
    </row>
    <row r="612" spans="1:11" hidden="1">
      <c r="A612" s="274" t="s">
        <v>909</v>
      </c>
      <c r="B612" s="28" t="s">
        <v>909</v>
      </c>
      <c r="C612" s="18" t="s">
        <v>909</v>
      </c>
      <c r="D612" s="18" t="s">
        <v>909</v>
      </c>
      <c r="E612" s="15">
        <f t="shared" si="22"/>
        <v>0</v>
      </c>
      <c r="F612" s="18" t="s">
        <v>909</v>
      </c>
      <c r="G612" s="124">
        <f t="shared" si="23"/>
        <v>0</v>
      </c>
      <c r="H612" s="150" t="s">
        <v>909</v>
      </c>
      <c r="I612" s="151" t="s">
        <v>909</v>
      </c>
      <c r="J612" s="165" t="s">
        <v>909</v>
      </c>
      <c r="K612" s="164" t="s">
        <v>909</v>
      </c>
    </row>
    <row r="613" spans="1:11" hidden="1">
      <c r="A613" s="274" t="s">
        <v>909</v>
      </c>
      <c r="B613" s="28" t="s">
        <v>909</v>
      </c>
      <c r="C613" s="18" t="s">
        <v>909</v>
      </c>
      <c r="D613" s="18" t="s">
        <v>909</v>
      </c>
      <c r="E613" s="15">
        <f t="shared" si="22"/>
        <v>0</v>
      </c>
      <c r="F613" s="18" t="s">
        <v>909</v>
      </c>
      <c r="G613" s="124">
        <f t="shared" si="23"/>
        <v>0</v>
      </c>
      <c r="H613" s="150" t="s">
        <v>909</v>
      </c>
      <c r="I613" s="151" t="s">
        <v>909</v>
      </c>
      <c r="J613" s="165" t="s">
        <v>909</v>
      </c>
      <c r="K613" s="164" t="s">
        <v>909</v>
      </c>
    </row>
    <row r="614" spans="1:11" hidden="1">
      <c r="A614" s="274" t="s">
        <v>909</v>
      </c>
      <c r="B614" s="28" t="s">
        <v>909</v>
      </c>
      <c r="C614" s="18" t="s">
        <v>909</v>
      </c>
      <c r="D614" s="18" t="s">
        <v>909</v>
      </c>
      <c r="E614" s="15">
        <f t="shared" si="22"/>
        <v>0</v>
      </c>
      <c r="F614" s="18" t="s">
        <v>909</v>
      </c>
      <c r="G614" s="124">
        <f t="shared" si="23"/>
        <v>0</v>
      </c>
      <c r="H614" s="150" t="s">
        <v>909</v>
      </c>
      <c r="I614" s="151" t="s">
        <v>909</v>
      </c>
      <c r="J614" s="165" t="s">
        <v>909</v>
      </c>
      <c r="K614" s="164" t="s">
        <v>909</v>
      </c>
    </row>
    <row r="615" spans="1:11" hidden="1">
      <c r="A615" s="274" t="s">
        <v>909</v>
      </c>
      <c r="B615" s="28" t="s">
        <v>909</v>
      </c>
      <c r="C615" s="18" t="s">
        <v>909</v>
      </c>
      <c r="D615" s="18" t="s">
        <v>909</v>
      </c>
      <c r="E615" s="15">
        <f t="shared" si="22"/>
        <v>0</v>
      </c>
      <c r="F615" s="18" t="s">
        <v>909</v>
      </c>
      <c r="G615" s="124">
        <f t="shared" si="23"/>
        <v>0</v>
      </c>
      <c r="H615" s="150" t="s">
        <v>909</v>
      </c>
      <c r="I615" s="151" t="s">
        <v>909</v>
      </c>
      <c r="J615" s="165" t="s">
        <v>909</v>
      </c>
      <c r="K615" s="164" t="s">
        <v>909</v>
      </c>
    </row>
    <row r="616" spans="1:11" hidden="1">
      <c r="A616" s="274" t="s">
        <v>909</v>
      </c>
      <c r="B616" s="28" t="s">
        <v>909</v>
      </c>
      <c r="C616" s="18" t="s">
        <v>909</v>
      </c>
      <c r="D616" s="18" t="s">
        <v>909</v>
      </c>
      <c r="E616" s="15">
        <f t="shared" si="22"/>
        <v>0</v>
      </c>
      <c r="F616" s="18" t="s">
        <v>909</v>
      </c>
      <c r="G616" s="124">
        <f t="shared" si="23"/>
        <v>0</v>
      </c>
      <c r="H616" s="150" t="s">
        <v>909</v>
      </c>
      <c r="I616" s="151" t="s">
        <v>909</v>
      </c>
      <c r="J616" s="165" t="s">
        <v>909</v>
      </c>
      <c r="K616" s="164" t="s">
        <v>909</v>
      </c>
    </row>
    <row r="617" spans="1:11" hidden="1">
      <c r="A617" s="274" t="s">
        <v>909</v>
      </c>
      <c r="B617" s="28" t="s">
        <v>909</v>
      </c>
      <c r="C617" s="18" t="s">
        <v>909</v>
      </c>
      <c r="D617" s="18" t="s">
        <v>909</v>
      </c>
      <c r="E617" s="15">
        <f t="shared" si="22"/>
        <v>0</v>
      </c>
      <c r="F617" s="18" t="s">
        <v>909</v>
      </c>
      <c r="G617" s="124">
        <f t="shared" si="23"/>
        <v>0</v>
      </c>
      <c r="H617" s="150" t="s">
        <v>909</v>
      </c>
      <c r="I617" s="151" t="s">
        <v>909</v>
      </c>
      <c r="J617" s="165" t="s">
        <v>909</v>
      </c>
      <c r="K617" s="164" t="s">
        <v>909</v>
      </c>
    </row>
    <row r="618" spans="1:11" hidden="1">
      <c r="A618" s="274" t="s">
        <v>909</v>
      </c>
      <c r="B618" s="28" t="s">
        <v>909</v>
      </c>
      <c r="C618" s="18" t="s">
        <v>909</v>
      </c>
      <c r="D618" s="18" t="s">
        <v>909</v>
      </c>
      <c r="E618" s="15">
        <f t="shared" si="22"/>
        <v>0</v>
      </c>
      <c r="F618" s="18" t="s">
        <v>909</v>
      </c>
      <c r="G618" s="124">
        <f t="shared" si="23"/>
        <v>0</v>
      </c>
      <c r="H618" s="150" t="s">
        <v>909</v>
      </c>
      <c r="I618" s="151" t="s">
        <v>909</v>
      </c>
      <c r="J618" s="165" t="s">
        <v>909</v>
      </c>
      <c r="K618" s="164" t="s">
        <v>909</v>
      </c>
    </row>
    <row r="619" spans="1:11" hidden="1">
      <c r="A619" s="274" t="s">
        <v>909</v>
      </c>
      <c r="B619" s="28" t="s">
        <v>909</v>
      </c>
      <c r="C619" s="18" t="s">
        <v>909</v>
      </c>
      <c r="D619" s="18" t="s">
        <v>909</v>
      </c>
      <c r="E619" s="15">
        <f t="shared" si="22"/>
        <v>0</v>
      </c>
      <c r="F619" s="18" t="s">
        <v>909</v>
      </c>
      <c r="G619" s="124">
        <f t="shared" si="23"/>
        <v>0</v>
      </c>
      <c r="H619" s="150" t="s">
        <v>909</v>
      </c>
      <c r="I619" s="151" t="s">
        <v>909</v>
      </c>
      <c r="J619" s="165" t="s">
        <v>909</v>
      </c>
      <c r="K619" s="164" t="s">
        <v>909</v>
      </c>
    </row>
    <row r="620" spans="1:11" hidden="1">
      <c r="A620" s="274" t="s">
        <v>909</v>
      </c>
      <c r="B620" s="28" t="s">
        <v>909</v>
      </c>
      <c r="C620" s="18" t="s">
        <v>909</v>
      </c>
      <c r="D620" s="18" t="s">
        <v>909</v>
      </c>
      <c r="E620" s="15">
        <f t="shared" si="22"/>
        <v>0</v>
      </c>
      <c r="F620" s="18" t="s">
        <v>909</v>
      </c>
      <c r="G620" s="124">
        <f t="shared" si="23"/>
        <v>0</v>
      </c>
      <c r="H620" s="150" t="s">
        <v>909</v>
      </c>
      <c r="I620" s="151" t="s">
        <v>909</v>
      </c>
      <c r="J620" s="165" t="s">
        <v>909</v>
      </c>
      <c r="K620" s="164" t="s">
        <v>909</v>
      </c>
    </row>
    <row r="621" spans="1:11" hidden="1">
      <c r="A621" s="274" t="s">
        <v>909</v>
      </c>
      <c r="B621" s="4" t="s">
        <v>909</v>
      </c>
      <c r="C621" s="18" t="s">
        <v>909</v>
      </c>
      <c r="D621" s="18" t="s">
        <v>909</v>
      </c>
      <c r="E621" s="15">
        <f t="shared" si="22"/>
        <v>0</v>
      </c>
      <c r="F621" s="18" t="s">
        <v>909</v>
      </c>
      <c r="G621" s="124">
        <f t="shared" si="23"/>
        <v>0</v>
      </c>
      <c r="H621" s="150" t="s">
        <v>909</v>
      </c>
      <c r="I621" s="151" t="s">
        <v>909</v>
      </c>
      <c r="J621" s="165" t="s">
        <v>909</v>
      </c>
      <c r="K621" s="164" t="s">
        <v>909</v>
      </c>
    </row>
    <row r="622" spans="1:11" hidden="1">
      <c r="A622" s="274" t="s">
        <v>909</v>
      </c>
      <c r="B622" s="4" t="s">
        <v>909</v>
      </c>
      <c r="C622" s="18" t="s">
        <v>909</v>
      </c>
      <c r="D622" s="18" t="s">
        <v>909</v>
      </c>
      <c r="E622" s="15">
        <f t="shared" si="22"/>
        <v>0</v>
      </c>
      <c r="F622" s="18" t="s">
        <v>909</v>
      </c>
      <c r="G622" s="124">
        <f t="shared" si="23"/>
        <v>0</v>
      </c>
      <c r="H622" s="150" t="s">
        <v>909</v>
      </c>
      <c r="I622" s="151" t="s">
        <v>909</v>
      </c>
      <c r="J622" s="165" t="s">
        <v>909</v>
      </c>
      <c r="K622" s="164" t="s">
        <v>909</v>
      </c>
    </row>
    <row r="623" spans="1:11" hidden="1">
      <c r="A623" s="274" t="s">
        <v>909</v>
      </c>
      <c r="B623" s="4" t="s">
        <v>909</v>
      </c>
      <c r="C623" s="18" t="s">
        <v>909</v>
      </c>
      <c r="D623" s="18" t="s">
        <v>909</v>
      </c>
      <c r="E623" s="15">
        <f t="shared" si="22"/>
        <v>0</v>
      </c>
      <c r="F623" s="18" t="s">
        <v>909</v>
      </c>
      <c r="G623" s="124">
        <f t="shared" si="23"/>
        <v>0</v>
      </c>
      <c r="H623" s="150" t="s">
        <v>909</v>
      </c>
      <c r="I623" s="151" t="s">
        <v>909</v>
      </c>
      <c r="J623" s="165" t="s">
        <v>909</v>
      </c>
      <c r="K623" s="164" t="s">
        <v>909</v>
      </c>
    </row>
    <row r="624" spans="1:11" hidden="1">
      <c r="A624" s="274" t="s">
        <v>909</v>
      </c>
      <c r="B624" s="4" t="s">
        <v>909</v>
      </c>
      <c r="C624" s="18" t="s">
        <v>909</v>
      </c>
      <c r="D624" s="18" t="s">
        <v>909</v>
      </c>
      <c r="E624" s="15">
        <f t="shared" si="22"/>
        <v>0</v>
      </c>
      <c r="F624" s="18" t="s">
        <v>909</v>
      </c>
      <c r="G624" s="124">
        <f t="shared" si="23"/>
        <v>0</v>
      </c>
      <c r="H624" s="150" t="s">
        <v>909</v>
      </c>
      <c r="I624" s="151" t="s">
        <v>909</v>
      </c>
      <c r="J624" s="165" t="s">
        <v>909</v>
      </c>
      <c r="K624" s="164" t="s">
        <v>909</v>
      </c>
    </row>
    <row r="625" spans="1:11" hidden="1">
      <c r="A625" s="274" t="s">
        <v>909</v>
      </c>
      <c r="B625" s="4" t="s">
        <v>909</v>
      </c>
      <c r="C625" s="18" t="s">
        <v>909</v>
      </c>
      <c r="D625" s="18" t="s">
        <v>909</v>
      </c>
      <c r="E625" s="15">
        <f t="shared" si="22"/>
        <v>0</v>
      </c>
      <c r="F625" s="18" t="s">
        <v>909</v>
      </c>
      <c r="G625" s="124">
        <f t="shared" si="23"/>
        <v>0</v>
      </c>
      <c r="H625" s="150" t="s">
        <v>909</v>
      </c>
      <c r="I625" s="151" t="s">
        <v>909</v>
      </c>
      <c r="J625" s="165" t="s">
        <v>909</v>
      </c>
      <c r="K625" s="164" t="s">
        <v>909</v>
      </c>
    </row>
    <row r="626" spans="1:11" hidden="1">
      <c r="A626" s="274" t="s">
        <v>909</v>
      </c>
      <c r="B626" s="4" t="s">
        <v>909</v>
      </c>
      <c r="C626" s="18" t="s">
        <v>909</v>
      </c>
      <c r="D626" s="18" t="s">
        <v>909</v>
      </c>
      <c r="E626" s="15">
        <f t="shared" si="22"/>
        <v>0</v>
      </c>
      <c r="F626" s="18" t="s">
        <v>909</v>
      </c>
      <c r="G626" s="124">
        <f t="shared" si="23"/>
        <v>0</v>
      </c>
      <c r="H626" s="150" t="s">
        <v>909</v>
      </c>
      <c r="I626" s="151" t="s">
        <v>909</v>
      </c>
      <c r="J626" s="165" t="s">
        <v>909</v>
      </c>
      <c r="K626" s="164" t="s">
        <v>909</v>
      </c>
    </row>
    <row r="627" spans="1:11" hidden="1">
      <c r="A627" s="274" t="s">
        <v>909</v>
      </c>
      <c r="B627" s="29" t="s">
        <v>909</v>
      </c>
      <c r="C627" s="18" t="s">
        <v>909</v>
      </c>
      <c r="D627" s="18" t="s">
        <v>909</v>
      </c>
      <c r="E627" s="15">
        <f t="shared" si="22"/>
        <v>0</v>
      </c>
      <c r="F627" s="18" t="s">
        <v>909</v>
      </c>
      <c r="G627" s="124">
        <f t="shared" si="23"/>
        <v>0</v>
      </c>
      <c r="H627" s="150" t="s">
        <v>909</v>
      </c>
      <c r="I627" s="151" t="s">
        <v>909</v>
      </c>
      <c r="J627" s="165" t="s">
        <v>909</v>
      </c>
      <c r="K627" s="164" t="s">
        <v>909</v>
      </c>
    </row>
    <row r="628" spans="1:11" hidden="1">
      <c r="A628" s="274" t="s">
        <v>909</v>
      </c>
      <c r="B628" s="30" t="s">
        <v>909</v>
      </c>
      <c r="C628" s="18" t="s">
        <v>909</v>
      </c>
      <c r="D628" s="18" t="s">
        <v>909</v>
      </c>
      <c r="E628" s="15">
        <f t="shared" si="22"/>
        <v>0</v>
      </c>
      <c r="F628" s="18" t="s">
        <v>909</v>
      </c>
      <c r="G628" s="124">
        <f t="shared" si="23"/>
        <v>0</v>
      </c>
      <c r="H628" s="150" t="s">
        <v>909</v>
      </c>
      <c r="I628" s="151" t="s">
        <v>909</v>
      </c>
      <c r="J628" s="165" t="s">
        <v>909</v>
      </c>
      <c r="K628" s="164" t="s">
        <v>909</v>
      </c>
    </row>
    <row r="629" spans="1:11" hidden="1">
      <c r="A629" s="274" t="s">
        <v>909</v>
      </c>
      <c r="B629" s="30" t="s">
        <v>909</v>
      </c>
      <c r="C629" s="18" t="s">
        <v>909</v>
      </c>
      <c r="D629" s="18" t="s">
        <v>909</v>
      </c>
      <c r="E629" s="15">
        <f t="shared" si="22"/>
        <v>0</v>
      </c>
      <c r="F629" s="18" t="s">
        <v>909</v>
      </c>
      <c r="G629" s="124">
        <f t="shared" si="23"/>
        <v>0</v>
      </c>
      <c r="H629" s="150" t="s">
        <v>909</v>
      </c>
      <c r="I629" s="151" t="s">
        <v>909</v>
      </c>
      <c r="J629" s="165" t="s">
        <v>909</v>
      </c>
      <c r="K629" s="164" t="s">
        <v>909</v>
      </c>
    </row>
    <row r="630" spans="1:11" hidden="1">
      <c r="A630" s="274" t="s">
        <v>909</v>
      </c>
      <c r="B630" s="30" t="s">
        <v>909</v>
      </c>
      <c r="C630" s="18" t="s">
        <v>909</v>
      </c>
      <c r="D630" s="18" t="s">
        <v>909</v>
      </c>
      <c r="E630" s="15">
        <f t="shared" si="22"/>
        <v>0</v>
      </c>
      <c r="F630" s="18" t="s">
        <v>909</v>
      </c>
      <c r="G630" s="124">
        <f t="shared" si="23"/>
        <v>0</v>
      </c>
      <c r="H630" s="150" t="s">
        <v>909</v>
      </c>
      <c r="I630" s="151" t="s">
        <v>909</v>
      </c>
      <c r="J630" s="165" t="s">
        <v>909</v>
      </c>
      <c r="K630" s="164" t="s">
        <v>909</v>
      </c>
    </row>
    <row r="631" spans="1:11" hidden="1">
      <c r="A631" s="274" t="s">
        <v>909</v>
      </c>
      <c r="B631" s="30" t="s">
        <v>909</v>
      </c>
      <c r="C631" s="18" t="s">
        <v>909</v>
      </c>
      <c r="D631" s="18" t="s">
        <v>909</v>
      </c>
      <c r="E631" s="15">
        <f t="shared" si="22"/>
        <v>0</v>
      </c>
      <c r="F631" s="18" t="s">
        <v>909</v>
      </c>
      <c r="G631" s="124">
        <f t="shared" si="23"/>
        <v>0</v>
      </c>
      <c r="H631" s="150" t="s">
        <v>909</v>
      </c>
      <c r="I631" s="151" t="s">
        <v>909</v>
      </c>
      <c r="J631" s="165" t="s">
        <v>909</v>
      </c>
      <c r="K631" s="164" t="s">
        <v>909</v>
      </c>
    </row>
    <row r="632" spans="1:11" hidden="1">
      <c r="A632" s="274" t="s">
        <v>909</v>
      </c>
      <c r="B632" s="30" t="s">
        <v>909</v>
      </c>
      <c r="C632" s="18" t="s">
        <v>909</v>
      </c>
      <c r="D632" s="18" t="s">
        <v>909</v>
      </c>
      <c r="E632" s="15">
        <f t="shared" si="22"/>
        <v>0</v>
      </c>
      <c r="F632" s="18" t="s">
        <v>909</v>
      </c>
      <c r="G632" s="124">
        <f t="shared" si="23"/>
        <v>0</v>
      </c>
      <c r="H632" s="150" t="s">
        <v>909</v>
      </c>
      <c r="I632" s="151" t="s">
        <v>909</v>
      </c>
      <c r="J632" s="165" t="s">
        <v>909</v>
      </c>
      <c r="K632" s="164" t="s">
        <v>909</v>
      </c>
    </row>
    <row r="633" spans="1:11" hidden="1">
      <c r="A633" s="274" t="s">
        <v>909</v>
      </c>
      <c r="B633" s="30" t="s">
        <v>909</v>
      </c>
      <c r="C633" s="18" t="s">
        <v>909</v>
      </c>
      <c r="D633" s="18" t="s">
        <v>909</v>
      </c>
      <c r="E633" s="15">
        <f t="shared" si="22"/>
        <v>0</v>
      </c>
      <c r="F633" s="18" t="s">
        <v>909</v>
      </c>
      <c r="G633" s="124">
        <f t="shared" si="23"/>
        <v>0</v>
      </c>
      <c r="H633" s="150" t="s">
        <v>909</v>
      </c>
      <c r="I633" s="151" t="s">
        <v>909</v>
      </c>
      <c r="J633" s="165" t="s">
        <v>909</v>
      </c>
      <c r="K633" s="164" t="s">
        <v>909</v>
      </c>
    </row>
    <row r="634" spans="1:11" hidden="1">
      <c r="A634" s="274" t="s">
        <v>909</v>
      </c>
      <c r="B634" s="30" t="s">
        <v>909</v>
      </c>
      <c r="C634" s="18" t="s">
        <v>909</v>
      </c>
      <c r="D634" s="18" t="s">
        <v>909</v>
      </c>
      <c r="E634" s="15">
        <f t="shared" si="22"/>
        <v>0</v>
      </c>
      <c r="F634" s="18" t="s">
        <v>909</v>
      </c>
      <c r="G634" s="124">
        <f t="shared" si="23"/>
        <v>0</v>
      </c>
      <c r="H634" s="150" t="s">
        <v>909</v>
      </c>
      <c r="I634" s="151" t="s">
        <v>909</v>
      </c>
      <c r="J634" s="165" t="s">
        <v>909</v>
      </c>
      <c r="K634" s="164" t="s">
        <v>909</v>
      </c>
    </row>
    <row r="635" spans="1:11" hidden="1">
      <c r="A635" s="274" t="s">
        <v>909</v>
      </c>
      <c r="B635" s="30" t="s">
        <v>909</v>
      </c>
      <c r="C635" s="18" t="s">
        <v>909</v>
      </c>
      <c r="D635" s="18" t="s">
        <v>909</v>
      </c>
      <c r="E635" s="15">
        <f t="shared" si="22"/>
        <v>0</v>
      </c>
      <c r="F635" s="18" t="s">
        <v>909</v>
      </c>
      <c r="G635" s="124">
        <f t="shared" si="23"/>
        <v>0</v>
      </c>
      <c r="H635" s="150" t="s">
        <v>909</v>
      </c>
      <c r="I635" s="151" t="s">
        <v>909</v>
      </c>
      <c r="J635" s="165" t="s">
        <v>909</v>
      </c>
      <c r="K635" s="164" t="s">
        <v>909</v>
      </c>
    </row>
    <row r="636" spans="1:11" hidden="1">
      <c r="A636" s="274" t="s">
        <v>909</v>
      </c>
      <c r="B636" s="30" t="s">
        <v>909</v>
      </c>
      <c r="C636" s="18" t="s">
        <v>909</v>
      </c>
      <c r="D636" s="18" t="s">
        <v>909</v>
      </c>
      <c r="E636" s="15">
        <f t="shared" si="22"/>
        <v>0</v>
      </c>
      <c r="F636" s="18" t="s">
        <v>909</v>
      </c>
      <c r="G636" s="124">
        <f t="shared" si="23"/>
        <v>0</v>
      </c>
      <c r="H636" s="150" t="s">
        <v>909</v>
      </c>
      <c r="I636" s="151" t="s">
        <v>909</v>
      </c>
      <c r="J636" s="165" t="s">
        <v>909</v>
      </c>
      <c r="K636" s="164" t="s">
        <v>909</v>
      </c>
    </row>
    <row r="637" spans="1:11" hidden="1">
      <c r="A637" s="274" t="s">
        <v>909</v>
      </c>
      <c r="B637" s="31" t="s">
        <v>909</v>
      </c>
      <c r="C637" s="18" t="s">
        <v>909</v>
      </c>
      <c r="D637" s="18" t="s">
        <v>909</v>
      </c>
      <c r="E637" s="15">
        <f t="shared" si="22"/>
        <v>0</v>
      </c>
      <c r="F637" s="18" t="s">
        <v>909</v>
      </c>
      <c r="G637" s="124">
        <f t="shared" si="23"/>
        <v>0</v>
      </c>
      <c r="H637" s="150" t="s">
        <v>909</v>
      </c>
      <c r="I637" s="151" t="s">
        <v>909</v>
      </c>
      <c r="J637" s="165" t="s">
        <v>909</v>
      </c>
      <c r="K637" s="164" t="s">
        <v>909</v>
      </c>
    </row>
    <row r="638" spans="1:11" hidden="1">
      <c r="A638" s="274" t="s">
        <v>909</v>
      </c>
      <c r="B638" s="31" t="s">
        <v>909</v>
      </c>
      <c r="C638" s="18" t="s">
        <v>909</v>
      </c>
      <c r="D638" s="18" t="s">
        <v>909</v>
      </c>
      <c r="E638" s="15">
        <f t="shared" si="22"/>
        <v>0</v>
      </c>
      <c r="F638" s="18" t="s">
        <v>909</v>
      </c>
      <c r="G638" s="124">
        <f t="shared" si="23"/>
        <v>0</v>
      </c>
      <c r="H638" s="150" t="s">
        <v>909</v>
      </c>
      <c r="I638" s="151" t="s">
        <v>909</v>
      </c>
      <c r="J638" s="165" t="s">
        <v>909</v>
      </c>
      <c r="K638" s="164" t="s">
        <v>909</v>
      </c>
    </row>
    <row r="639" spans="1:11" hidden="1">
      <c r="A639" s="274" t="s">
        <v>909</v>
      </c>
      <c r="B639" s="31" t="s">
        <v>909</v>
      </c>
      <c r="C639" s="18" t="s">
        <v>909</v>
      </c>
      <c r="D639" s="18" t="s">
        <v>909</v>
      </c>
      <c r="E639" s="15">
        <f t="shared" si="22"/>
        <v>0</v>
      </c>
      <c r="F639" s="18" t="s">
        <v>909</v>
      </c>
      <c r="G639" s="124">
        <f t="shared" si="23"/>
        <v>0</v>
      </c>
      <c r="H639" s="150" t="s">
        <v>909</v>
      </c>
      <c r="I639" s="151" t="s">
        <v>909</v>
      </c>
      <c r="J639" s="165" t="s">
        <v>909</v>
      </c>
      <c r="K639" s="164" t="s">
        <v>909</v>
      </c>
    </row>
    <row r="640" spans="1:11" hidden="1">
      <c r="A640" s="274" t="s">
        <v>909</v>
      </c>
      <c r="B640" s="30" t="s">
        <v>909</v>
      </c>
      <c r="C640" s="18" t="s">
        <v>909</v>
      </c>
      <c r="D640" s="18" t="s">
        <v>909</v>
      </c>
      <c r="E640" s="15">
        <f t="shared" si="22"/>
        <v>0</v>
      </c>
      <c r="F640" s="18" t="s">
        <v>909</v>
      </c>
      <c r="G640" s="124">
        <f t="shared" si="23"/>
        <v>0</v>
      </c>
      <c r="H640" s="150" t="s">
        <v>909</v>
      </c>
      <c r="I640" s="151" t="s">
        <v>909</v>
      </c>
      <c r="J640" s="165" t="s">
        <v>909</v>
      </c>
      <c r="K640" s="164" t="s">
        <v>909</v>
      </c>
    </row>
    <row r="641" spans="1:11" hidden="1">
      <c r="A641" s="274" t="s">
        <v>909</v>
      </c>
      <c r="B641" s="30" t="s">
        <v>909</v>
      </c>
      <c r="C641" s="18" t="s">
        <v>909</v>
      </c>
      <c r="D641" s="18" t="s">
        <v>909</v>
      </c>
      <c r="E641" s="15">
        <f t="shared" si="22"/>
        <v>0</v>
      </c>
      <c r="F641" s="18" t="s">
        <v>909</v>
      </c>
      <c r="G641" s="124">
        <f t="shared" si="23"/>
        <v>0</v>
      </c>
      <c r="H641" s="150" t="s">
        <v>909</v>
      </c>
      <c r="I641" s="151" t="s">
        <v>909</v>
      </c>
      <c r="J641" s="165" t="s">
        <v>909</v>
      </c>
      <c r="K641" s="164" t="s">
        <v>909</v>
      </c>
    </row>
    <row r="642" spans="1:11" hidden="1">
      <c r="A642" s="274" t="s">
        <v>909</v>
      </c>
      <c r="B642" s="30" t="s">
        <v>909</v>
      </c>
      <c r="C642" s="18" t="s">
        <v>909</v>
      </c>
      <c r="D642" s="18" t="s">
        <v>909</v>
      </c>
      <c r="E642" s="15">
        <f t="shared" si="22"/>
        <v>0</v>
      </c>
      <c r="F642" s="18" t="s">
        <v>909</v>
      </c>
      <c r="G642" s="124">
        <f t="shared" si="23"/>
        <v>0</v>
      </c>
      <c r="H642" s="150" t="s">
        <v>909</v>
      </c>
      <c r="I642" s="151" t="s">
        <v>909</v>
      </c>
      <c r="J642" s="165" t="s">
        <v>909</v>
      </c>
      <c r="K642" s="164" t="s">
        <v>909</v>
      </c>
    </row>
    <row r="643" spans="1:11" hidden="1">
      <c r="A643" s="277" t="s">
        <v>909</v>
      </c>
      <c r="B643" s="33" t="s">
        <v>909</v>
      </c>
      <c r="C643" s="34" t="s">
        <v>909</v>
      </c>
      <c r="D643" s="34" t="s">
        <v>909</v>
      </c>
      <c r="E643" s="15">
        <f t="shared" si="22"/>
        <v>0</v>
      </c>
      <c r="F643" s="34" t="s">
        <v>909</v>
      </c>
      <c r="G643" s="124">
        <f t="shared" si="23"/>
        <v>0</v>
      </c>
      <c r="H643" s="150" t="s">
        <v>909</v>
      </c>
      <c r="I643" s="155" t="s">
        <v>909</v>
      </c>
      <c r="J643" s="306" t="s">
        <v>909</v>
      </c>
      <c r="K643" s="172" t="s">
        <v>909</v>
      </c>
    </row>
    <row r="644" spans="1:11" hidden="1">
      <c r="A644" s="277" t="s">
        <v>909</v>
      </c>
      <c r="B644" s="33" t="s">
        <v>909</v>
      </c>
      <c r="C644" s="34" t="s">
        <v>909</v>
      </c>
      <c r="D644" s="34" t="s">
        <v>909</v>
      </c>
      <c r="E644" s="15">
        <f t="shared" si="22"/>
        <v>0</v>
      </c>
      <c r="F644" s="34" t="s">
        <v>909</v>
      </c>
      <c r="G644" s="124">
        <f t="shared" si="23"/>
        <v>0</v>
      </c>
      <c r="H644" s="156" t="s">
        <v>909</v>
      </c>
      <c r="I644" s="155" t="s">
        <v>909</v>
      </c>
      <c r="J644" s="306" t="s">
        <v>909</v>
      </c>
      <c r="K644" s="172" t="s">
        <v>909</v>
      </c>
    </row>
    <row r="645" spans="1:11" hidden="1">
      <c r="A645" s="277" t="s">
        <v>909</v>
      </c>
      <c r="B645" s="33" t="s">
        <v>909</v>
      </c>
      <c r="C645" s="34" t="s">
        <v>909</v>
      </c>
      <c r="D645" s="34" t="s">
        <v>909</v>
      </c>
      <c r="E645" s="15">
        <f t="shared" si="22"/>
        <v>0</v>
      </c>
      <c r="F645" s="34" t="s">
        <v>909</v>
      </c>
      <c r="G645" s="124">
        <f t="shared" si="23"/>
        <v>0</v>
      </c>
      <c r="H645" s="156" t="s">
        <v>909</v>
      </c>
      <c r="I645" s="155" t="s">
        <v>909</v>
      </c>
      <c r="J645" s="306" t="s">
        <v>909</v>
      </c>
      <c r="K645" s="172" t="s">
        <v>909</v>
      </c>
    </row>
    <row r="646" spans="1:11" hidden="1">
      <c r="A646" s="277" t="s">
        <v>909</v>
      </c>
      <c r="B646" s="33" t="s">
        <v>909</v>
      </c>
      <c r="C646" s="34" t="s">
        <v>909</v>
      </c>
      <c r="D646" s="34" t="s">
        <v>909</v>
      </c>
      <c r="E646" s="15">
        <f t="shared" si="22"/>
        <v>0</v>
      </c>
      <c r="F646" s="34" t="s">
        <v>909</v>
      </c>
      <c r="G646" s="124">
        <f t="shared" si="23"/>
        <v>0</v>
      </c>
      <c r="H646" s="156" t="s">
        <v>909</v>
      </c>
      <c r="I646" s="155" t="s">
        <v>909</v>
      </c>
      <c r="J646" s="306" t="s">
        <v>909</v>
      </c>
      <c r="K646" s="172" t="s">
        <v>909</v>
      </c>
    </row>
    <row r="647" spans="1:11" hidden="1">
      <c r="A647" s="277" t="s">
        <v>909</v>
      </c>
      <c r="B647" s="35" t="s">
        <v>909</v>
      </c>
      <c r="C647" s="34" t="s">
        <v>909</v>
      </c>
      <c r="D647" s="34" t="s">
        <v>909</v>
      </c>
      <c r="E647" s="15">
        <f t="shared" si="22"/>
        <v>0</v>
      </c>
      <c r="F647" s="34" t="s">
        <v>909</v>
      </c>
      <c r="G647" s="124">
        <f t="shared" si="23"/>
        <v>0</v>
      </c>
      <c r="H647" s="156" t="s">
        <v>909</v>
      </c>
      <c r="I647" s="155" t="s">
        <v>909</v>
      </c>
      <c r="J647" s="306" t="s">
        <v>909</v>
      </c>
      <c r="K647" s="172" t="s">
        <v>909</v>
      </c>
    </row>
    <row r="648" spans="1:11" hidden="1">
      <c r="A648" s="277" t="s">
        <v>909</v>
      </c>
      <c r="B648" s="35" t="s">
        <v>909</v>
      </c>
      <c r="C648" s="34" t="s">
        <v>909</v>
      </c>
      <c r="D648" s="34" t="s">
        <v>909</v>
      </c>
      <c r="E648" s="15">
        <f t="shared" si="22"/>
        <v>0</v>
      </c>
      <c r="F648" s="34" t="s">
        <v>909</v>
      </c>
      <c r="G648" s="124">
        <f t="shared" si="23"/>
        <v>0</v>
      </c>
      <c r="H648" s="156" t="s">
        <v>909</v>
      </c>
      <c r="I648" s="155" t="s">
        <v>909</v>
      </c>
      <c r="J648" s="306" t="s">
        <v>909</v>
      </c>
      <c r="K648" s="172" t="s">
        <v>909</v>
      </c>
    </row>
    <row r="649" spans="1:11" hidden="1">
      <c r="A649" s="277" t="s">
        <v>909</v>
      </c>
      <c r="B649" s="33" t="s">
        <v>909</v>
      </c>
      <c r="C649" s="34" t="s">
        <v>909</v>
      </c>
      <c r="D649" s="34" t="s">
        <v>909</v>
      </c>
      <c r="E649" s="15">
        <f t="shared" si="22"/>
        <v>0</v>
      </c>
      <c r="F649" s="34" t="s">
        <v>909</v>
      </c>
      <c r="G649" s="124">
        <f t="shared" si="23"/>
        <v>0</v>
      </c>
      <c r="H649" s="156" t="s">
        <v>909</v>
      </c>
      <c r="I649" s="155" t="s">
        <v>909</v>
      </c>
      <c r="J649" s="306" t="s">
        <v>909</v>
      </c>
      <c r="K649" s="172" t="s">
        <v>909</v>
      </c>
    </row>
    <row r="650" spans="1:11" hidden="1">
      <c r="A650" s="277" t="s">
        <v>909</v>
      </c>
      <c r="B650" s="33" t="s">
        <v>909</v>
      </c>
      <c r="C650" s="34" t="s">
        <v>909</v>
      </c>
      <c r="D650" s="34" t="s">
        <v>909</v>
      </c>
      <c r="E650" s="15">
        <f t="shared" si="22"/>
        <v>0</v>
      </c>
      <c r="F650" s="34" t="s">
        <v>909</v>
      </c>
      <c r="G650" s="124">
        <f t="shared" si="23"/>
        <v>0</v>
      </c>
      <c r="H650" s="156" t="s">
        <v>909</v>
      </c>
      <c r="I650" s="155" t="s">
        <v>909</v>
      </c>
      <c r="J650" s="306" t="s">
        <v>909</v>
      </c>
      <c r="K650" s="172" t="s">
        <v>909</v>
      </c>
    </row>
    <row r="651" spans="1:11" hidden="1">
      <c r="A651" s="277" t="s">
        <v>909</v>
      </c>
      <c r="B651" s="33" t="s">
        <v>909</v>
      </c>
      <c r="C651" s="34" t="s">
        <v>909</v>
      </c>
      <c r="D651" s="34" t="s">
        <v>909</v>
      </c>
      <c r="E651" s="15">
        <f t="shared" ref="E651:E714" si="24">IFERROR(C651+D651,0)</f>
        <v>0</v>
      </c>
      <c r="F651" s="34" t="s">
        <v>909</v>
      </c>
      <c r="G651" s="124">
        <f t="shared" ref="G651:G714" si="25">IFERROR((E651-F651),0)</f>
        <v>0</v>
      </c>
      <c r="H651" s="156" t="s">
        <v>909</v>
      </c>
      <c r="I651" s="155" t="s">
        <v>909</v>
      </c>
      <c r="J651" s="306" t="s">
        <v>909</v>
      </c>
      <c r="K651" s="172" t="s">
        <v>909</v>
      </c>
    </row>
    <row r="652" spans="1:11" hidden="1">
      <c r="A652" s="277" t="s">
        <v>909</v>
      </c>
      <c r="B652" s="33" t="s">
        <v>909</v>
      </c>
      <c r="C652" s="34" t="s">
        <v>909</v>
      </c>
      <c r="D652" s="34" t="s">
        <v>909</v>
      </c>
      <c r="E652" s="15">
        <f t="shared" si="24"/>
        <v>0</v>
      </c>
      <c r="F652" s="34" t="s">
        <v>909</v>
      </c>
      <c r="G652" s="124">
        <f t="shared" si="25"/>
        <v>0</v>
      </c>
      <c r="H652" s="156" t="s">
        <v>909</v>
      </c>
      <c r="I652" s="155" t="s">
        <v>909</v>
      </c>
      <c r="J652" s="306" t="s">
        <v>909</v>
      </c>
      <c r="K652" s="172" t="s">
        <v>909</v>
      </c>
    </row>
    <row r="653" spans="1:11" hidden="1">
      <c r="A653" s="277" t="s">
        <v>909</v>
      </c>
      <c r="B653" s="33" t="s">
        <v>909</v>
      </c>
      <c r="C653" s="34" t="s">
        <v>909</v>
      </c>
      <c r="D653" s="34" t="s">
        <v>909</v>
      </c>
      <c r="E653" s="15">
        <f t="shared" si="24"/>
        <v>0</v>
      </c>
      <c r="F653" s="34" t="s">
        <v>909</v>
      </c>
      <c r="G653" s="124">
        <f t="shared" si="25"/>
        <v>0</v>
      </c>
      <c r="H653" s="156" t="s">
        <v>909</v>
      </c>
      <c r="I653" s="155" t="s">
        <v>909</v>
      </c>
      <c r="J653" s="306" t="s">
        <v>909</v>
      </c>
      <c r="K653" s="172" t="s">
        <v>909</v>
      </c>
    </row>
    <row r="654" spans="1:11" hidden="1">
      <c r="A654" s="277" t="s">
        <v>909</v>
      </c>
      <c r="B654" s="33" t="s">
        <v>909</v>
      </c>
      <c r="C654" s="34" t="s">
        <v>909</v>
      </c>
      <c r="D654" s="34" t="s">
        <v>909</v>
      </c>
      <c r="E654" s="15">
        <f t="shared" si="24"/>
        <v>0</v>
      </c>
      <c r="F654" s="34" t="s">
        <v>909</v>
      </c>
      <c r="G654" s="124">
        <f t="shared" si="25"/>
        <v>0</v>
      </c>
      <c r="H654" s="156" t="s">
        <v>909</v>
      </c>
      <c r="I654" s="155" t="s">
        <v>909</v>
      </c>
      <c r="J654" s="306" t="s">
        <v>909</v>
      </c>
      <c r="K654" s="172" t="s">
        <v>909</v>
      </c>
    </row>
    <row r="655" spans="1:11" hidden="1">
      <c r="A655" s="277" t="s">
        <v>909</v>
      </c>
      <c r="B655" s="33" t="s">
        <v>909</v>
      </c>
      <c r="C655" s="34" t="s">
        <v>909</v>
      </c>
      <c r="D655" s="34" t="s">
        <v>909</v>
      </c>
      <c r="E655" s="15">
        <f t="shared" si="24"/>
        <v>0</v>
      </c>
      <c r="F655" s="34" t="s">
        <v>909</v>
      </c>
      <c r="G655" s="124">
        <f t="shared" si="25"/>
        <v>0</v>
      </c>
      <c r="H655" s="156" t="s">
        <v>909</v>
      </c>
      <c r="I655" s="155" t="s">
        <v>909</v>
      </c>
      <c r="J655" s="306" t="s">
        <v>909</v>
      </c>
      <c r="K655" s="172" t="s">
        <v>909</v>
      </c>
    </row>
    <row r="656" spans="1:11" hidden="1">
      <c r="A656" s="277" t="s">
        <v>909</v>
      </c>
      <c r="B656" s="33" t="s">
        <v>909</v>
      </c>
      <c r="C656" s="34" t="s">
        <v>909</v>
      </c>
      <c r="D656" s="34" t="s">
        <v>909</v>
      </c>
      <c r="E656" s="15">
        <f t="shared" si="24"/>
        <v>0</v>
      </c>
      <c r="F656" s="34" t="s">
        <v>909</v>
      </c>
      <c r="G656" s="124">
        <f t="shared" si="25"/>
        <v>0</v>
      </c>
      <c r="H656" s="156" t="s">
        <v>909</v>
      </c>
      <c r="I656" s="155" t="s">
        <v>909</v>
      </c>
      <c r="J656" s="306" t="s">
        <v>909</v>
      </c>
      <c r="K656" s="172" t="s">
        <v>909</v>
      </c>
    </row>
    <row r="657" spans="1:11" hidden="1">
      <c r="A657" s="277" t="s">
        <v>909</v>
      </c>
      <c r="B657" s="33" t="s">
        <v>909</v>
      </c>
      <c r="C657" s="34" t="s">
        <v>909</v>
      </c>
      <c r="D657" s="34" t="s">
        <v>909</v>
      </c>
      <c r="E657" s="15">
        <f t="shared" si="24"/>
        <v>0</v>
      </c>
      <c r="F657" s="34" t="s">
        <v>909</v>
      </c>
      <c r="G657" s="124">
        <f t="shared" si="25"/>
        <v>0</v>
      </c>
      <c r="H657" s="156" t="s">
        <v>909</v>
      </c>
      <c r="I657" s="155" t="s">
        <v>909</v>
      </c>
      <c r="J657" s="306" t="s">
        <v>909</v>
      </c>
      <c r="K657" s="172" t="s">
        <v>909</v>
      </c>
    </row>
    <row r="658" spans="1:11" hidden="1">
      <c r="A658" s="277" t="s">
        <v>909</v>
      </c>
      <c r="B658" s="33" t="s">
        <v>909</v>
      </c>
      <c r="C658" s="34" t="s">
        <v>909</v>
      </c>
      <c r="D658" s="34" t="s">
        <v>909</v>
      </c>
      <c r="E658" s="15">
        <f t="shared" si="24"/>
        <v>0</v>
      </c>
      <c r="F658" s="34" t="s">
        <v>909</v>
      </c>
      <c r="G658" s="124">
        <f t="shared" si="25"/>
        <v>0</v>
      </c>
      <c r="H658" s="156" t="s">
        <v>909</v>
      </c>
      <c r="I658" s="155" t="s">
        <v>909</v>
      </c>
      <c r="J658" s="306" t="s">
        <v>909</v>
      </c>
      <c r="K658" s="172" t="s">
        <v>909</v>
      </c>
    </row>
    <row r="659" spans="1:11" hidden="1">
      <c r="A659" s="277" t="s">
        <v>909</v>
      </c>
      <c r="B659" s="33" t="s">
        <v>909</v>
      </c>
      <c r="C659" s="34" t="s">
        <v>909</v>
      </c>
      <c r="D659" s="34" t="s">
        <v>909</v>
      </c>
      <c r="E659" s="15">
        <f t="shared" si="24"/>
        <v>0</v>
      </c>
      <c r="F659" s="34" t="s">
        <v>909</v>
      </c>
      <c r="G659" s="124">
        <f t="shared" si="25"/>
        <v>0</v>
      </c>
      <c r="H659" s="156" t="s">
        <v>909</v>
      </c>
      <c r="I659" s="155" t="s">
        <v>909</v>
      </c>
      <c r="J659" s="306" t="s">
        <v>909</v>
      </c>
      <c r="K659" s="172" t="s">
        <v>909</v>
      </c>
    </row>
    <row r="660" spans="1:11" hidden="1">
      <c r="A660" s="277" t="s">
        <v>909</v>
      </c>
      <c r="B660" s="33" t="s">
        <v>909</v>
      </c>
      <c r="C660" s="34" t="s">
        <v>909</v>
      </c>
      <c r="D660" s="34" t="s">
        <v>909</v>
      </c>
      <c r="E660" s="15">
        <f t="shared" si="24"/>
        <v>0</v>
      </c>
      <c r="F660" s="34" t="s">
        <v>909</v>
      </c>
      <c r="G660" s="124">
        <f t="shared" si="25"/>
        <v>0</v>
      </c>
      <c r="H660" s="156" t="s">
        <v>909</v>
      </c>
      <c r="I660" s="155" t="s">
        <v>909</v>
      </c>
      <c r="J660" s="306" t="s">
        <v>909</v>
      </c>
      <c r="K660" s="172" t="s">
        <v>909</v>
      </c>
    </row>
    <row r="661" spans="1:11" hidden="1">
      <c r="A661" s="277" t="s">
        <v>909</v>
      </c>
      <c r="B661" s="33" t="s">
        <v>909</v>
      </c>
      <c r="C661" s="34" t="s">
        <v>909</v>
      </c>
      <c r="D661" s="34" t="s">
        <v>909</v>
      </c>
      <c r="E661" s="15">
        <f t="shared" si="24"/>
        <v>0</v>
      </c>
      <c r="F661" s="34" t="s">
        <v>909</v>
      </c>
      <c r="G661" s="124">
        <f t="shared" si="25"/>
        <v>0</v>
      </c>
      <c r="H661" s="156" t="s">
        <v>909</v>
      </c>
      <c r="I661" s="155" t="s">
        <v>909</v>
      </c>
      <c r="J661" s="306" t="s">
        <v>909</v>
      </c>
      <c r="K661" s="172" t="s">
        <v>909</v>
      </c>
    </row>
    <row r="662" spans="1:11" hidden="1">
      <c r="A662" s="277" t="s">
        <v>909</v>
      </c>
      <c r="B662" s="33" t="s">
        <v>909</v>
      </c>
      <c r="C662" s="34" t="s">
        <v>909</v>
      </c>
      <c r="D662" s="34" t="s">
        <v>909</v>
      </c>
      <c r="E662" s="15">
        <f t="shared" si="24"/>
        <v>0</v>
      </c>
      <c r="F662" s="34" t="s">
        <v>909</v>
      </c>
      <c r="G662" s="124">
        <f t="shared" si="25"/>
        <v>0</v>
      </c>
      <c r="H662" s="156" t="s">
        <v>909</v>
      </c>
      <c r="I662" s="155" t="s">
        <v>909</v>
      </c>
      <c r="J662" s="306" t="s">
        <v>909</v>
      </c>
      <c r="K662" s="172" t="s">
        <v>909</v>
      </c>
    </row>
    <row r="663" spans="1:11" hidden="1">
      <c r="A663" s="277" t="s">
        <v>909</v>
      </c>
      <c r="B663" s="33" t="s">
        <v>909</v>
      </c>
      <c r="C663" s="34" t="s">
        <v>909</v>
      </c>
      <c r="D663" s="34" t="s">
        <v>909</v>
      </c>
      <c r="E663" s="15">
        <f t="shared" si="24"/>
        <v>0</v>
      </c>
      <c r="F663" s="34" t="s">
        <v>909</v>
      </c>
      <c r="G663" s="124">
        <f t="shared" si="25"/>
        <v>0</v>
      </c>
      <c r="H663" s="156" t="s">
        <v>909</v>
      </c>
      <c r="I663" s="155" t="s">
        <v>909</v>
      </c>
      <c r="J663" s="306" t="s">
        <v>909</v>
      </c>
      <c r="K663" s="172" t="s">
        <v>909</v>
      </c>
    </row>
    <row r="664" spans="1:11" hidden="1">
      <c r="A664" s="277" t="s">
        <v>909</v>
      </c>
      <c r="B664" s="33" t="s">
        <v>909</v>
      </c>
      <c r="C664" s="34" t="s">
        <v>909</v>
      </c>
      <c r="D664" s="34" t="s">
        <v>909</v>
      </c>
      <c r="E664" s="15">
        <f t="shared" si="24"/>
        <v>0</v>
      </c>
      <c r="F664" s="34" t="s">
        <v>909</v>
      </c>
      <c r="G664" s="124">
        <f t="shared" si="25"/>
        <v>0</v>
      </c>
      <c r="H664" s="156" t="s">
        <v>909</v>
      </c>
      <c r="I664" s="155" t="s">
        <v>909</v>
      </c>
      <c r="J664" s="306" t="s">
        <v>909</v>
      </c>
      <c r="K664" s="172" t="s">
        <v>909</v>
      </c>
    </row>
    <row r="665" spans="1:11" hidden="1">
      <c r="A665" s="32" t="s">
        <v>909</v>
      </c>
      <c r="B665" s="33" t="s">
        <v>909</v>
      </c>
      <c r="C665" s="34" t="s">
        <v>909</v>
      </c>
      <c r="D665" s="34" t="s">
        <v>909</v>
      </c>
      <c r="E665" s="15">
        <f t="shared" si="24"/>
        <v>0</v>
      </c>
      <c r="F665" s="34" t="s">
        <v>909</v>
      </c>
      <c r="G665" s="124">
        <f t="shared" si="25"/>
        <v>0</v>
      </c>
      <c r="H665" s="156" t="s">
        <v>909</v>
      </c>
      <c r="I665" s="155" t="s">
        <v>909</v>
      </c>
      <c r="J665" s="306" t="s">
        <v>909</v>
      </c>
      <c r="K665" s="172" t="s">
        <v>909</v>
      </c>
    </row>
    <row r="666" spans="1:11" hidden="1">
      <c r="A666" s="32" t="s">
        <v>909</v>
      </c>
      <c r="B666" s="33" t="s">
        <v>909</v>
      </c>
      <c r="C666" s="34" t="s">
        <v>909</v>
      </c>
      <c r="D666" s="34" t="s">
        <v>909</v>
      </c>
      <c r="E666" s="15">
        <f t="shared" si="24"/>
        <v>0</v>
      </c>
      <c r="F666" s="34" t="s">
        <v>909</v>
      </c>
      <c r="G666" s="124">
        <f t="shared" si="25"/>
        <v>0</v>
      </c>
      <c r="H666" s="156" t="s">
        <v>909</v>
      </c>
      <c r="I666" s="155" t="s">
        <v>909</v>
      </c>
      <c r="J666" s="306" t="s">
        <v>909</v>
      </c>
      <c r="K666" s="172" t="s">
        <v>909</v>
      </c>
    </row>
    <row r="667" spans="1:11" hidden="1">
      <c r="A667" s="32" t="s">
        <v>909</v>
      </c>
      <c r="B667" s="33" t="s">
        <v>909</v>
      </c>
      <c r="C667" s="34" t="s">
        <v>909</v>
      </c>
      <c r="D667" s="34" t="s">
        <v>909</v>
      </c>
      <c r="E667" s="15">
        <f t="shared" si="24"/>
        <v>0</v>
      </c>
      <c r="F667" s="34" t="s">
        <v>909</v>
      </c>
      <c r="G667" s="124">
        <f t="shared" si="25"/>
        <v>0</v>
      </c>
      <c r="H667" s="156" t="s">
        <v>909</v>
      </c>
      <c r="I667" s="155" t="s">
        <v>909</v>
      </c>
      <c r="J667" s="306" t="s">
        <v>909</v>
      </c>
      <c r="K667" s="172" t="s">
        <v>909</v>
      </c>
    </row>
    <row r="668" spans="1:11" hidden="1">
      <c r="A668" s="32" t="s">
        <v>909</v>
      </c>
      <c r="B668" s="33" t="s">
        <v>909</v>
      </c>
      <c r="C668" s="34" t="s">
        <v>909</v>
      </c>
      <c r="D668" s="34" t="s">
        <v>909</v>
      </c>
      <c r="E668" s="15">
        <f t="shared" si="24"/>
        <v>0</v>
      </c>
      <c r="F668" s="34" t="s">
        <v>909</v>
      </c>
      <c r="G668" s="124">
        <f t="shared" si="25"/>
        <v>0</v>
      </c>
      <c r="H668" s="156" t="s">
        <v>909</v>
      </c>
      <c r="I668" s="155" t="s">
        <v>909</v>
      </c>
      <c r="J668" s="306" t="s">
        <v>909</v>
      </c>
      <c r="K668" s="172" t="s">
        <v>909</v>
      </c>
    </row>
    <row r="669" spans="1:11" hidden="1">
      <c r="A669" s="32" t="s">
        <v>909</v>
      </c>
      <c r="B669" s="33" t="s">
        <v>909</v>
      </c>
      <c r="C669" s="34" t="s">
        <v>909</v>
      </c>
      <c r="D669" s="34" t="s">
        <v>909</v>
      </c>
      <c r="E669" s="15">
        <f t="shared" si="24"/>
        <v>0</v>
      </c>
      <c r="F669" s="34" t="s">
        <v>909</v>
      </c>
      <c r="G669" s="124">
        <f t="shared" si="25"/>
        <v>0</v>
      </c>
      <c r="H669" s="156" t="s">
        <v>909</v>
      </c>
      <c r="I669" s="155" t="s">
        <v>909</v>
      </c>
      <c r="J669" s="306" t="s">
        <v>909</v>
      </c>
      <c r="K669" s="172" t="s">
        <v>909</v>
      </c>
    </row>
    <row r="670" spans="1:11" hidden="1">
      <c r="A670" s="32" t="s">
        <v>909</v>
      </c>
      <c r="B670" s="36" t="s">
        <v>909</v>
      </c>
      <c r="C670" s="34" t="s">
        <v>909</v>
      </c>
      <c r="D670" s="34" t="s">
        <v>909</v>
      </c>
      <c r="E670" s="15">
        <f t="shared" si="24"/>
        <v>0</v>
      </c>
      <c r="F670" s="34" t="s">
        <v>909</v>
      </c>
      <c r="G670" s="124">
        <f t="shared" si="25"/>
        <v>0</v>
      </c>
      <c r="H670" s="156" t="s">
        <v>909</v>
      </c>
      <c r="I670" s="155" t="s">
        <v>909</v>
      </c>
      <c r="J670" s="306" t="s">
        <v>909</v>
      </c>
      <c r="K670" s="172" t="s">
        <v>909</v>
      </c>
    </row>
    <row r="671" spans="1:11" hidden="1">
      <c r="A671" s="32" t="s">
        <v>909</v>
      </c>
      <c r="B671" s="33" t="s">
        <v>909</v>
      </c>
      <c r="C671" s="34" t="s">
        <v>909</v>
      </c>
      <c r="D671" s="34" t="s">
        <v>909</v>
      </c>
      <c r="E671" s="15">
        <f t="shared" si="24"/>
        <v>0</v>
      </c>
      <c r="F671" s="34" t="s">
        <v>909</v>
      </c>
      <c r="G671" s="124">
        <f t="shared" si="25"/>
        <v>0</v>
      </c>
      <c r="H671" s="156" t="s">
        <v>909</v>
      </c>
      <c r="I671" s="155" t="s">
        <v>909</v>
      </c>
      <c r="J671" s="306" t="s">
        <v>909</v>
      </c>
      <c r="K671" s="172" t="s">
        <v>909</v>
      </c>
    </row>
    <row r="672" spans="1:11" hidden="1">
      <c r="A672" s="32" t="s">
        <v>909</v>
      </c>
      <c r="B672" s="36" t="s">
        <v>909</v>
      </c>
      <c r="C672" s="34" t="s">
        <v>909</v>
      </c>
      <c r="D672" s="34" t="s">
        <v>909</v>
      </c>
      <c r="E672" s="15">
        <f t="shared" si="24"/>
        <v>0</v>
      </c>
      <c r="F672" s="34" t="s">
        <v>909</v>
      </c>
      <c r="G672" s="124">
        <f t="shared" si="25"/>
        <v>0</v>
      </c>
      <c r="H672" s="156" t="s">
        <v>909</v>
      </c>
      <c r="I672" s="155" t="s">
        <v>909</v>
      </c>
      <c r="J672" s="306" t="s">
        <v>909</v>
      </c>
      <c r="K672" s="172" t="s">
        <v>909</v>
      </c>
    </row>
    <row r="673" spans="1:11" hidden="1">
      <c r="A673" s="32" t="s">
        <v>909</v>
      </c>
      <c r="B673" s="36" t="s">
        <v>909</v>
      </c>
      <c r="C673" s="34" t="s">
        <v>909</v>
      </c>
      <c r="D673" s="34" t="s">
        <v>909</v>
      </c>
      <c r="E673" s="15">
        <f t="shared" si="24"/>
        <v>0</v>
      </c>
      <c r="F673" s="34" t="s">
        <v>909</v>
      </c>
      <c r="G673" s="124">
        <f t="shared" si="25"/>
        <v>0</v>
      </c>
      <c r="H673" s="156" t="s">
        <v>909</v>
      </c>
      <c r="I673" s="155" t="s">
        <v>909</v>
      </c>
      <c r="J673" s="306" t="s">
        <v>909</v>
      </c>
      <c r="K673" s="172" t="s">
        <v>909</v>
      </c>
    </row>
    <row r="674" spans="1:11" hidden="1">
      <c r="A674" s="32" t="s">
        <v>909</v>
      </c>
      <c r="B674" s="36" t="s">
        <v>909</v>
      </c>
      <c r="C674" s="34" t="s">
        <v>909</v>
      </c>
      <c r="D674" s="34" t="s">
        <v>909</v>
      </c>
      <c r="E674" s="15">
        <f t="shared" si="24"/>
        <v>0</v>
      </c>
      <c r="F674" s="34" t="s">
        <v>909</v>
      </c>
      <c r="G674" s="124">
        <f t="shared" si="25"/>
        <v>0</v>
      </c>
      <c r="H674" s="157" t="s">
        <v>909</v>
      </c>
      <c r="I674" s="158" t="s">
        <v>909</v>
      </c>
      <c r="J674" s="307" t="s">
        <v>909</v>
      </c>
      <c r="K674" s="174" t="s">
        <v>909</v>
      </c>
    </row>
    <row r="675" spans="1:11" hidden="1">
      <c r="A675" s="32" t="s">
        <v>909</v>
      </c>
      <c r="B675" s="36" t="s">
        <v>909</v>
      </c>
      <c r="C675" s="34" t="s">
        <v>909</v>
      </c>
      <c r="D675" s="34" t="s">
        <v>909</v>
      </c>
      <c r="E675" s="15">
        <f t="shared" si="24"/>
        <v>0</v>
      </c>
      <c r="F675" s="34" t="s">
        <v>909</v>
      </c>
      <c r="G675" s="124">
        <f t="shared" si="25"/>
        <v>0</v>
      </c>
      <c r="H675" s="157" t="s">
        <v>909</v>
      </c>
      <c r="I675" s="158" t="s">
        <v>909</v>
      </c>
      <c r="J675" s="307" t="s">
        <v>909</v>
      </c>
      <c r="K675" s="174" t="s">
        <v>909</v>
      </c>
    </row>
    <row r="676" spans="1:11" hidden="1">
      <c r="A676" s="32" t="s">
        <v>909</v>
      </c>
      <c r="B676" s="36" t="s">
        <v>909</v>
      </c>
      <c r="C676" s="34" t="s">
        <v>909</v>
      </c>
      <c r="D676" s="34" t="s">
        <v>909</v>
      </c>
      <c r="E676" s="15">
        <f t="shared" si="24"/>
        <v>0</v>
      </c>
      <c r="F676" s="34" t="s">
        <v>909</v>
      </c>
      <c r="G676" s="124">
        <f t="shared" si="25"/>
        <v>0</v>
      </c>
      <c r="H676" s="156" t="s">
        <v>909</v>
      </c>
      <c r="I676" s="159" t="s">
        <v>909</v>
      </c>
      <c r="J676" s="308" t="s">
        <v>909</v>
      </c>
      <c r="K676" s="176" t="s">
        <v>909</v>
      </c>
    </row>
    <row r="677" spans="1:11" hidden="1">
      <c r="A677" s="32" t="s">
        <v>909</v>
      </c>
      <c r="B677" s="36" t="s">
        <v>909</v>
      </c>
      <c r="C677" s="34" t="s">
        <v>909</v>
      </c>
      <c r="D677" s="34" t="s">
        <v>909</v>
      </c>
      <c r="E677" s="15">
        <f t="shared" si="24"/>
        <v>0</v>
      </c>
      <c r="F677" s="34" t="s">
        <v>909</v>
      </c>
      <c r="G677" s="124">
        <f t="shared" si="25"/>
        <v>0</v>
      </c>
      <c r="H677" s="156" t="s">
        <v>909</v>
      </c>
      <c r="I677" s="159" t="s">
        <v>909</v>
      </c>
      <c r="J677" s="308" t="s">
        <v>909</v>
      </c>
      <c r="K677" s="176" t="s">
        <v>909</v>
      </c>
    </row>
    <row r="678" spans="1:11" hidden="1">
      <c r="A678" s="32" t="s">
        <v>909</v>
      </c>
      <c r="B678" s="36" t="s">
        <v>909</v>
      </c>
      <c r="C678" s="34" t="s">
        <v>909</v>
      </c>
      <c r="D678" s="34" t="s">
        <v>909</v>
      </c>
      <c r="E678" s="15">
        <f t="shared" si="24"/>
        <v>0</v>
      </c>
      <c r="F678" s="34" t="s">
        <v>909</v>
      </c>
      <c r="G678" s="124">
        <f t="shared" si="25"/>
        <v>0</v>
      </c>
      <c r="H678" s="156" t="s">
        <v>909</v>
      </c>
      <c r="I678" s="159" t="s">
        <v>909</v>
      </c>
      <c r="J678" s="308" t="s">
        <v>909</v>
      </c>
      <c r="K678" s="176" t="s">
        <v>909</v>
      </c>
    </row>
    <row r="679" spans="1:11" hidden="1">
      <c r="A679" s="32" t="s">
        <v>909</v>
      </c>
      <c r="B679" s="36" t="s">
        <v>909</v>
      </c>
      <c r="C679" s="34" t="s">
        <v>909</v>
      </c>
      <c r="D679" s="34" t="s">
        <v>909</v>
      </c>
      <c r="E679" s="15">
        <f t="shared" si="24"/>
        <v>0</v>
      </c>
      <c r="F679" s="34" t="s">
        <v>909</v>
      </c>
      <c r="G679" s="124">
        <f t="shared" si="25"/>
        <v>0</v>
      </c>
      <c r="H679" s="156" t="s">
        <v>909</v>
      </c>
      <c r="I679" s="159" t="s">
        <v>909</v>
      </c>
      <c r="J679" s="308" t="s">
        <v>909</v>
      </c>
      <c r="K679" s="176" t="s">
        <v>909</v>
      </c>
    </row>
    <row r="680" spans="1:11" hidden="1">
      <c r="A680" s="32" t="s">
        <v>909</v>
      </c>
      <c r="B680" s="36" t="s">
        <v>909</v>
      </c>
      <c r="C680" s="34" t="s">
        <v>909</v>
      </c>
      <c r="D680" s="34" t="s">
        <v>909</v>
      </c>
      <c r="E680" s="15">
        <f t="shared" si="24"/>
        <v>0</v>
      </c>
      <c r="F680" s="34" t="s">
        <v>909</v>
      </c>
      <c r="G680" s="124">
        <f t="shared" si="25"/>
        <v>0</v>
      </c>
      <c r="H680" s="156" t="s">
        <v>909</v>
      </c>
      <c r="I680" s="159" t="s">
        <v>909</v>
      </c>
      <c r="J680" s="308" t="s">
        <v>909</v>
      </c>
      <c r="K680" s="176" t="s">
        <v>909</v>
      </c>
    </row>
    <row r="681" spans="1:11" hidden="1">
      <c r="A681" s="32" t="s">
        <v>909</v>
      </c>
      <c r="B681" s="36" t="s">
        <v>909</v>
      </c>
      <c r="C681" s="34" t="s">
        <v>909</v>
      </c>
      <c r="D681" s="34" t="s">
        <v>909</v>
      </c>
      <c r="E681" s="15">
        <f t="shared" si="24"/>
        <v>0</v>
      </c>
      <c r="F681" s="34" t="s">
        <v>909</v>
      </c>
      <c r="G681" s="124">
        <f t="shared" si="25"/>
        <v>0</v>
      </c>
      <c r="H681" s="156" t="s">
        <v>909</v>
      </c>
      <c r="I681" s="159" t="s">
        <v>909</v>
      </c>
      <c r="J681" s="308" t="s">
        <v>909</v>
      </c>
      <c r="K681" s="176" t="s">
        <v>909</v>
      </c>
    </row>
    <row r="682" spans="1:11" hidden="1">
      <c r="A682" s="32" t="s">
        <v>909</v>
      </c>
      <c r="B682" s="36" t="s">
        <v>909</v>
      </c>
      <c r="C682" s="34" t="s">
        <v>909</v>
      </c>
      <c r="D682" s="34" t="s">
        <v>909</v>
      </c>
      <c r="E682" s="15">
        <f t="shared" si="24"/>
        <v>0</v>
      </c>
      <c r="F682" s="34" t="s">
        <v>909</v>
      </c>
      <c r="G682" s="124">
        <f t="shared" si="25"/>
        <v>0</v>
      </c>
      <c r="H682" s="156" t="s">
        <v>909</v>
      </c>
      <c r="I682" s="159" t="s">
        <v>909</v>
      </c>
      <c r="J682" s="308" t="s">
        <v>909</v>
      </c>
      <c r="K682" s="176" t="s">
        <v>909</v>
      </c>
    </row>
    <row r="683" spans="1:11" hidden="1">
      <c r="A683" s="32" t="s">
        <v>909</v>
      </c>
      <c r="B683" s="36" t="s">
        <v>909</v>
      </c>
      <c r="C683" s="34" t="s">
        <v>909</v>
      </c>
      <c r="D683" s="34" t="s">
        <v>909</v>
      </c>
      <c r="E683" s="15">
        <f t="shared" si="24"/>
        <v>0</v>
      </c>
      <c r="F683" s="34" t="s">
        <v>909</v>
      </c>
      <c r="G683" s="124">
        <f t="shared" si="25"/>
        <v>0</v>
      </c>
      <c r="H683" s="156" t="s">
        <v>909</v>
      </c>
      <c r="I683" s="159" t="s">
        <v>909</v>
      </c>
      <c r="J683" s="308" t="s">
        <v>909</v>
      </c>
      <c r="K683" s="176" t="s">
        <v>909</v>
      </c>
    </row>
    <row r="684" spans="1:11" hidden="1">
      <c r="A684" s="32" t="s">
        <v>909</v>
      </c>
      <c r="B684" s="36" t="s">
        <v>909</v>
      </c>
      <c r="C684" s="34" t="s">
        <v>909</v>
      </c>
      <c r="D684" s="34" t="s">
        <v>909</v>
      </c>
      <c r="E684" s="15">
        <f t="shared" si="24"/>
        <v>0</v>
      </c>
      <c r="F684" s="34" t="s">
        <v>909</v>
      </c>
      <c r="G684" s="124">
        <f t="shared" si="25"/>
        <v>0</v>
      </c>
      <c r="H684" s="156" t="s">
        <v>909</v>
      </c>
      <c r="I684" s="159" t="s">
        <v>909</v>
      </c>
      <c r="J684" s="308" t="s">
        <v>909</v>
      </c>
      <c r="K684" s="176" t="s">
        <v>909</v>
      </c>
    </row>
    <row r="685" spans="1:11" hidden="1">
      <c r="A685" s="32" t="s">
        <v>909</v>
      </c>
      <c r="B685" s="36" t="s">
        <v>909</v>
      </c>
      <c r="C685" s="34" t="s">
        <v>909</v>
      </c>
      <c r="D685" s="34" t="s">
        <v>909</v>
      </c>
      <c r="E685" s="15">
        <f t="shared" si="24"/>
        <v>0</v>
      </c>
      <c r="F685" s="34" t="s">
        <v>909</v>
      </c>
      <c r="G685" s="124">
        <f t="shared" si="25"/>
        <v>0</v>
      </c>
      <c r="H685" s="156" t="s">
        <v>909</v>
      </c>
      <c r="I685" s="159" t="s">
        <v>909</v>
      </c>
      <c r="J685" s="308" t="s">
        <v>909</v>
      </c>
      <c r="K685" s="176" t="s">
        <v>909</v>
      </c>
    </row>
    <row r="686" spans="1:11" hidden="1">
      <c r="A686" s="32" t="s">
        <v>909</v>
      </c>
      <c r="B686" s="36" t="s">
        <v>909</v>
      </c>
      <c r="C686" s="34" t="s">
        <v>909</v>
      </c>
      <c r="D686" s="34" t="s">
        <v>909</v>
      </c>
      <c r="E686" s="15">
        <f t="shared" si="24"/>
        <v>0</v>
      </c>
      <c r="F686" s="34" t="s">
        <v>909</v>
      </c>
      <c r="G686" s="124">
        <f t="shared" si="25"/>
        <v>0</v>
      </c>
      <c r="H686" s="156" t="s">
        <v>909</v>
      </c>
      <c r="I686" s="159" t="s">
        <v>909</v>
      </c>
      <c r="J686" s="308" t="s">
        <v>909</v>
      </c>
      <c r="K686" s="176" t="s">
        <v>909</v>
      </c>
    </row>
    <row r="687" spans="1:11" hidden="1">
      <c r="A687" s="32" t="s">
        <v>909</v>
      </c>
      <c r="B687" s="36" t="s">
        <v>909</v>
      </c>
      <c r="C687" s="34" t="s">
        <v>909</v>
      </c>
      <c r="D687" s="34" t="s">
        <v>909</v>
      </c>
      <c r="E687" s="15">
        <f t="shared" si="24"/>
        <v>0</v>
      </c>
      <c r="F687" s="34" t="s">
        <v>909</v>
      </c>
      <c r="G687" s="124">
        <f t="shared" si="25"/>
        <v>0</v>
      </c>
      <c r="H687" s="156" t="s">
        <v>909</v>
      </c>
      <c r="I687" s="159" t="s">
        <v>909</v>
      </c>
      <c r="J687" s="308" t="s">
        <v>909</v>
      </c>
      <c r="K687" s="176" t="s">
        <v>909</v>
      </c>
    </row>
    <row r="688" spans="1:11" hidden="1">
      <c r="A688" s="32" t="s">
        <v>909</v>
      </c>
      <c r="B688" s="36" t="s">
        <v>909</v>
      </c>
      <c r="C688" s="34" t="s">
        <v>909</v>
      </c>
      <c r="D688" s="34" t="s">
        <v>909</v>
      </c>
      <c r="E688" s="15">
        <f t="shared" si="24"/>
        <v>0</v>
      </c>
      <c r="F688" s="34" t="s">
        <v>909</v>
      </c>
      <c r="G688" s="124">
        <f t="shared" si="25"/>
        <v>0</v>
      </c>
      <c r="H688" s="156" t="s">
        <v>909</v>
      </c>
      <c r="I688" s="159" t="s">
        <v>909</v>
      </c>
      <c r="J688" s="308" t="s">
        <v>909</v>
      </c>
      <c r="K688" s="176" t="s">
        <v>909</v>
      </c>
    </row>
    <row r="689" spans="1:11" hidden="1">
      <c r="A689" s="32" t="s">
        <v>909</v>
      </c>
      <c r="B689" s="36" t="s">
        <v>909</v>
      </c>
      <c r="C689" s="34" t="s">
        <v>909</v>
      </c>
      <c r="D689" s="34" t="s">
        <v>909</v>
      </c>
      <c r="E689" s="15">
        <f t="shared" si="24"/>
        <v>0</v>
      </c>
      <c r="F689" s="34" t="s">
        <v>909</v>
      </c>
      <c r="G689" s="124">
        <f t="shared" si="25"/>
        <v>0</v>
      </c>
      <c r="H689" s="156" t="s">
        <v>909</v>
      </c>
      <c r="I689" s="159" t="s">
        <v>909</v>
      </c>
      <c r="J689" s="308" t="s">
        <v>909</v>
      </c>
      <c r="K689" s="176" t="s">
        <v>909</v>
      </c>
    </row>
    <row r="690" spans="1:11" hidden="1">
      <c r="A690" s="32" t="s">
        <v>909</v>
      </c>
      <c r="B690" s="36" t="s">
        <v>909</v>
      </c>
      <c r="C690" s="34" t="s">
        <v>909</v>
      </c>
      <c r="D690" s="34" t="s">
        <v>909</v>
      </c>
      <c r="E690" s="15">
        <f t="shared" si="24"/>
        <v>0</v>
      </c>
      <c r="F690" s="34" t="s">
        <v>909</v>
      </c>
      <c r="G690" s="124">
        <f t="shared" si="25"/>
        <v>0</v>
      </c>
      <c r="H690" s="156" t="s">
        <v>909</v>
      </c>
      <c r="I690" s="159" t="s">
        <v>909</v>
      </c>
      <c r="J690" s="308" t="s">
        <v>909</v>
      </c>
      <c r="K690" s="176" t="s">
        <v>909</v>
      </c>
    </row>
    <row r="691" spans="1:11" hidden="1">
      <c r="A691" s="32" t="s">
        <v>909</v>
      </c>
      <c r="B691" s="36" t="s">
        <v>909</v>
      </c>
      <c r="C691" s="34" t="s">
        <v>909</v>
      </c>
      <c r="D691" s="34" t="s">
        <v>909</v>
      </c>
      <c r="E691" s="15">
        <f t="shared" si="24"/>
        <v>0</v>
      </c>
      <c r="F691" s="34" t="s">
        <v>909</v>
      </c>
      <c r="G691" s="124">
        <f t="shared" si="25"/>
        <v>0</v>
      </c>
      <c r="H691" s="160" t="s">
        <v>909</v>
      </c>
      <c r="I691" s="159" t="s">
        <v>909</v>
      </c>
      <c r="J691" s="308" t="s">
        <v>909</v>
      </c>
      <c r="K691" s="176" t="s">
        <v>909</v>
      </c>
    </row>
    <row r="692" spans="1:11" hidden="1">
      <c r="A692" s="32" t="s">
        <v>909</v>
      </c>
      <c r="B692" s="36" t="s">
        <v>909</v>
      </c>
      <c r="C692" s="34" t="s">
        <v>909</v>
      </c>
      <c r="D692" s="34" t="s">
        <v>909</v>
      </c>
      <c r="E692" s="15">
        <f t="shared" si="24"/>
        <v>0</v>
      </c>
      <c r="F692" s="34" t="s">
        <v>909</v>
      </c>
      <c r="G692" s="124">
        <f t="shared" si="25"/>
        <v>0</v>
      </c>
      <c r="H692" s="160" t="s">
        <v>909</v>
      </c>
      <c r="I692" s="159" t="s">
        <v>909</v>
      </c>
      <c r="J692" s="308" t="s">
        <v>909</v>
      </c>
      <c r="K692" s="176" t="s">
        <v>909</v>
      </c>
    </row>
    <row r="693" spans="1:11" hidden="1">
      <c r="A693" s="32" t="s">
        <v>909</v>
      </c>
      <c r="B693" s="36" t="s">
        <v>909</v>
      </c>
      <c r="C693" s="34" t="s">
        <v>909</v>
      </c>
      <c r="D693" s="34" t="s">
        <v>909</v>
      </c>
      <c r="E693" s="15">
        <f t="shared" si="24"/>
        <v>0</v>
      </c>
      <c r="F693" s="34" t="s">
        <v>909</v>
      </c>
      <c r="G693" s="124">
        <f t="shared" si="25"/>
        <v>0</v>
      </c>
      <c r="H693" s="160" t="s">
        <v>909</v>
      </c>
      <c r="I693" s="159" t="s">
        <v>909</v>
      </c>
      <c r="J693" s="308" t="s">
        <v>909</v>
      </c>
      <c r="K693" s="176" t="s">
        <v>909</v>
      </c>
    </row>
    <row r="694" spans="1:11" hidden="1">
      <c r="A694" s="32" t="s">
        <v>909</v>
      </c>
      <c r="B694" s="36" t="s">
        <v>909</v>
      </c>
      <c r="C694" s="34" t="s">
        <v>909</v>
      </c>
      <c r="D694" s="34" t="s">
        <v>909</v>
      </c>
      <c r="E694" s="15">
        <f t="shared" si="24"/>
        <v>0</v>
      </c>
      <c r="F694" s="34" t="s">
        <v>909</v>
      </c>
      <c r="G694" s="124">
        <f t="shared" si="25"/>
        <v>0</v>
      </c>
      <c r="H694" s="160" t="s">
        <v>909</v>
      </c>
      <c r="I694" s="159" t="s">
        <v>909</v>
      </c>
      <c r="J694" s="308" t="s">
        <v>909</v>
      </c>
      <c r="K694" s="176" t="s">
        <v>909</v>
      </c>
    </row>
    <row r="695" spans="1:11" hidden="1">
      <c r="A695" s="32" t="s">
        <v>909</v>
      </c>
      <c r="B695" s="36" t="s">
        <v>909</v>
      </c>
      <c r="C695" s="34" t="s">
        <v>909</v>
      </c>
      <c r="D695" s="34" t="s">
        <v>909</v>
      </c>
      <c r="E695" s="15">
        <f t="shared" si="24"/>
        <v>0</v>
      </c>
      <c r="F695" s="34" t="s">
        <v>909</v>
      </c>
      <c r="G695" s="124">
        <f t="shared" si="25"/>
        <v>0</v>
      </c>
      <c r="H695" s="160" t="s">
        <v>909</v>
      </c>
      <c r="I695" s="159" t="s">
        <v>909</v>
      </c>
      <c r="J695" s="308" t="s">
        <v>909</v>
      </c>
      <c r="K695" s="176" t="s">
        <v>909</v>
      </c>
    </row>
    <row r="696" spans="1:11" hidden="1">
      <c r="A696" s="32" t="s">
        <v>909</v>
      </c>
      <c r="B696" s="36" t="s">
        <v>909</v>
      </c>
      <c r="C696" s="34" t="s">
        <v>909</v>
      </c>
      <c r="D696" s="34" t="s">
        <v>909</v>
      </c>
      <c r="E696" s="15">
        <f t="shared" si="24"/>
        <v>0</v>
      </c>
      <c r="F696" s="34" t="s">
        <v>909</v>
      </c>
      <c r="G696" s="124">
        <f t="shared" si="25"/>
        <v>0</v>
      </c>
      <c r="H696" s="160" t="s">
        <v>909</v>
      </c>
      <c r="I696" s="159" t="s">
        <v>909</v>
      </c>
      <c r="J696" s="308" t="s">
        <v>909</v>
      </c>
      <c r="K696" s="176" t="s">
        <v>909</v>
      </c>
    </row>
    <row r="697" spans="1:11" hidden="1">
      <c r="A697" s="32" t="s">
        <v>909</v>
      </c>
      <c r="B697" s="36" t="s">
        <v>909</v>
      </c>
      <c r="C697" s="34" t="s">
        <v>909</v>
      </c>
      <c r="D697" s="34" t="s">
        <v>909</v>
      </c>
      <c r="E697" s="15">
        <f t="shared" si="24"/>
        <v>0</v>
      </c>
      <c r="F697" s="34" t="s">
        <v>909</v>
      </c>
      <c r="G697" s="124">
        <f t="shared" si="25"/>
        <v>0</v>
      </c>
      <c r="H697" s="160" t="s">
        <v>909</v>
      </c>
      <c r="I697" s="159" t="s">
        <v>909</v>
      </c>
      <c r="J697" s="308" t="s">
        <v>909</v>
      </c>
      <c r="K697" s="176" t="s">
        <v>909</v>
      </c>
    </row>
    <row r="698" spans="1:11" hidden="1">
      <c r="A698" s="32" t="s">
        <v>909</v>
      </c>
      <c r="B698" s="36" t="s">
        <v>909</v>
      </c>
      <c r="C698" s="34" t="s">
        <v>909</v>
      </c>
      <c r="D698" s="34" t="s">
        <v>909</v>
      </c>
      <c r="E698" s="15">
        <f t="shared" si="24"/>
        <v>0</v>
      </c>
      <c r="F698" s="34" t="s">
        <v>909</v>
      </c>
      <c r="G698" s="124">
        <f t="shared" si="25"/>
        <v>0</v>
      </c>
      <c r="H698" s="160" t="s">
        <v>909</v>
      </c>
      <c r="I698" s="159" t="s">
        <v>909</v>
      </c>
      <c r="J698" s="308" t="s">
        <v>909</v>
      </c>
      <c r="K698" s="176" t="s">
        <v>909</v>
      </c>
    </row>
    <row r="699" spans="1:11" hidden="1">
      <c r="A699" s="32" t="s">
        <v>909</v>
      </c>
      <c r="B699" s="36" t="s">
        <v>909</v>
      </c>
      <c r="C699" s="34" t="s">
        <v>909</v>
      </c>
      <c r="D699" s="34" t="s">
        <v>909</v>
      </c>
      <c r="E699" s="15">
        <f t="shared" si="24"/>
        <v>0</v>
      </c>
      <c r="F699" s="34" t="s">
        <v>909</v>
      </c>
      <c r="G699" s="124">
        <f t="shared" si="25"/>
        <v>0</v>
      </c>
      <c r="H699" s="160" t="s">
        <v>909</v>
      </c>
      <c r="I699" s="159" t="s">
        <v>909</v>
      </c>
      <c r="J699" s="308" t="s">
        <v>909</v>
      </c>
      <c r="K699" s="176" t="s">
        <v>909</v>
      </c>
    </row>
    <row r="700" spans="1:11" hidden="1">
      <c r="A700" s="32" t="s">
        <v>909</v>
      </c>
      <c r="B700" s="36" t="s">
        <v>909</v>
      </c>
      <c r="C700" s="34" t="s">
        <v>909</v>
      </c>
      <c r="D700" s="34" t="s">
        <v>909</v>
      </c>
      <c r="E700" s="15">
        <f t="shared" si="24"/>
        <v>0</v>
      </c>
      <c r="F700" s="34" t="s">
        <v>909</v>
      </c>
      <c r="G700" s="124">
        <f t="shared" si="25"/>
        <v>0</v>
      </c>
      <c r="H700" s="160" t="s">
        <v>909</v>
      </c>
      <c r="I700" s="159" t="s">
        <v>909</v>
      </c>
      <c r="J700" s="308" t="s">
        <v>909</v>
      </c>
      <c r="K700" s="176" t="s">
        <v>909</v>
      </c>
    </row>
    <row r="701" spans="1:11" hidden="1">
      <c r="A701" s="32" t="s">
        <v>909</v>
      </c>
      <c r="B701" s="36" t="s">
        <v>909</v>
      </c>
      <c r="C701" s="34" t="s">
        <v>909</v>
      </c>
      <c r="D701" s="34" t="s">
        <v>909</v>
      </c>
      <c r="E701" s="15">
        <f t="shared" si="24"/>
        <v>0</v>
      </c>
      <c r="F701" s="34" t="s">
        <v>909</v>
      </c>
      <c r="G701" s="124">
        <f t="shared" si="25"/>
        <v>0</v>
      </c>
      <c r="H701" s="160" t="s">
        <v>909</v>
      </c>
      <c r="I701" s="159" t="s">
        <v>909</v>
      </c>
      <c r="J701" s="308" t="s">
        <v>909</v>
      </c>
      <c r="K701" s="176" t="s">
        <v>909</v>
      </c>
    </row>
    <row r="702" spans="1:11" hidden="1">
      <c r="A702" s="32" t="s">
        <v>909</v>
      </c>
      <c r="B702" s="36" t="s">
        <v>909</v>
      </c>
      <c r="C702" s="34" t="s">
        <v>909</v>
      </c>
      <c r="D702" s="34" t="s">
        <v>909</v>
      </c>
      <c r="E702" s="15">
        <f t="shared" si="24"/>
        <v>0</v>
      </c>
      <c r="F702" s="34" t="s">
        <v>909</v>
      </c>
      <c r="G702" s="124">
        <f t="shared" si="25"/>
        <v>0</v>
      </c>
      <c r="H702" s="160" t="s">
        <v>909</v>
      </c>
      <c r="I702" s="159" t="s">
        <v>909</v>
      </c>
      <c r="J702" s="308" t="s">
        <v>909</v>
      </c>
      <c r="K702" s="176" t="s">
        <v>909</v>
      </c>
    </row>
    <row r="703" spans="1:11" hidden="1">
      <c r="A703" s="32" t="s">
        <v>909</v>
      </c>
      <c r="B703" s="36" t="s">
        <v>909</v>
      </c>
      <c r="C703" s="34" t="s">
        <v>909</v>
      </c>
      <c r="D703" s="34" t="s">
        <v>909</v>
      </c>
      <c r="E703" s="15">
        <f t="shared" si="24"/>
        <v>0</v>
      </c>
      <c r="F703" s="34" t="s">
        <v>909</v>
      </c>
      <c r="G703" s="124">
        <f t="shared" si="25"/>
        <v>0</v>
      </c>
      <c r="H703" s="160" t="s">
        <v>909</v>
      </c>
      <c r="I703" s="159" t="s">
        <v>909</v>
      </c>
      <c r="J703" s="308" t="s">
        <v>909</v>
      </c>
      <c r="K703" s="176" t="s">
        <v>909</v>
      </c>
    </row>
    <row r="704" spans="1:11" hidden="1">
      <c r="A704" s="32" t="s">
        <v>909</v>
      </c>
      <c r="B704" s="36" t="s">
        <v>909</v>
      </c>
      <c r="C704" s="34" t="s">
        <v>909</v>
      </c>
      <c r="D704" s="34" t="s">
        <v>909</v>
      </c>
      <c r="E704" s="15">
        <f t="shared" si="24"/>
        <v>0</v>
      </c>
      <c r="F704" s="34" t="s">
        <v>909</v>
      </c>
      <c r="G704" s="124">
        <f t="shared" si="25"/>
        <v>0</v>
      </c>
      <c r="H704" s="160" t="s">
        <v>909</v>
      </c>
      <c r="I704" s="159" t="s">
        <v>909</v>
      </c>
      <c r="J704" s="308" t="s">
        <v>909</v>
      </c>
      <c r="K704" s="176" t="s">
        <v>909</v>
      </c>
    </row>
    <row r="705" spans="1:11" hidden="1">
      <c r="A705" s="32" t="s">
        <v>909</v>
      </c>
      <c r="B705" s="36" t="s">
        <v>909</v>
      </c>
      <c r="C705" s="34" t="s">
        <v>909</v>
      </c>
      <c r="D705" s="34" t="s">
        <v>909</v>
      </c>
      <c r="E705" s="15">
        <f t="shared" si="24"/>
        <v>0</v>
      </c>
      <c r="F705" s="34" t="s">
        <v>909</v>
      </c>
      <c r="G705" s="124">
        <f t="shared" si="25"/>
        <v>0</v>
      </c>
      <c r="H705" s="160" t="s">
        <v>909</v>
      </c>
      <c r="I705" s="159" t="s">
        <v>909</v>
      </c>
      <c r="J705" s="308" t="s">
        <v>909</v>
      </c>
      <c r="K705" s="176" t="s">
        <v>909</v>
      </c>
    </row>
    <row r="706" spans="1:11" hidden="1">
      <c r="A706" s="32" t="s">
        <v>909</v>
      </c>
      <c r="B706" s="36" t="s">
        <v>909</v>
      </c>
      <c r="C706" s="34" t="s">
        <v>909</v>
      </c>
      <c r="D706" s="34" t="s">
        <v>909</v>
      </c>
      <c r="E706" s="15">
        <f t="shared" si="24"/>
        <v>0</v>
      </c>
      <c r="F706" s="34" t="s">
        <v>909</v>
      </c>
      <c r="G706" s="124">
        <f t="shared" si="25"/>
        <v>0</v>
      </c>
      <c r="H706" s="160" t="s">
        <v>909</v>
      </c>
      <c r="I706" s="159" t="s">
        <v>909</v>
      </c>
      <c r="J706" s="308" t="s">
        <v>909</v>
      </c>
      <c r="K706" s="176" t="s">
        <v>909</v>
      </c>
    </row>
    <row r="707" spans="1:11" hidden="1">
      <c r="A707" s="32" t="s">
        <v>909</v>
      </c>
      <c r="B707" s="36" t="s">
        <v>909</v>
      </c>
      <c r="C707" s="34" t="s">
        <v>909</v>
      </c>
      <c r="D707" s="34" t="s">
        <v>909</v>
      </c>
      <c r="E707" s="15">
        <f t="shared" si="24"/>
        <v>0</v>
      </c>
      <c r="F707" s="34" t="s">
        <v>909</v>
      </c>
      <c r="G707" s="124">
        <f t="shared" si="25"/>
        <v>0</v>
      </c>
      <c r="H707" s="160" t="s">
        <v>909</v>
      </c>
      <c r="I707" s="159" t="s">
        <v>909</v>
      </c>
      <c r="J707" s="308" t="s">
        <v>909</v>
      </c>
      <c r="K707" s="176" t="s">
        <v>909</v>
      </c>
    </row>
    <row r="708" spans="1:11" hidden="1">
      <c r="A708" s="32" t="s">
        <v>909</v>
      </c>
      <c r="B708" s="36" t="s">
        <v>909</v>
      </c>
      <c r="C708" s="34" t="s">
        <v>909</v>
      </c>
      <c r="D708" s="34" t="s">
        <v>909</v>
      </c>
      <c r="E708" s="15">
        <f t="shared" si="24"/>
        <v>0</v>
      </c>
      <c r="F708" s="34" t="s">
        <v>909</v>
      </c>
      <c r="G708" s="124">
        <f t="shared" si="25"/>
        <v>0</v>
      </c>
      <c r="H708" s="160" t="s">
        <v>909</v>
      </c>
      <c r="I708" s="159" t="s">
        <v>909</v>
      </c>
      <c r="J708" s="308" t="s">
        <v>909</v>
      </c>
      <c r="K708" s="176" t="s">
        <v>909</v>
      </c>
    </row>
    <row r="709" spans="1:11" hidden="1">
      <c r="A709" s="32" t="s">
        <v>909</v>
      </c>
      <c r="B709" s="36" t="s">
        <v>909</v>
      </c>
      <c r="C709" s="34" t="s">
        <v>909</v>
      </c>
      <c r="D709" s="34" t="s">
        <v>909</v>
      </c>
      <c r="E709" s="15">
        <f t="shared" si="24"/>
        <v>0</v>
      </c>
      <c r="F709" s="34" t="s">
        <v>909</v>
      </c>
      <c r="G709" s="124">
        <f t="shared" si="25"/>
        <v>0</v>
      </c>
      <c r="H709" s="160" t="s">
        <v>909</v>
      </c>
      <c r="I709" s="159" t="s">
        <v>909</v>
      </c>
      <c r="J709" s="308" t="s">
        <v>909</v>
      </c>
      <c r="K709" s="176" t="s">
        <v>909</v>
      </c>
    </row>
    <row r="710" spans="1:11" hidden="1">
      <c r="A710" s="32" t="s">
        <v>909</v>
      </c>
      <c r="B710" s="36" t="s">
        <v>909</v>
      </c>
      <c r="C710" s="34" t="s">
        <v>909</v>
      </c>
      <c r="D710" s="34" t="s">
        <v>909</v>
      </c>
      <c r="E710" s="15">
        <f t="shared" si="24"/>
        <v>0</v>
      </c>
      <c r="F710" s="34" t="s">
        <v>909</v>
      </c>
      <c r="G710" s="124">
        <f t="shared" si="25"/>
        <v>0</v>
      </c>
      <c r="H710" s="160" t="s">
        <v>909</v>
      </c>
      <c r="I710" s="159" t="s">
        <v>909</v>
      </c>
      <c r="J710" s="308" t="s">
        <v>909</v>
      </c>
      <c r="K710" s="176" t="s">
        <v>909</v>
      </c>
    </row>
    <row r="711" spans="1:11" hidden="1">
      <c r="A711" s="32" t="s">
        <v>909</v>
      </c>
      <c r="B711" s="36" t="s">
        <v>909</v>
      </c>
      <c r="C711" s="34" t="s">
        <v>909</v>
      </c>
      <c r="D711" s="34" t="s">
        <v>909</v>
      </c>
      <c r="E711" s="15">
        <f t="shared" si="24"/>
        <v>0</v>
      </c>
      <c r="F711" s="34" t="s">
        <v>909</v>
      </c>
      <c r="G711" s="124">
        <f t="shared" si="25"/>
        <v>0</v>
      </c>
      <c r="H711" s="160" t="s">
        <v>909</v>
      </c>
      <c r="I711" s="159" t="s">
        <v>909</v>
      </c>
      <c r="J711" s="308" t="s">
        <v>909</v>
      </c>
      <c r="K711" s="176" t="s">
        <v>909</v>
      </c>
    </row>
    <row r="712" spans="1:11" hidden="1">
      <c r="A712" s="32" t="s">
        <v>909</v>
      </c>
      <c r="B712" s="36" t="s">
        <v>909</v>
      </c>
      <c r="C712" s="34" t="s">
        <v>909</v>
      </c>
      <c r="D712" s="34" t="s">
        <v>909</v>
      </c>
      <c r="E712" s="15">
        <f t="shared" si="24"/>
        <v>0</v>
      </c>
      <c r="F712" s="34" t="s">
        <v>909</v>
      </c>
      <c r="G712" s="124">
        <f t="shared" si="25"/>
        <v>0</v>
      </c>
      <c r="H712" s="160" t="s">
        <v>909</v>
      </c>
      <c r="I712" s="159" t="s">
        <v>909</v>
      </c>
      <c r="J712" s="308" t="s">
        <v>909</v>
      </c>
      <c r="K712" s="176" t="s">
        <v>909</v>
      </c>
    </row>
    <row r="713" spans="1:11" hidden="1">
      <c r="A713" s="32" t="s">
        <v>909</v>
      </c>
      <c r="B713" s="36" t="s">
        <v>909</v>
      </c>
      <c r="C713" s="34" t="s">
        <v>909</v>
      </c>
      <c r="D713" s="34" t="s">
        <v>909</v>
      </c>
      <c r="E713" s="15">
        <f t="shared" si="24"/>
        <v>0</v>
      </c>
      <c r="F713" s="34" t="s">
        <v>909</v>
      </c>
      <c r="G713" s="124">
        <f t="shared" si="25"/>
        <v>0</v>
      </c>
      <c r="H713" s="160" t="s">
        <v>909</v>
      </c>
      <c r="I713" s="159" t="s">
        <v>909</v>
      </c>
      <c r="J713" s="308" t="s">
        <v>909</v>
      </c>
      <c r="K713" s="176" t="s">
        <v>909</v>
      </c>
    </row>
    <row r="714" spans="1:11" hidden="1">
      <c r="A714" s="32" t="s">
        <v>909</v>
      </c>
      <c r="B714" s="36" t="s">
        <v>909</v>
      </c>
      <c r="C714" s="34" t="s">
        <v>909</v>
      </c>
      <c r="D714" s="34" t="s">
        <v>909</v>
      </c>
      <c r="E714" s="15">
        <f t="shared" si="24"/>
        <v>0</v>
      </c>
      <c r="F714" s="34" t="s">
        <v>909</v>
      </c>
      <c r="G714" s="124">
        <f t="shared" si="25"/>
        <v>0</v>
      </c>
      <c r="H714" s="160" t="s">
        <v>909</v>
      </c>
      <c r="I714" s="159" t="s">
        <v>909</v>
      </c>
      <c r="J714" s="308" t="s">
        <v>909</v>
      </c>
      <c r="K714" s="176" t="s">
        <v>909</v>
      </c>
    </row>
    <row r="715" spans="1:11" hidden="1">
      <c r="A715" s="32" t="s">
        <v>909</v>
      </c>
      <c r="B715" s="36" t="s">
        <v>909</v>
      </c>
      <c r="C715" s="34" t="s">
        <v>909</v>
      </c>
      <c r="D715" s="34" t="s">
        <v>909</v>
      </c>
      <c r="E715" s="15">
        <f t="shared" ref="E715:E778" si="26">IFERROR(C715+D715,0)</f>
        <v>0</v>
      </c>
      <c r="F715" s="34" t="s">
        <v>909</v>
      </c>
      <c r="G715" s="124">
        <f t="shared" ref="G715:G778" si="27">IFERROR((E715-F715),0)</f>
        <v>0</v>
      </c>
      <c r="H715" s="160" t="s">
        <v>909</v>
      </c>
      <c r="I715" s="159" t="s">
        <v>909</v>
      </c>
      <c r="J715" s="308" t="s">
        <v>909</v>
      </c>
      <c r="K715" s="176" t="s">
        <v>909</v>
      </c>
    </row>
    <row r="716" spans="1:11" hidden="1">
      <c r="A716" s="32" t="s">
        <v>909</v>
      </c>
      <c r="B716" s="36" t="s">
        <v>909</v>
      </c>
      <c r="C716" s="34" t="s">
        <v>909</v>
      </c>
      <c r="D716" s="34" t="s">
        <v>909</v>
      </c>
      <c r="E716" s="15">
        <f t="shared" si="26"/>
        <v>0</v>
      </c>
      <c r="F716" s="34" t="s">
        <v>909</v>
      </c>
      <c r="G716" s="124">
        <f t="shared" si="27"/>
        <v>0</v>
      </c>
      <c r="H716" s="160" t="s">
        <v>909</v>
      </c>
      <c r="I716" s="159" t="s">
        <v>909</v>
      </c>
      <c r="J716" s="308" t="s">
        <v>909</v>
      </c>
      <c r="K716" s="176" t="s">
        <v>909</v>
      </c>
    </row>
    <row r="717" spans="1:11" hidden="1">
      <c r="A717" s="32" t="s">
        <v>909</v>
      </c>
      <c r="B717" s="36" t="s">
        <v>909</v>
      </c>
      <c r="C717" s="34" t="s">
        <v>909</v>
      </c>
      <c r="D717" s="34" t="s">
        <v>909</v>
      </c>
      <c r="E717" s="15">
        <f t="shared" si="26"/>
        <v>0</v>
      </c>
      <c r="F717" s="34" t="s">
        <v>909</v>
      </c>
      <c r="G717" s="124">
        <f t="shared" si="27"/>
        <v>0</v>
      </c>
      <c r="H717" s="160" t="s">
        <v>909</v>
      </c>
      <c r="I717" s="159" t="s">
        <v>909</v>
      </c>
      <c r="J717" s="308" t="s">
        <v>909</v>
      </c>
      <c r="K717" s="176" t="s">
        <v>909</v>
      </c>
    </row>
    <row r="718" spans="1:11" hidden="1">
      <c r="A718" s="32" t="s">
        <v>909</v>
      </c>
      <c r="B718" s="36" t="s">
        <v>909</v>
      </c>
      <c r="C718" s="34" t="s">
        <v>909</v>
      </c>
      <c r="D718" s="34" t="s">
        <v>909</v>
      </c>
      <c r="E718" s="15">
        <f t="shared" si="26"/>
        <v>0</v>
      </c>
      <c r="F718" s="34" t="s">
        <v>909</v>
      </c>
      <c r="G718" s="124">
        <f t="shared" si="27"/>
        <v>0</v>
      </c>
      <c r="H718" s="160" t="s">
        <v>909</v>
      </c>
      <c r="I718" s="159" t="s">
        <v>909</v>
      </c>
      <c r="J718" s="308" t="s">
        <v>909</v>
      </c>
      <c r="K718" s="176" t="s">
        <v>909</v>
      </c>
    </row>
    <row r="719" spans="1:11" hidden="1">
      <c r="A719" s="32" t="s">
        <v>909</v>
      </c>
      <c r="B719" s="36" t="s">
        <v>909</v>
      </c>
      <c r="C719" s="34" t="s">
        <v>909</v>
      </c>
      <c r="D719" s="34" t="s">
        <v>909</v>
      </c>
      <c r="E719" s="15">
        <f t="shared" si="26"/>
        <v>0</v>
      </c>
      <c r="F719" s="34" t="s">
        <v>909</v>
      </c>
      <c r="G719" s="124">
        <f t="shared" si="27"/>
        <v>0</v>
      </c>
      <c r="H719" s="160" t="s">
        <v>909</v>
      </c>
      <c r="I719" s="159" t="s">
        <v>909</v>
      </c>
      <c r="J719" s="308" t="s">
        <v>909</v>
      </c>
      <c r="K719" s="176" t="s">
        <v>909</v>
      </c>
    </row>
    <row r="720" spans="1:11" hidden="1">
      <c r="A720" s="32" t="s">
        <v>909</v>
      </c>
      <c r="B720" s="36" t="s">
        <v>909</v>
      </c>
      <c r="C720" s="34" t="s">
        <v>909</v>
      </c>
      <c r="D720" s="34" t="s">
        <v>909</v>
      </c>
      <c r="E720" s="15">
        <f t="shared" si="26"/>
        <v>0</v>
      </c>
      <c r="F720" s="34" t="s">
        <v>909</v>
      </c>
      <c r="G720" s="124">
        <f t="shared" si="27"/>
        <v>0</v>
      </c>
      <c r="H720" s="160" t="s">
        <v>909</v>
      </c>
      <c r="I720" s="159" t="s">
        <v>909</v>
      </c>
      <c r="J720" s="308" t="s">
        <v>909</v>
      </c>
      <c r="K720" s="176" t="s">
        <v>909</v>
      </c>
    </row>
    <row r="721" spans="1:11" hidden="1">
      <c r="A721" s="32" t="s">
        <v>909</v>
      </c>
      <c r="B721" s="36" t="s">
        <v>909</v>
      </c>
      <c r="C721" s="34" t="s">
        <v>909</v>
      </c>
      <c r="D721" s="34" t="s">
        <v>909</v>
      </c>
      <c r="E721" s="15">
        <f t="shared" si="26"/>
        <v>0</v>
      </c>
      <c r="F721" s="34" t="s">
        <v>909</v>
      </c>
      <c r="G721" s="124">
        <f t="shared" si="27"/>
        <v>0</v>
      </c>
      <c r="H721" s="160" t="s">
        <v>909</v>
      </c>
      <c r="I721" s="159" t="s">
        <v>909</v>
      </c>
      <c r="J721" s="308" t="s">
        <v>909</v>
      </c>
      <c r="K721" s="176" t="s">
        <v>909</v>
      </c>
    </row>
    <row r="722" spans="1:11" hidden="1">
      <c r="A722" s="32" t="s">
        <v>909</v>
      </c>
      <c r="B722" s="36" t="s">
        <v>909</v>
      </c>
      <c r="C722" s="34" t="s">
        <v>909</v>
      </c>
      <c r="D722" s="34" t="s">
        <v>909</v>
      </c>
      <c r="E722" s="15">
        <f t="shared" si="26"/>
        <v>0</v>
      </c>
      <c r="F722" s="34" t="s">
        <v>909</v>
      </c>
      <c r="G722" s="124">
        <f t="shared" si="27"/>
        <v>0</v>
      </c>
      <c r="H722" s="160" t="s">
        <v>909</v>
      </c>
      <c r="I722" s="159" t="s">
        <v>909</v>
      </c>
      <c r="J722" s="308" t="s">
        <v>909</v>
      </c>
      <c r="K722" s="176" t="s">
        <v>909</v>
      </c>
    </row>
    <row r="723" spans="1:11" hidden="1">
      <c r="A723" s="32" t="s">
        <v>909</v>
      </c>
      <c r="B723" s="36" t="s">
        <v>909</v>
      </c>
      <c r="C723" s="34" t="s">
        <v>909</v>
      </c>
      <c r="D723" s="34" t="s">
        <v>909</v>
      </c>
      <c r="E723" s="15">
        <f t="shared" si="26"/>
        <v>0</v>
      </c>
      <c r="F723" s="34" t="s">
        <v>909</v>
      </c>
      <c r="G723" s="124">
        <f t="shared" si="27"/>
        <v>0</v>
      </c>
      <c r="H723" s="160" t="s">
        <v>909</v>
      </c>
      <c r="I723" s="159" t="s">
        <v>909</v>
      </c>
      <c r="J723" s="308" t="s">
        <v>909</v>
      </c>
      <c r="K723" s="176" t="s">
        <v>909</v>
      </c>
    </row>
    <row r="724" spans="1:11" hidden="1">
      <c r="A724" s="32" t="s">
        <v>909</v>
      </c>
      <c r="B724" s="36" t="s">
        <v>909</v>
      </c>
      <c r="C724" s="34" t="s">
        <v>909</v>
      </c>
      <c r="D724" s="34" t="s">
        <v>909</v>
      </c>
      <c r="E724" s="15">
        <f t="shared" si="26"/>
        <v>0</v>
      </c>
      <c r="F724" s="34" t="s">
        <v>909</v>
      </c>
      <c r="G724" s="124">
        <f t="shared" si="27"/>
        <v>0</v>
      </c>
      <c r="H724" s="160" t="s">
        <v>909</v>
      </c>
      <c r="I724" s="159" t="s">
        <v>909</v>
      </c>
      <c r="J724" s="308" t="s">
        <v>909</v>
      </c>
      <c r="K724" s="176" t="s">
        <v>909</v>
      </c>
    </row>
    <row r="725" spans="1:11" hidden="1">
      <c r="A725" s="32" t="s">
        <v>909</v>
      </c>
      <c r="B725" s="36" t="s">
        <v>909</v>
      </c>
      <c r="C725" s="34" t="s">
        <v>909</v>
      </c>
      <c r="D725" s="34" t="s">
        <v>909</v>
      </c>
      <c r="E725" s="15">
        <f t="shared" si="26"/>
        <v>0</v>
      </c>
      <c r="F725" s="34" t="s">
        <v>909</v>
      </c>
      <c r="G725" s="124">
        <f t="shared" si="27"/>
        <v>0</v>
      </c>
      <c r="H725" s="160" t="s">
        <v>909</v>
      </c>
      <c r="I725" s="159" t="s">
        <v>909</v>
      </c>
      <c r="J725" s="308" t="s">
        <v>909</v>
      </c>
      <c r="K725" s="176" t="s">
        <v>909</v>
      </c>
    </row>
    <row r="726" spans="1:11" hidden="1">
      <c r="A726" s="32" t="s">
        <v>909</v>
      </c>
      <c r="B726" s="36" t="s">
        <v>909</v>
      </c>
      <c r="C726" s="34" t="s">
        <v>909</v>
      </c>
      <c r="D726" s="34" t="s">
        <v>909</v>
      </c>
      <c r="E726" s="15">
        <f t="shared" si="26"/>
        <v>0</v>
      </c>
      <c r="F726" s="34" t="s">
        <v>909</v>
      </c>
      <c r="G726" s="124">
        <f t="shared" si="27"/>
        <v>0</v>
      </c>
      <c r="H726" s="160" t="s">
        <v>909</v>
      </c>
      <c r="I726" s="159" t="s">
        <v>909</v>
      </c>
      <c r="J726" s="308" t="s">
        <v>909</v>
      </c>
      <c r="K726" s="176" t="s">
        <v>909</v>
      </c>
    </row>
    <row r="727" spans="1:11" hidden="1">
      <c r="A727" s="32" t="s">
        <v>909</v>
      </c>
      <c r="B727" s="36" t="s">
        <v>909</v>
      </c>
      <c r="C727" s="34" t="s">
        <v>909</v>
      </c>
      <c r="D727" s="34" t="s">
        <v>909</v>
      </c>
      <c r="E727" s="15">
        <f t="shared" si="26"/>
        <v>0</v>
      </c>
      <c r="F727" s="34" t="s">
        <v>909</v>
      </c>
      <c r="G727" s="124">
        <f t="shared" si="27"/>
        <v>0</v>
      </c>
      <c r="H727" s="160" t="s">
        <v>909</v>
      </c>
      <c r="I727" s="159" t="s">
        <v>909</v>
      </c>
      <c r="J727" s="308" t="s">
        <v>909</v>
      </c>
      <c r="K727" s="176" t="s">
        <v>909</v>
      </c>
    </row>
    <row r="728" spans="1:11" hidden="1">
      <c r="A728" s="32" t="s">
        <v>909</v>
      </c>
      <c r="B728" s="36" t="s">
        <v>909</v>
      </c>
      <c r="C728" s="34" t="s">
        <v>909</v>
      </c>
      <c r="D728" s="34" t="s">
        <v>909</v>
      </c>
      <c r="E728" s="15">
        <f t="shared" si="26"/>
        <v>0</v>
      </c>
      <c r="F728" s="34" t="s">
        <v>909</v>
      </c>
      <c r="G728" s="124">
        <f t="shared" si="27"/>
        <v>0</v>
      </c>
      <c r="H728" s="160" t="s">
        <v>909</v>
      </c>
      <c r="I728" s="159" t="s">
        <v>909</v>
      </c>
      <c r="J728" s="308" t="s">
        <v>909</v>
      </c>
      <c r="K728" s="176" t="s">
        <v>909</v>
      </c>
    </row>
    <row r="729" spans="1:11" hidden="1">
      <c r="A729" s="32" t="s">
        <v>909</v>
      </c>
      <c r="B729" s="36" t="s">
        <v>909</v>
      </c>
      <c r="C729" s="34" t="s">
        <v>909</v>
      </c>
      <c r="D729" s="34" t="s">
        <v>909</v>
      </c>
      <c r="E729" s="15">
        <f t="shared" si="26"/>
        <v>0</v>
      </c>
      <c r="F729" s="34" t="s">
        <v>909</v>
      </c>
      <c r="G729" s="124">
        <f t="shared" si="27"/>
        <v>0</v>
      </c>
      <c r="H729" s="160" t="s">
        <v>909</v>
      </c>
      <c r="I729" s="159" t="s">
        <v>909</v>
      </c>
      <c r="J729" s="308" t="s">
        <v>909</v>
      </c>
      <c r="K729" s="176" t="s">
        <v>909</v>
      </c>
    </row>
    <row r="730" spans="1:11" hidden="1">
      <c r="A730" s="32" t="s">
        <v>909</v>
      </c>
      <c r="B730" s="36" t="s">
        <v>909</v>
      </c>
      <c r="C730" s="34" t="s">
        <v>909</v>
      </c>
      <c r="D730" s="34" t="s">
        <v>909</v>
      </c>
      <c r="E730" s="15">
        <f t="shared" si="26"/>
        <v>0</v>
      </c>
      <c r="F730" s="34" t="s">
        <v>909</v>
      </c>
      <c r="G730" s="124">
        <f t="shared" si="27"/>
        <v>0</v>
      </c>
      <c r="H730" s="160" t="s">
        <v>909</v>
      </c>
      <c r="I730" s="159" t="s">
        <v>909</v>
      </c>
      <c r="J730" s="308" t="s">
        <v>909</v>
      </c>
      <c r="K730" s="176" t="s">
        <v>909</v>
      </c>
    </row>
    <row r="731" spans="1:11" hidden="1">
      <c r="A731" s="32" t="s">
        <v>909</v>
      </c>
      <c r="B731" s="36" t="s">
        <v>909</v>
      </c>
      <c r="C731" s="34" t="s">
        <v>909</v>
      </c>
      <c r="D731" s="34" t="s">
        <v>909</v>
      </c>
      <c r="E731" s="15">
        <f t="shared" si="26"/>
        <v>0</v>
      </c>
      <c r="F731" s="34" t="s">
        <v>909</v>
      </c>
      <c r="G731" s="124">
        <f t="shared" si="27"/>
        <v>0</v>
      </c>
      <c r="H731" s="160" t="s">
        <v>909</v>
      </c>
      <c r="I731" s="159" t="s">
        <v>909</v>
      </c>
      <c r="J731" s="308" t="s">
        <v>909</v>
      </c>
      <c r="K731" s="176" t="s">
        <v>909</v>
      </c>
    </row>
    <row r="732" spans="1:11" hidden="1">
      <c r="A732" s="32" t="s">
        <v>909</v>
      </c>
      <c r="B732" s="36" t="s">
        <v>909</v>
      </c>
      <c r="C732" s="34" t="s">
        <v>909</v>
      </c>
      <c r="D732" s="34" t="s">
        <v>909</v>
      </c>
      <c r="E732" s="15">
        <f t="shared" si="26"/>
        <v>0</v>
      </c>
      <c r="F732" s="34" t="s">
        <v>909</v>
      </c>
      <c r="G732" s="124">
        <f t="shared" si="27"/>
        <v>0</v>
      </c>
      <c r="H732" s="160" t="s">
        <v>909</v>
      </c>
      <c r="I732" s="159" t="s">
        <v>909</v>
      </c>
      <c r="J732" s="308" t="s">
        <v>909</v>
      </c>
      <c r="K732" s="176" t="s">
        <v>909</v>
      </c>
    </row>
    <row r="733" spans="1:11" hidden="1">
      <c r="A733" s="32" t="s">
        <v>909</v>
      </c>
      <c r="B733" s="36" t="s">
        <v>909</v>
      </c>
      <c r="C733" s="34" t="s">
        <v>909</v>
      </c>
      <c r="D733" s="34" t="s">
        <v>909</v>
      </c>
      <c r="E733" s="15">
        <f t="shared" si="26"/>
        <v>0</v>
      </c>
      <c r="F733" s="34" t="s">
        <v>909</v>
      </c>
      <c r="G733" s="124">
        <f t="shared" si="27"/>
        <v>0</v>
      </c>
      <c r="H733" s="160" t="s">
        <v>909</v>
      </c>
      <c r="I733" s="159" t="s">
        <v>909</v>
      </c>
      <c r="J733" s="308" t="s">
        <v>909</v>
      </c>
      <c r="K733" s="176" t="s">
        <v>909</v>
      </c>
    </row>
    <row r="734" spans="1:11" hidden="1">
      <c r="A734" s="32" t="s">
        <v>909</v>
      </c>
      <c r="B734" s="36" t="s">
        <v>909</v>
      </c>
      <c r="C734" s="34" t="s">
        <v>909</v>
      </c>
      <c r="D734" s="34" t="s">
        <v>909</v>
      </c>
      <c r="E734" s="15">
        <f t="shared" si="26"/>
        <v>0</v>
      </c>
      <c r="F734" s="34" t="s">
        <v>909</v>
      </c>
      <c r="G734" s="124">
        <f t="shared" si="27"/>
        <v>0</v>
      </c>
      <c r="H734" s="160" t="s">
        <v>909</v>
      </c>
      <c r="I734" s="159" t="s">
        <v>909</v>
      </c>
      <c r="J734" s="308" t="s">
        <v>909</v>
      </c>
      <c r="K734" s="176" t="s">
        <v>909</v>
      </c>
    </row>
    <row r="735" spans="1:11" hidden="1">
      <c r="A735" s="32" t="s">
        <v>909</v>
      </c>
      <c r="B735" s="36" t="s">
        <v>909</v>
      </c>
      <c r="C735" s="34" t="s">
        <v>909</v>
      </c>
      <c r="D735" s="34" t="s">
        <v>909</v>
      </c>
      <c r="E735" s="15">
        <f t="shared" si="26"/>
        <v>0</v>
      </c>
      <c r="F735" s="34" t="s">
        <v>909</v>
      </c>
      <c r="G735" s="124">
        <f t="shared" si="27"/>
        <v>0</v>
      </c>
      <c r="H735" s="160" t="s">
        <v>909</v>
      </c>
      <c r="I735" s="159" t="s">
        <v>909</v>
      </c>
      <c r="J735" s="308" t="s">
        <v>909</v>
      </c>
      <c r="K735" s="176" t="s">
        <v>909</v>
      </c>
    </row>
    <row r="736" spans="1:11" hidden="1">
      <c r="A736" s="32" t="s">
        <v>909</v>
      </c>
      <c r="B736" s="36" t="s">
        <v>909</v>
      </c>
      <c r="C736" s="34" t="s">
        <v>909</v>
      </c>
      <c r="D736" s="34" t="s">
        <v>909</v>
      </c>
      <c r="E736" s="15">
        <f t="shared" si="26"/>
        <v>0</v>
      </c>
      <c r="F736" s="34" t="s">
        <v>909</v>
      </c>
      <c r="G736" s="124">
        <f t="shared" si="27"/>
        <v>0</v>
      </c>
      <c r="H736" s="160" t="s">
        <v>909</v>
      </c>
      <c r="I736" s="159" t="s">
        <v>909</v>
      </c>
      <c r="J736" s="308" t="s">
        <v>909</v>
      </c>
      <c r="K736" s="176" t="s">
        <v>909</v>
      </c>
    </row>
    <row r="737" spans="1:11" hidden="1">
      <c r="A737" s="32" t="s">
        <v>909</v>
      </c>
      <c r="B737" s="36" t="s">
        <v>909</v>
      </c>
      <c r="C737" s="34" t="s">
        <v>909</v>
      </c>
      <c r="D737" s="34" t="s">
        <v>909</v>
      </c>
      <c r="E737" s="15">
        <f t="shared" si="26"/>
        <v>0</v>
      </c>
      <c r="F737" s="34" t="s">
        <v>909</v>
      </c>
      <c r="G737" s="124">
        <f t="shared" si="27"/>
        <v>0</v>
      </c>
      <c r="H737" s="160" t="s">
        <v>909</v>
      </c>
      <c r="I737" s="159" t="s">
        <v>909</v>
      </c>
      <c r="J737" s="308" t="s">
        <v>909</v>
      </c>
      <c r="K737" s="176" t="s">
        <v>909</v>
      </c>
    </row>
    <row r="738" spans="1:11" hidden="1">
      <c r="A738" s="32" t="s">
        <v>909</v>
      </c>
      <c r="B738" s="36" t="s">
        <v>909</v>
      </c>
      <c r="C738" s="34" t="s">
        <v>909</v>
      </c>
      <c r="D738" s="34" t="s">
        <v>909</v>
      </c>
      <c r="E738" s="15">
        <f t="shared" si="26"/>
        <v>0</v>
      </c>
      <c r="F738" s="34" t="s">
        <v>909</v>
      </c>
      <c r="G738" s="124">
        <f t="shared" si="27"/>
        <v>0</v>
      </c>
      <c r="H738" s="160" t="s">
        <v>909</v>
      </c>
      <c r="I738" s="159" t="s">
        <v>909</v>
      </c>
      <c r="J738" s="308" t="s">
        <v>909</v>
      </c>
      <c r="K738" s="176" t="s">
        <v>909</v>
      </c>
    </row>
    <row r="739" spans="1:11" hidden="1">
      <c r="A739" s="32" t="s">
        <v>909</v>
      </c>
      <c r="B739" s="36" t="s">
        <v>909</v>
      </c>
      <c r="C739" s="34" t="s">
        <v>909</v>
      </c>
      <c r="D739" s="34" t="s">
        <v>909</v>
      </c>
      <c r="E739" s="15">
        <f t="shared" si="26"/>
        <v>0</v>
      </c>
      <c r="F739" s="34" t="s">
        <v>909</v>
      </c>
      <c r="G739" s="124">
        <f t="shared" si="27"/>
        <v>0</v>
      </c>
      <c r="H739" s="160" t="s">
        <v>909</v>
      </c>
      <c r="I739" s="159" t="s">
        <v>909</v>
      </c>
      <c r="J739" s="308" t="s">
        <v>909</v>
      </c>
      <c r="K739" s="176" t="s">
        <v>909</v>
      </c>
    </row>
    <row r="740" spans="1:11" hidden="1">
      <c r="A740" s="32" t="s">
        <v>909</v>
      </c>
      <c r="B740" s="36" t="s">
        <v>909</v>
      </c>
      <c r="C740" s="34" t="s">
        <v>909</v>
      </c>
      <c r="D740" s="34" t="s">
        <v>909</v>
      </c>
      <c r="E740" s="15">
        <f t="shared" si="26"/>
        <v>0</v>
      </c>
      <c r="F740" s="34" t="s">
        <v>909</v>
      </c>
      <c r="G740" s="124">
        <f t="shared" si="27"/>
        <v>0</v>
      </c>
      <c r="H740" s="160" t="s">
        <v>909</v>
      </c>
      <c r="I740" s="159" t="s">
        <v>909</v>
      </c>
      <c r="J740" s="308" t="s">
        <v>909</v>
      </c>
      <c r="K740" s="176" t="s">
        <v>909</v>
      </c>
    </row>
    <row r="741" spans="1:11" hidden="1">
      <c r="A741" s="32" t="s">
        <v>909</v>
      </c>
      <c r="B741" s="36" t="s">
        <v>909</v>
      </c>
      <c r="C741" s="34" t="s">
        <v>909</v>
      </c>
      <c r="D741" s="34" t="s">
        <v>909</v>
      </c>
      <c r="E741" s="15">
        <f t="shared" si="26"/>
        <v>0</v>
      </c>
      <c r="F741" s="34" t="s">
        <v>909</v>
      </c>
      <c r="G741" s="124">
        <f t="shared" si="27"/>
        <v>0</v>
      </c>
      <c r="H741" s="160" t="s">
        <v>909</v>
      </c>
      <c r="I741" s="159" t="s">
        <v>909</v>
      </c>
      <c r="J741" s="308" t="s">
        <v>909</v>
      </c>
      <c r="K741" s="176" t="s">
        <v>909</v>
      </c>
    </row>
    <row r="742" spans="1:11" hidden="1">
      <c r="A742" s="32" t="s">
        <v>909</v>
      </c>
      <c r="B742" s="36" t="s">
        <v>909</v>
      </c>
      <c r="C742" s="34" t="s">
        <v>909</v>
      </c>
      <c r="D742" s="34" t="s">
        <v>909</v>
      </c>
      <c r="E742" s="15">
        <f t="shared" si="26"/>
        <v>0</v>
      </c>
      <c r="F742" s="34" t="s">
        <v>909</v>
      </c>
      <c r="G742" s="124">
        <f t="shared" si="27"/>
        <v>0</v>
      </c>
      <c r="H742" s="160" t="s">
        <v>909</v>
      </c>
      <c r="I742" s="159" t="s">
        <v>909</v>
      </c>
      <c r="J742" s="308" t="s">
        <v>909</v>
      </c>
      <c r="K742" s="176" t="s">
        <v>909</v>
      </c>
    </row>
    <row r="743" spans="1:11" hidden="1">
      <c r="A743" s="32" t="s">
        <v>909</v>
      </c>
      <c r="B743" s="36" t="s">
        <v>909</v>
      </c>
      <c r="C743" s="34" t="s">
        <v>909</v>
      </c>
      <c r="D743" s="34" t="s">
        <v>909</v>
      </c>
      <c r="E743" s="15">
        <f t="shared" si="26"/>
        <v>0</v>
      </c>
      <c r="F743" s="34" t="s">
        <v>909</v>
      </c>
      <c r="G743" s="124">
        <f t="shared" si="27"/>
        <v>0</v>
      </c>
      <c r="H743" s="160" t="s">
        <v>909</v>
      </c>
      <c r="I743" s="159" t="s">
        <v>909</v>
      </c>
      <c r="J743" s="308" t="s">
        <v>909</v>
      </c>
      <c r="K743" s="176" t="s">
        <v>909</v>
      </c>
    </row>
    <row r="744" spans="1:11" hidden="1">
      <c r="A744" s="32" t="s">
        <v>909</v>
      </c>
      <c r="B744" s="36" t="s">
        <v>909</v>
      </c>
      <c r="C744" s="34" t="s">
        <v>909</v>
      </c>
      <c r="D744" s="34" t="s">
        <v>909</v>
      </c>
      <c r="E744" s="15">
        <f t="shared" si="26"/>
        <v>0</v>
      </c>
      <c r="F744" s="34" t="s">
        <v>909</v>
      </c>
      <c r="G744" s="124">
        <f t="shared" si="27"/>
        <v>0</v>
      </c>
      <c r="H744" s="160" t="s">
        <v>909</v>
      </c>
      <c r="I744" s="159" t="s">
        <v>909</v>
      </c>
      <c r="J744" s="308" t="s">
        <v>909</v>
      </c>
      <c r="K744" s="176" t="s">
        <v>909</v>
      </c>
    </row>
    <row r="745" spans="1:11" hidden="1">
      <c r="A745" s="32" t="s">
        <v>909</v>
      </c>
      <c r="B745" s="36" t="s">
        <v>909</v>
      </c>
      <c r="C745" s="34" t="s">
        <v>909</v>
      </c>
      <c r="D745" s="34" t="s">
        <v>909</v>
      </c>
      <c r="E745" s="15">
        <f t="shared" si="26"/>
        <v>0</v>
      </c>
      <c r="F745" s="34" t="s">
        <v>909</v>
      </c>
      <c r="G745" s="124">
        <f t="shared" si="27"/>
        <v>0</v>
      </c>
      <c r="H745" s="160" t="s">
        <v>909</v>
      </c>
      <c r="I745" s="159" t="s">
        <v>909</v>
      </c>
      <c r="J745" s="308" t="s">
        <v>909</v>
      </c>
      <c r="K745" s="176" t="s">
        <v>909</v>
      </c>
    </row>
    <row r="746" spans="1:11" hidden="1">
      <c r="A746" s="32" t="s">
        <v>909</v>
      </c>
      <c r="B746" s="36" t="s">
        <v>909</v>
      </c>
      <c r="C746" s="34" t="s">
        <v>909</v>
      </c>
      <c r="D746" s="34" t="s">
        <v>909</v>
      </c>
      <c r="E746" s="15">
        <f t="shared" si="26"/>
        <v>0</v>
      </c>
      <c r="F746" s="34" t="s">
        <v>909</v>
      </c>
      <c r="G746" s="124">
        <f t="shared" si="27"/>
        <v>0</v>
      </c>
      <c r="H746" s="160" t="s">
        <v>909</v>
      </c>
      <c r="I746" s="159" t="s">
        <v>909</v>
      </c>
      <c r="J746" s="308" t="s">
        <v>909</v>
      </c>
      <c r="K746" s="176" t="s">
        <v>909</v>
      </c>
    </row>
    <row r="747" spans="1:11" hidden="1">
      <c r="A747" s="32" t="s">
        <v>909</v>
      </c>
      <c r="B747" s="36" t="s">
        <v>909</v>
      </c>
      <c r="C747" s="34" t="s">
        <v>909</v>
      </c>
      <c r="D747" s="34" t="s">
        <v>909</v>
      </c>
      <c r="E747" s="15">
        <f t="shared" si="26"/>
        <v>0</v>
      </c>
      <c r="F747" s="34" t="s">
        <v>909</v>
      </c>
      <c r="G747" s="124">
        <f t="shared" si="27"/>
        <v>0</v>
      </c>
      <c r="H747" s="160" t="s">
        <v>909</v>
      </c>
      <c r="I747" s="159" t="s">
        <v>909</v>
      </c>
      <c r="J747" s="308" t="s">
        <v>909</v>
      </c>
      <c r="K747" s="176" t="s">
        <v>909</v>
      </c>
    </row>
    <row r="748" spans="1:11" hidden="1">
      <c r="A748" s="32" t="s">
        <v>909</v>
      </c>
      <c r="B748" s="36" t="s">
        <v>909</v>
      </c>
      <c r="C748" s="34" t="s">
        <v>909</v>
      </c>
      <c r="D748" s="34" t="s">
        <v>909</v>
      </c>
      <c r="E748" s="15">
        <f t="shared" si="26"/>
        <v>0</v>
      </c>
      <c r="F748" s="34" t="s">
        <v>909</v>
      </c>
      <c r="G748" s="124">
        <f t="shared" si="27"/>
        <v>0</v>
      </c>
      <c r="H748" s="160" t="s">
        <v>909</v>
      </c>
      <c r="I748" s="159" t="s">
        <v>909</v>
      </c>
      <c r="J748" s="308" t="s">
        <v>909</v>
      </c>
      <c r="K748" s="176" t="s">
        <v>909</v>
      </c>
    </row>
    <row r="749" spans="1:11" hidden="1">
      <c r="A749" s="32" t="s">
        <v>909</v>
      </c>
      <c r="B749" s="36" t="s">
        <v>909</v>
      </c>
      <c r="C749" s="34" t="s">
        <v>909</v>
      </c>
      <c r="D749" s="34" t="s">
        <v>909</v>
      </c>
      <c r="E749" s="15">
        <f t="shared" si="26"/>
        <v>0</v>
      </c>
      <c r="F749" s="34" t="s">
        <v>909</v>
      </c>
      <c r="G749" s="124">
        <f t="shared" si="27"/>
        <v>0</v>
      </c>
      <c r="H749" s="160" t="s">
        <v>909</v>
      </c>
      <c r="I749" s="159" t="s">
        <v>909</v>
      </c>
      <c r="J749" s="308" t="s">
        <v>909</v>
      </c>
      <c r="K749" s="176" t="s">
        <v>909</v>
      </c>
    </row>
    <row r="750" spans="1:11" hidden="1">
      <c r="A750" s="32" t="s">
        <v>909</v>
      </c>
      <c r="B750" s="36" t="s">
        <v>909</v>
      </c>
      <c r="C750" s="34" t="s">
        <v>909</v>
      </c>
      <c r="D750" s="34" t="s">
        <v>909</v>
      </c>
      <c r="E750" s="15">
        <f t="shared" si="26"/>
        <v>0</v>
      </c>
      <c r="F750" s="34" t="s">
        <v>909</v>
      </c>
      <c r="G750" s="124">
        <f t="shared" si="27"/>
        <v>0</v>
      </c>
      <c r="H750" s="160" t="s">
        <v>909</v>
      </c>
      <c r="I750" s="159" t="s">
        <v>909</v>
      </c>
      <c r="J750" s="308" t="s">
        <v>909</v>
      </c>
      <c r="K750" s="176" t="s">
        <v>909</v>
      </c>
    </row>
    <row r="751" spans="1:11" hidden="1">
      <c r="A751" s="32" t="s">
        <v>909</v>
      </c>
      <c r="B751" s="36" t="s">
        <v>909</v>
      </c>
      <c r="C751" s="34" t="s">
        <v>909</v>
      </c>
      <c r="D751" s="34" t="s">
        <v>909</v>
      </c>
      <c r="E751" s="15">
        <f t="shared" si="26"/>
        <v>0</v>
      </c>
      <c r="F751" s="34" t="s">
        <v>909</v>
      </c>
      <c r="G751" s="124">
        <f t="shared" si="27"/>
        <v>0</v>
      </c>
      <c r="H751" s="160" t="s">
        <v>909</v>
      </c>
      <c r="I751" s="159" t="s">
        <v>909</v>
      </c>
      <c r="J751" s="308" t="s">
        <v>909</v>
      </c>
      <c r="K751" s="176" t="s">
        <v>909</v>
      </c>
    </row>
    <row r="752" spans="1:11" hidden="1">
      <c r="A752" s="32" t="s">
        <v>909</v>
      </c>
      <c r="B752" s="36" t="s">
        <v>909</v>
      </c>
      <c r="C752" s="34" t="s">
        <v>909</v>
      </c>
      <c r="D752" s="34" t="s">
        <v>909</v>
      </c>
      <c r="E752" s="15">
        <f t="shared" si="26"/>
        <v>0</v>
      </c>
      <c r="F752" s="34" t="s">
        <v>909</v>
      </c>
      <c r="G752" s="124">
        <f t="shared" si="27"/>
        <v>0</v>
      </c>
      <c r="H752" s="160" t="s">
        <v>909</v>
      </c>
      <c r="I752" s="159" t="s">
        <v>909</v>
      </c>
      <c r="J752" s="308" t="s">
        <v>909</v>
      </c>
      <c r="K752" s="176" t="s">
        <v>909</v>
      </c>
    </row>
    <row r="753" spans="1:11" hidden="1">
      <c r="A753" s="32" t="s">
        <v>909</v>
      </c>
      <c r="B753" s="36" t="s">
        <v>909</v>
      </c>
      <c r="C753" s="34" t="s">
        <v>909</v>
      </c>
      <c r="D753" s="34" t="s">
        <v>909</v>
      </c>
      <c r="E753" s="15">
        <f t="shared" si="26"/>
        <v>0</v>
      </c>
      <c r="F753" s="34" t="s">
        <v>909</v>
      </c>
      <c r="G753" s="124">
        <f t="shared" si="27"/>
        <v>0</v>
      </c>
      <c r="H753" s="160" t="s">
        <v>909</v>
      </c>
      <c r="I753" s="159" t="s">
        <v>909</v>
      </c>
      <c r="J753" s="308" t="s">
        <v>909</v>
      </c>
      <c r="K753" s="176" t="s">
        <v>909</v>
      </c>
    </row>
    <row r="754" spans="1:11" hidden="1">
      <c r="A754" s="32" t="s">
        <v>909</v>
      </c>
      <c r="B754" s="36" t="s">
        <v>909</v>
      </c>
      <c r="C754" s="34" t="s">
        <v>909</v>
      </c>
      <c r="D754" s="34" t="s">
        <v>909</v>
      </c>
      <c r="E754" s="15">
        <f t="shared" si="26"/>
        <v>0</v>
      </c>
      <c r="F754" s="34" t="s">
        <v>909</v>
      </c>
      <c r="G754" s="124">
        <f t="shared" si="27"/>
        <v>0</v>
      </c>
      <c r="H754" s="160" t="s">
        <v>909</v>
      </c>
      <c r="I754" s="159" t="s">
        <v>909</v>
      </c>
      <c r="J754" s="308" t="s">
        <v>909</v>
      </c>
      <c r="K754" s="176" t="s">
        <v>909</v>
      </c>
    </row>
    <row r="755" spans="1:11" hidden="1">
      <c r="A755" s="32" t="s">
        <v>909</v>
      </c>
      <c r="B755" s="36" t="s">
        <v>909</v>
      </c>
      <c r="C755" s="34" t="s">
        <v>909</v>
      </c>
      <c r="D755" s="34" t="s">
        <v>909</v>
      </c>
      <c r="E755" s="15">
        <f t="shared" si="26"/>
        <v>0</v>
      </c>
      <c r="F755" s="34" t="s">
        <v>909</v>
      </c>
      <c r="G755" s="124">
        <f t="shared" si="27"/>
        <v>0</v>
      </c>
      <c r="H755" s="160" t="s">
        <v>909</v>
      </c>
      <c r="I755" s="159" t="s">
        <v>909</v>
      </c>
      <c r="J755" s="308" t="s">
        <v>909</v>
      </c>
      <c r="K755" s="176" t="s">
        <v>909</v>
      </c>
    </row>
    <row r="756" spans="1:11" hidden="1">
      <c r="A756" s="32" t="s">
        <v>909</v>
      </c>
      <c r="B756" s="36" t="s">
        <v>909</v>
      </c>
      <c r="C756" s="34" t="s">
        <v>909</v>
      </c>
      <c r="D756" s="34" t="s">
        <v>909</v>
      </c>
      <c r="E756" s="15">
        <f t="shared" si="26"/>
        <v>0</v>
      </c>
      <c r="F756" s="34" t="s">
        <v>909</v>
      </c>
      <c r="G756" s="124">
        <f t="shared" si="27"/>
        <v>0</v>
      </c>
      <c r="H756" s="160" t="s">
        <v>909</v>
      </c>
      <c r="I756" s="159" t="s">
        <v>909</v>
      </c>
      <c r="J756" s="308" t="s">
        <v>909</v>
      </c>
      <c r="K756" s="176" t="s">
        <v>909</v>
      </c>
    </row>
    <row r="757" spans="1:11" hidden="1">
      <c r="A757" s="32" t="s">
        <v>909</v>
      </c>
      <c r="B757" s="36" t="s">
        <v>909</v>
      </c>
      <c r="C757" s="34" t="s">
        <v>909</v>
      </c>
      <c r="D757" s="34" t="s">
        <v>909</v>
      </c>
      <c r="E757" s="15">
        <f t="shared" si="26"/>
        <v>0</v>
      </c>
      <c r="F757" s="34" t="s">
        <v>909</v>
      </c>
      <c r="G757" s="124">
        <f t="shared" si="27"/>
        <v>0</v>
      </c>
      <c r="H757" s="160" t="s">
        <v>909</v>
      </c>
      <c r="I757" s="159" t="s">
        <v>909</v>
      </c>
      <c r="J757" s="308" t="s">
        <v>909</v>
      </c>
      <c r="K757" s="176" t="s">
        <v>909</v>
      </c>
    </row>
    <row r="758" spans="1:11" hidden="1">
      <c r="A758" s="32" t="s">
        <v>909</v>
      </c>
      <c r="B758" s="36" t="s">
        <v>909</v>
      </c>
      <c r="C758" s="34" t="s">
        <v>909</v>
      </c>
      <c r="D758" s="34" t="s">
        <v>909</v>
      </c>
      <c r="E758" s="15">
        <f t="shared" si="26"/>
        <v>0</v>
      </c>
      <c r="F758" s="34" t="s">
        <v>909</v>
      </c>
      <c r="G758" s="124">
        <f t="shared" si="27"/>
        <v>0</v>
      </c>
      <c r="H758" s="160" t="s">
        <v>909</v>
      </c>
      <c r="I758" s="159" t="s">
        <v>909</v>
      </c>
      <c r="J758" s="308" t="s">
        <v>909</v>
      </c>
      <c r="K758" s="176" t="s">
        <v>909</v>
      </c>
    </row>
    <row r="759" spans="1:11" hidden="1">
      <c r="A759" s="32" t="s">
        <v>909</v>
      </c>
      <c r="B759" s="36" t="s">
        <v>909</v>
      </c>
      <c r="C759" s="34" t="s">
        <v>909</v>
      </c>
      <c r="D759" s="34" t="s">
        <v>909</v>
      </c>
      <c r="E759" s="15">
        <f t="shared" si="26"/>
        <v>0</v>
      </c>
      <c r="F759" s="34" t="s">
        <v>909</v>
      </c>
      <c r="G759" s="124">
        <f t="shared" si="27"/>
        <v>0</v>
      </c>
      <c r="H759" s="160" t="s">
        <v>909</v>
      </c>
      <c r="I759" s="159" t="s">
        <v>909</v>
      </c>
      <c r="J759" s="308" t="s">
        <v>909</v>
      </c>
      <c r="K759" s="176" t="s">
        <v>909</v>
      </c>
    </row>
    <row r="760" spans="1:11" hidden="1">
      <c r="A760" s="32" t="s">
        <v>909</v>
      </c>
      <c r="B760" s="36" t="s">
        <v>909</v>
      </c>
      <c r="C760" s="34" t="s">
        <v>909</v>
      </c>
      <c r="D760" s="34" t="s">
        <v>909</v>
      </c>
      <c r="E760" s="15">
        <f t="shared" si="26"/>
        <v>0</v>
      </c>
      <c r="F760" s="34" t="s">
        <v>909</v>
      </c>
      <c r="G760" s="124">
        <f t="shared" si="27"/>
        <v>0</v>
      </c>
      <c r="H760" s="160" t="s">
        <v>909</v>
      </c>
      <c r="I760" s="159" t="s">
        <v>909</v>
      </c>
      <c r="J760" s="308" t="s">
        <v>909</v>
      </c>
      <c r="K760" s="176" t="s">
        <v>909</v>
      </c>
    </row>
    <row r="761" spans="1:11" hidden="1">
      <c r="A761" s="32" t="s">
        <v>909</v>
      </c>
      <c r="B761" s="36" t="s">
        <v>909</v>
      </c>
      <c r="C761" s="34" t="s">
        <v>909</v>
      </c>
      <c r="D761" s="34" t="s">
        <v>909</v>
      </c>
      <c r="E761" s="15">
        <f t="shared" si="26"/>
        <v>0</v>
      </c>
      <c r="F761" s="34" t="s">
        <v>909</v>
      </c>
      <c r="G761" s="124">
        <f t="shared" si="27"/>
        <v>0</v>
      </c>
      <c r="H761" s="160" t="s">
        <v>909</v>
      </c>
      <c r="I761" s="159" t="s">
        <v>909</v>
      </c>
      <c r="J761" s="308" t="s">
        <v>909</v>
      </c>
      <c r="K761" s="176" t="s">
        <v>909</v>
      </c>
    </row>
    <row r="762" spans="1:11" hidden="1">
      <c r="A762" s="32" t="s">
        <v>909</v>
      </c>
      <c r="B762" s="36" t="s">
        <v>909</v>
      </c>
      <c r="C762" s="34" t="s">
        <v>909</v>
      </c>
      <c r="D762" s="34" t="s">
        <v>909</v>
      </c>
      <c r="E762" s="15">
        <f t="shared" si="26"/>
        <v>0</v>
      </c>
      <c r="F762" s="34" t="s">
        <v>909</v>
      </c>
      <c r="G762" s="124">
        <f t="shared" si="27"/>
        <v>0</v>
      </c>
      <c r="H762" s="160" t="s">
        <v>909</v>
      </c>
      <c r="I762" s="159" t="s">
        <v>909</v>
      </c>
      <c r="J762" s="308" t="s">
        <v>909</v>
      </c>
      <c r="K762" s="176" t="s">
        <v>909</v>
      </c>
    </row>
    <row r="763" spans="1:11" hidden="1">
      <c r="A763" s="32" t="s">
        <v>909</v>
      </c>
      <c r="B763" s="36" t="s">
        <v>909</v>
      </c>
      <c r="C763" s="34" t="s">
        <v>909</v>
      </c>
      <c r="D763" s="34" t="s">
        <v>909</v>
      </c>
      <c r="E763" s="15">
        <f t="shared" si="26"/>
        <v>0</v>
      </c>
      <c r="F763" s="34" t="s">
        <v>909</v>
      </c>
      <c r="G763" s="124">
        <f t="shared" si="27"/>
        <v>0</v>
      </c>
      <c r="H763" s="160" t="s">
        <v>909</v>
      </c>
      <c r="I763" s="159" t="s">
        <v>909</v>
      </c>
      <c r="J763" s="308" t="s">
        <v>909</v>
      </c>
      <c r="K763" s="176" t="s">
        <v>909</v>
      </c>
    </row>
    <row r="764" spans="1:11" hidden="1">
      <c r="A764" s="32" t="s">
        <v>909</v>
      </c>
      <c r="B764" s="36" t="s">
        <v>909</v>
      </c>
      <c r="C764" s="34" t="s">
        <v>909</v>
      </c>
      <c r="D764" s="34" t="s">
        <v>909</v>
      </c>
      <c r="E764" s="15">
        <f t="shared" si="26"/>
        <v>0</v>
      </c>
      <c r="F764" s="34" t="s">
        <v>909</v>
      </c>
      <c r="G764" s="124">
        <f t="shared" si="27"/>
        <v>0</v>
      </c>
      <c r="H764" s="160" t="s">
        <v>909</v>
      </c>
      <c r="I764" s="159" t="s">
        <v>909</v>
      </c>
      <c r="J764" s="308" t="s">
        <v>909</v>
      </c>
      <c r="K764" s="176" t="s">
        <v>909</v>
      </c>
    </row>
    <row r="765" spans="1:11" hidden="1">
      <c r="A765" s="32" t="s">
        <v>909</v>
      </c>
      <c r="B765" s="36" t="s">
        <v>909</v>
      </c>
      <c r="C765" s="34" t="s">
        <v>909</v>
      </c>
      <c r="D765" s="34" t="s">
        <v>909</v>
      </c>
      <c r="E765" s="15">
        <f t="shared" si="26"/>
        <v>0</v>
      </c>
      <c r="F765" s="34" t="s">
        <v>909</v>
      </c>
      <c r="G765" s="124">
        <f t="shared" si="27"/>
        <v>0</v>
      </c>
      <c r="H765" s="160" t="s">
        <v>909</v>
      </c>
      <c r="I765" s="159" t="s">
        <v>909</v>
      </c>
      <c r="J765" s="308" t="s">
        <v>909</v>
      </c>
      <c r="K765" s="176" t="s">
        <v>909</v>
      </c>
    </row>
    <row r="766" spans="1:11" hidden="1">
      <c r="A766" s="32" t="s">
        <v>909</v>
      </c>
      <c r="B766" s="36" t="s">
        <v>909</v>
      </c>
      <c r="C766" s="34" t="s">
        <v>909</v>
      </c>
      <c r="D766" s="34" t="s">
        <v>909</v>
      </c>
      <c r="E766" s="15">
        <f t="shared" si="26"/>
        <v>0</v>
      </c>
      <c r="F766" s="34" t="s">
        <v>909</v>
      </c>
      <c r="G766" s="124">
        <f t="shared" si="27"/>
        <v>0</v>
      </c>
      <c r="H766" s="160" t="s">
        <v>909</v>
      </c>
      <c r="I766" s="159" t="s">
        <v>909</v>
      </c>
      <c r="J766" s="308" t="s">
        <v>909</v>
      </c>
      <c r="K766" s="176" t="s">
        <v>909</v>
      </c>
    </row>
    <row r="767" spans="1:11" hidden="1">
      <c r="A767" s="32" t="s">
        <v>909</v>
      </c>
      <c r="B767" s="36" t="s">
        <v>909</v>
      </c>
      <c r="C767" s="34" t="s">
        <v>909</v>
      </c>
      <c r="D767" s="34" t="s">
        <v>909</v>
      </c>
      <c r="E767" s="15">
        <f t="shared" si="26"/>
        <v>0</v>
      </c>
      <c r="F767" s="34" t="s">
        <v>909</v>
      </c>
      <c r="G767" s="124">
        <f t="shared" si="27"/>
        <v>0</v>
      </c>
      <c r="H767" s="160" t="s">
        <v>909</v>
      </c>
      <c r="I767" s="159" t="s">
        <v>909</v>
      </c>
      <c r="J767" s="308" t="s">
        <v>909</v>
      </c>
      <c r="K767" s="176" t="s">
        <v>909</v>
      </c>
    </row>
    <row r="768" spans="1:11" hidden="1">
      <c r="A768" s="32" t="s">
        <v>909</v>
      </c>
      <c r="B768" s="36" t="s">
        <v>909</v>
      </c>
      <c r="C768" s="34" t="s">
        <v>909</v>
      </c>
      <c r="D768" s="34" t="s">
        <v>909</v>
      </c>
      <c r="E768" s="15">
        <f t="shared" si="26"/>
        <v>0</v>
      </c>
      <c r="F768" s="34" t="s">
        <v>909</v>
      </c>
      <c r="G768" s="124">
        <f t="shared" si="27"/>
        <v>0</v>
      </c>
      <c r="H768" s="160" t="s">
        <v>909</v>
      </c>
      <c r="I768" s="159" t="s">
        <v>909</v>
      </c>
      <c r="J768" s="308" t="s">
        <v>909</v>
      </c>
      <c r="K768" s="176" t="s">
        <v>909</v>
      </c>
    </row>
    <row r="769" spans="1:11" hidden="1">
      <c r="A769" s="32" t="s">
        <v>909</v>
      </c>
      <c r="B769" s="36" t="s">
        <v>909</v>
      </c>
      <c r="C769" s="34" t="s">
        <v>909</v>
      </c>
      <c r="D769" s="34" t="s">
        <v>909</v>
      </c>
      <c r="E769" s="15">
        <f t="shared" si="26"/>
        <v>0</v>
      </c>
      <c r="F769" s="34" t="s">
        <v>909</v>
      </c>
      <c r="G769" s="124">
        <f t="shared" si="27"/>
        <v>0</v>
      </c>
      <c r="H769" s="160" t="s">
        <v>909</v>
      </c>
      <c r="I769" s="159" t="s">
        <v>909</v>
      </c>
      <c r="J769" s="308" t="s">
        <v>909</v>
      </c>
      <c r="K769" s="176" t="s">
        <v>909</v>
      </c>
    </row>
    <row r="770" spans="1:11" hidden="1">
      <c r="A770" s="32" t="s">
        <v>909</v>
      </c>
      <c r="B770" s="36" t="s">
        <v>909</v>
      </c>
      <c r="C770" s="34" t="s">
        <v>909</v>
      </c>
      <c r="D770" s="34" t="s">
        <v>909</v>
      </c>
      <c r="E770" s="15">
        <f t="shared" si="26"/>
        <v>0</v>
      </c>
      <c r="F770" s="34" t="s">
        <v>909</v>
      </c>
      <c r="G770" s="124">
        <f t="shared" si="27"/>
        <v>0</v>
      </c>
      <c r="H770" s="160" t="s">
        <v>909</v>
      </c>
      <c r="I770" s="159" t="s">
        <v>909</v>
      </c>
      <c r="J770" s="308" t="s">
        <v>909</v>
      </c>
      <c r="K770" s="176" t="s">
        <v>909</v>
      </c>
    </row>
    <row r="771" spans="1:11" hidden="1">
      <c r="A771" s="32" t="s">
        <v>909</v>
      </c>
      <c r="B771" s="36" t="s">
        <v>909</v>
      </c>
      <c r="C771" s="34" t="s">
        <v>909</v>
      </c>
      <c r="D771" s="34" t="s">
        <v>909</v>
      </c>
      <c r="E771" s="15">
        <f t="shared" si="26"/>
        <v>0</v>
      </c>
      <c r="F771" s="34" t="s">
        <v>909</v>
      </c>
      <c r="G771" s="124">
        <f t="shared" si="27"/>
        <v>0</v>
      </c>
      <c r="H771" s="160" t="s">
        <v>909</v>
      </c>
      <c r="I771" s="159" t="s">
        <v>909</v>
      </c>
      <c r="J771" s="308" t="s">
        <v>909</v>
      </c>
      <c r="K771" s="176" t="s">
        <v>909</v>
      </c>
    </row>
    <row r="772" spans="1:11" hidden="1">
      <c r="A772" s="32" t="s">
        <v>909</v>
      </c>
      <c r="B772" s="36" t="s">
        <v>909</v>
      </c>
      <c r="C772" s="34" t="s">
        <v>909</v>
      </c>
      <c r="D772" s="34" t="s">
        <v>909</v>
      </c>
      <c r="E772" s="15">
        <f t="shared" si="26"/>
        <v>0</v>
      </c>
      <c r="F772" s="34" t="s">
        <v>909</v>
      </c>
      <c r="G772" s="124">
        <f t="shared" si="27"/>
        <v>0</v>
      </c>
      <c r="H772" s="160" t="s">
        <v>909</v>
      </c>
      <c r="I772" s="159" t="s">
        <v>909</v>
      </c>
      <c r="J772" s="308" t="s">
        <v>909</v>
      </c>
      <c r="K772" s="176" t="s">
        <v>909</v>
      </c>
    </row>
    <row r="773" spans="1:11" hidden="1">
      <c r="A773" s="32" t="s">
        <v>909</v>
      </c>
      <c r="B773" s="36" t="s">
        <v>909</v>
      </c>
      <c r="C773" s="34" t="s">
        <v>909</v>
      </c>
      <c r="D773" s="34" t="s">
        <v>909</v>
      </c>
      <c r="E773" s="15">
        <f t="shared" si="26"/>
        <v>0</v>
      </c>
      <c r="F773" s="34" t="s">
        <v>909</v>
      </c>
      <c r="G773" s="124">
        <f t="shared" si="27"/>
        <v>0</v>
      </c>
      <c r="H773" s="160" t="s">
        <v>909</v>
      </c>
      <c r="I773" s="159" t="s">
        <v>909</v>
      </c>
      <c r="J773" s="308" t="s">
        <v>909</v>
      </c>
      <c r="K773" s="176" t="s">
        <v>909</v>
      </c>
    </row>
    <row r="774" spans="1:11" hidden="1">
      <c r="A774" s="32" t="s">
        <v>909</v>
      </c>
      <c r="B774" s="36" t="s">
        <v>909</v>
      </c>
      <c r="C774" s="34" t="s">
        <v>909</v>
      </c>
      <c r="D774" s="34" t="s">
        <v>909</v>
      </c>
      <c r="E774" s="15">
        <f t="shared" si="26"/>
        <v>0</v>
      </c>
      <c r="F774" s="34" t="s">
        <v>909</v>
      </c>
      <c r="G774" s="124">
        <f t="shared" si="27"/>
        <v>0</v>
      </c>
      <c r="H774" s="160" t="s">
        <v>909</v>
      </c>
      <c r="I774" s="159" t="s">
        <v>909</v>
      </c>
      <c r="J774" s="308" t="s">
        <v>909</v>
      </c>
      <c r="K774" s="176" t="s">
        <v>909</v>
      </c>
    </row>
    <row r="775" spans="1:11" hidden="1">
      <c r="A775" s="32" t="s">
        <v>909</v>
      </c>
      <c r="B775" s="36" t="s">
        <v>909</v>
      </c>
      <c r="C775" s="34" t="s">
        <v>909</v>
      </c>
      <c r="D775" s="34" t="s">
        <v>909</v>
      </c>
      <c r="E775" s="15">
        <f t="shared" si="26"/>
        <v>0</v>
      </c>
      <c r="F775" s="34" t="s">
        <v>909</v>
      </c>
      <c r="G775" s="124">
        <f t="shared" si="27"/>
        <v>0</v>
      </c>
      <c r="H775" s="160" t="s">
        <v>909</v>
      </c>
      <c r="I775" s="159" t="s">
        <v>909</v>
      </c>
      <c r="J775" s="308" t="s">
        <v>909</v>
      </c>
      <c r="K775" s="176" t="s">
        <v>909</v>
      </c>
    </row>
    <row r="776" spans="1:11" hidden="1">
      <c r="A776" s="32" t="s">
        <v>909</v>
      </c>
      <c r="B776" s="36" t="s">
        <v>909</v>
      </c>
      <c r="C776" s="34" t="s">
        <v>909</v>
      </c>
      <c r="D776" s="34" t="s">
        <v>909</v>
      </c>
      <c r="E776" s="15">
        <f t="shared" si="26"/>
        <v>0</v>
      </c>
      <c r="F776" s="34" t="s">
        <v>909</v>
      </c>
      <c r="G776" s="124">
        <f t="shared" si="27"/>
        <v>0</v>
      </c>
      <c r="H776" s="160" t="s">
        <v>909</v>
      </c>
      <c r="I776" s="159" t="s">
        <v>909</v>
      </c>
      <c r="J776" s="308" t="s">
        <v>909</v>
      </c>
      <c r="K776" s="176" t="s">
        <v>909</v>
      </c>
    </row>
    <row r="777" spans="1:11" hidden="1">
      <c r="A777" s="32" t="s">
        <v>909</v>
      </c>
      <c r="B777" s="36" t="s">
        <v>909</v>
      </c>
      <c r="C777" s="34" t="s">
        <v>909</v>
      </c>
      <c r="D777" s="34" t="s">
        <v>909</v>
      </c>
      <c r="E777" s="15">
        <f t="shared" si="26"/>
        <v>0</v>
      </c>
      <c r="F777" s="34" t="s">
        <v>909</v>
      </c>
      <c r="G777" s="124">
        <f t="shared" si="27"/>
        <v>0</v>
      </c>
      <c r="H777" s="160" t="s">
        <v>909</v>
      </c>
      <c r="I777" s="159" t="s">
        <v>909</v>
      </c>
      <c r="J777" s="308" t="s">
        <v>909</v>
      </c>
      <c r="K777" s="176" t="s">
        <v>909</v>
      </c>
    </row>
    <row r="778" spans="1:11" hidden="1">
      <c r="A778" s="32" t="s">
        <v>909</v>
      </c>
      <c r="B778" s="36" t="s">
        <v>909</v>
      </c>
      <c r="C778" s="34" t="s">
        <v>909</v>
      </c>
      <c r="D778" s="34" t="s">
        <v>909</v>
      </c>
      <c r="E778" s="15">
        <f t="shared" si="26"/>
        <v>0</v>
      </c>
      <c r="F778" s="34" t="s">
        <v>909</v>
      </c>
      <c r="G778" s="124">
        <f t="shared" si="27"/>
        <v>0</v>
      </c>
      <c r="H778" s="160" t="s">
        <v>909</v>
      </c>
      <c r="I778" s="159" t="s">
        <v>909</v>
      </c>
      <c r="J778" s="308" t="s">
        <v>909</v>
      </c>
      <c r="K778" s="176" t="s">
        <v>909</v>
      </c>
    </row>
    <row r="779" spans="1:11" hidden="1">
      <c r="A779" s="32" t="s">
        <v>909</v>
      </c>
      <c r="B779" s="36" t="s">
        <v>909</v>
      </c>
      <c r="C779" s="34" t="s">
        <v>909</v>
      </c>
      <c r="D779" s="34" t="s">
        <v>909</v>
      </c>
      <c r="E779" s="15">
        <f t="shared" ref="E779:E842" si="28">IFERROR(C779+D779,0)</f>
        <v>0</v>
      </c>
      <c r="F779" s="34" t="s">
        <v>909</v>
      </c>
      <c r="G779" s="124">
        <f t="shared" ref="G779:G842" si="29">IFERROR((E779-F779),0)</f>
        <v>0</v>
      </c>
      <c r="H779" s="160" t="s">
        <v>909</v>
      </c>
      <c r="I779" s="159" t="s">
        <v>909</v>
      </c>
      <c r="J779" s="308" t="s">
        <v>909</v>
      </c>
      <c r="K779" s="176" t="s">
        <v>909</v>
      </c>
    </row>
    <row r="780" spans="1:11" hidden="1">
      <c r="A780" s="32" t="s">
        <v>909</v>
      </c>
      <c r="B780" s="36" t="s">
        <v>909</v>
      </c>
      <c r="C780" s="34" t="s">
        <v>909</v>
      </c>
      <c r="D780" s="34" t="s">
        <v>909</v>
      </c>
      <c r="E780" s="15">
        <f t="shared" si="28"/>
        <v>0</v>
      </c>
      <c r="F780" s="34" t="s">
        <v>909</v>
      </c>
      <c r="G780" s="124">
        <f t="shared" si="29"/>
        <v>0</v>
      </c>
      <c r="H780" s="160" t="s">
        <v>909</v>
      </c>
      <c r="I780" s="159" t="s">
        <v>909</v>
      </c>
      <c r="J780" s="308" t="s">
        <v>909</v>
      </c>
      <c r="K780" s="176" t="s">
        <v>909</v>
      </c>
    </row>
    <row r="781" spans="1:11" hidden="1">
      <c r="A781" s="32" t="s">
        <v>909</v>
      </c>
      <c r="B781" s="36" t="s">
        <v>909</v>
      </c>
      <c r="C781" s="34" t="s">
        <v>909</v>
      </c>
      <c r="D781" s="34" t="s">
        <v>909</v>
      </c>
      <c r="E781" s="15">
        <f t="shared" si="28"/>
        <v>0</v>
      </c>
      <c r="F781" s="34" t="s">
        <v>909</v>
      </c>
      <c r="G781" s="124">
        <f t="shared" si="29"/>
        <v>0</v>
      </c>
      <c r="H781" s="160" t="s">
        <v>909</v>
      </c>
      <c r="I781" s="159" t="s">
        <v>909</v>
      </c>
      <c r="J781" s="308" t="s">
        <v>909</v>
      </c>
      <c r="K781" s="176" t="s">
        <v>909</v>
      </c>
    </row>
    <row r="782" spans="1:11" hidden="1">
      <c r="A782" s="32" t="s">
        <v>909</v>
      </c>
      <c r="B782" s="36" t="s">
        <v>909</v>
      </c>
      <c r="C782" s="34" t="s">
        <v>909</v>
      </c>
      <c r="D782" s="34" t="s">
        <v>909</v>
      </c>
      <c r="E782" s="15">
        <f t="shared" si="28"/>
        <v>0</v>
      </c>
      <c r="F782" s="34" t="s">
        <v>909</v>
      </c>
      <c r="G782" s="124">
        <f t="shared" si="29"/>
        <v>0</v>
      </c>
      <c r="H782" s="160" t="s">
        <v>909</v>
      </c>
      <c r="I782" s="159" t="s">
        <v>909</v>
      </c>
      <c r="J782" s="308" t="s">
        <v>909</v>
      </c>
      <c r="K782" s="176" t="s">
        <v>909</v>
      </c>
    </row>
    <row r="783" spans="1:11" hidden="1">
      <c r="A783" s="32" t="s">
        <v>909</v>
      </c>
      <c r="B783" s="36" t="s">
        <v>909</v>
      </c>
      <c r="C783" s="34" t="s">
        <v>909</v>
      </c>
      <c r="D783" s="34" t="s">
        <v>909</v>
      </c>
      <c r="E783" s="15">
        <f t="shared" si="28"/>
        <v>0</v>
      </c>
      <c r="F783" s="34" t="s">
        <v>909</v>
      </c>
      <c r="G783" s="124">
        <f t="shared" si="29"/>
        <v>0</v>
      </c>
      <c r="H783" s="160" t="s">
        <v>909</v>
      </c>
      <c r="I783" s="159" t="s">
        <v>909</v>
      </c>
      <c r="J783" s="308" t="s">
        <v>909</v>
      </c>
      <c r="K783" s="176" t="s">
        <v>909</v>
      </c>
    </row>
    <row r="784" spans="1:11" hidden="1">
      <c r="A784" s="32" t="s">
        <v>909</v>
      </c>
      <c r="B784" s="36" t="s">
        <v>909</v>
      </c>
      <c r="C784" s="34" t="s">
        <v>909</v>
      </c>
      <c r="D784" s="34" t="s">
        <v>909</v>
      </c>
      <c r="E784" s="15">
        <f t="shared" si="28"/>
        <v>0</v>
      </c>
      <c r="F784" s="34" t="s">
        <v>909</v>
      </c>
      <c r="G784" s="124">
        <f t="shared" si="29"/>
        <v>0</v>
      </c>
      <c r="H784" s="160" t="s">
        <v>909</v>
      </c>
      <c r="I784" s="159" t="s">
        <v>909</v>
      </c>
      <c r="J784" s="308" t="s">
        <v>909</v>
      </c>
      <c r="K784" s="176" t="s">
        <v>909</v>
      </c>
    </row>
    <row r="785" spans="1:11" hidden="1">
      <c r="A785" s="32" t="s">
        <v>909</v>
      </c>
      <c r="B785" s="36" t="s">
        <v>909</v>
      </c>
      <c r="C785" s="34" t="s">
        <v>909</v>
      </c>
      <c r="D785" s="34" t="s">
        <v>909</v>
      </c>
      <c r="E785" s="15">
        <f t="shared" si="28"/>
        <v>0</v>
      </c>
      <c r="F785" s="34" t="s">
        <v>909</v>
      </c>
      <c r="G785" s="124">
        <f t="shared" si="29"/>
        <v>0</v>
      </c>
      <c r="H785" s="160" t="s">
        <v>909</v>
      </c>
      <c r="I785" s="159" t="s">
        <v>909</v>
      </c>
      <c r="J785" s="308" t="s">
        <v>909</v>
      </c>
      <c r="K785" s="176" t="s">
        <v>909</v>
      </c>
    </row>
    <row r="786" spans="1:11" hidden="1">
      <c r="A786" s="32" t="s">
        <v>909</v>
      </c>
      <c r="B786" s="36" t="s">
        <v>909</v>
      </c>
      <c r="C786" s="34" t="s">
        <v>909</v>
      </c>
      <c r="D786" s="34" t="s">
        <v>909</v>
      </c>
      <c r="E786" s="15">
        <f t="shared" si="28"/>
        <v>0</v>
      </c>
      <c r="F786" s="34" t="s">
        <v>909</v>
      </c>
      <c r="G786" s="124">
        <f t="shared" si="29"/>
        <v>0</v>
      </c>
      <c r="H786" s="160" t="s">
        <v>909</v>
      </c>
      <c r="I786" s="159" t="s">
        <v>909</v>
      </c>
      <c r="J786" s="308" t="s">
        <v>909</v>
      </c>
      <c r="K786" s="176" t="s">
        <v>909</v>
      </c>
    </row>
    <row r="787" spans="1:11" hidden="1">
      <c r="A787" s="32" t="s">
        <v>909</v>
      </c>
      <c r="B787" s="36" t="s">
        <v>909</v>
      </c>
      <c r="C787" s="34" t="s">
        <v>909</v>
      </c>
      <c r="D787" s="34" t="s">
        <v>909</v>
      </c>
      <c r="E787" s="15">
        <f t="shared" si="28"/>
        <v>0</v>
      </c>
      <c r="F787" s="34" t="s">
        <v>909</v>
      </c>
      <c r="G787" s="124">
        <f t="shared" si="29"/>
        <v>0</v>
      </c>
      <c r="H787" s="160" t="s">
        <v>909</v>
      </c>
      <c r="I787" s="159" t="s">
        <v>909</v>
      </c>
      <c r="J787" s="308" t="s">
        <v>909</v>
      </c>
      <c r="K787" s="176" t="s">
        <v>909</v>
      </c>
    </row>
    <row r="788" spans="1:11" hidden="1">
      <c r="A788" s="32" t="s">
        <v>909</v>
      </c>
      <c r="B788" s="36" t="s">
        <v>909</v>
      </c>
      <c r="C788" s="34" t="s">
        <v>909</v>
      </c>
      <c r="D788" s="34" t="s">
        <v>909</v>
      </c>
      <c r="E788" s="15">
        <f t="shared" si="28"/>
        <v>0</v>
      </c>
      <c r="F788" s="34" t="s">
        <v>909</v>
      </c>
      <c r="G788" s="124">
        <f t="shared" si="29"/>
        <v>0</v>
      </c>
      <c r="H788" s="160" t="s">
        <v>909</v>
      </c>
      <c r="I788" s="159" t="s">
        <v>909</v>
      </c>
      <c r="J788" s="308" t="s">
        <v>909</v>
      </c>
      <c r="K788" s="176" t="s">
        <v>909</v>
      </c>
    </row>
    <row r="789" spans="1:11" hidden="1">
      <c r="A789" s="32" t="s">
        <v>909</v>
      </c>
      <c r="B789" s="36" t="s">
        <v>909</v>
      </c>
      <c r="C789" s="34" t="s">
        <v>909</v>
      </c>
      <c r="D789" s="34" t="s">
        <v>909</v>
      </c>
      <c r="E789" s="15">
        <f t="shared" si="28"/>
        <v>0</v>
      </c>
      <c r="F789" s="34" t="s">
        <v>909</v>
      </c>
      <c r="G789" s="124">
        <f t="shared" si="29"/>
        <v>0</v>
      </c>
      <c r="H789" s="160" t="s">
        <v>909</v>
      </c>
      <c r="I789" s="159" t="s">
        <v>909</v>
      </c>
      <c r="J789" s="308" t="s">
        <v>909</v>
      </c>
      <c r="K789" s="176" t="s">
        <v>909</v>
      </c>
    </row>
    <row r="790" spans="1:11" hidden="1">
      <c r="A790" s="32" t="s">
        <v>909</v>
      </c>
      <c r="B790" s="36" t="s">
        <v>909</v>
      </c>
      <c r="C790" s="34" t="s">
        <v>909</v>
      </c>
      <c r="D790" s="34" t="s">
        <v>909</v>
      </c>
      <c r="E790" s="15">
        <f t="shared" si="28"/>
        <v>0</v>
      </c>
      <c r="F790" s="34" t="s">
        <v>909</v>
      </c>
      <c r="G790" s="124">
        <f t="shared" si="29"/>
        <v>0</v>
      </c>
      <c r="H790" s="160" t="s">
        <v>909</v>
      </c>
      <c r="I790" s="159" t="s">
        <v>909</v>
      </c>
      <c r="J790" s="308" t="s">
        <v>909</v>
      </c>
      <c r="K790" s="176" t="s">
        <v>909</v>
      </c>
    </row>
    <row r="791" spans="1:11" hidden="1">
      <c r="A791" s="32" t="s">
        <v>909</v>
      </c>
      <c r="B791" s="36" t="s">
        <v>909</v>
      </c>
      <c r="C791" s="34" t="s">
        <v>909</v>
      </c>
      <c r="D791" s="34" t="s">
        <v>909</v>
      </c>
      <c r="E791" s="15">
        <f t="shared" si="28"/>
        <v>0</v>
      </c>
      <c r="F791" s="34" t="s">
        <v>909</v>
      </c>
      <c r="G791" s="124">
        <f t="shared" si="29"/>
        <v>0</v>
      </c>
      <c r="H791" s="160" t="s">
        <v>909</v>
      </c>
      <c r="I791" s="159" t="s">
        <v>909</v>
      </c>
      <c r="J791" s="308" t="s">
        <v>909</v>
      </c>
      <c r="K791" s="176" t="s">
        <v>909</v>
      </c>
    </row>
    <row r="792" spans="1:11" hidden="1">
      <c r="A792" s="32" t="s">
        <v>909</v>
      </c>
      <c r="B792" s="36" t="s">
        <v>909</v>
      </c>
      <c r="C792" s="34" t="s">
        <v>909</v>
      </c>
      <c r="D792" s="34" t="s">
        <v>909</v>
      </c>
      <c r="E792" s="15">
        <f t="shared" si="28"/>
        <v>0</v>
      </c>
      <c r="F792" s="34" t="s">
        <v>909</v>
      </c>
      <c r="G792" s="124">
        <f t="shared" si="29"/>
        <v>0</v>
      </c>
      <c r="H792" s="160" t="s">
        <v>909</v>
      </c>
      <c r="I792" s="159" t="s">
        <v>909</v>
      </c>
      <c r="J792" s="308" t="s">
        <v>909</v>
      </c>
      <c r="K792" s="176" t="s">
        <v>909</v>
      </c>
    </row>
    <row r="793" spans="1:11" hidden="1">
      <c r="A793" s="32" t="s">
        <v>909</v>
      </c>
      <c r="B793" s="36" t="s">
        <v>909</v>
      </c>
      <c r="C793" s="34" t="s">
        <v>909</v>
      </c>
      <c r="D793" s="34" t="s">
        <v>909</v>
      </c>
      <c r="E793" s="15">
        <f t="shared" si="28"/>
        <v>0</v>
      </c>
      <c r="F793" s="34" t="s">
        <v>909</v>
      </c>
      <c r="G793" s="124">
        <f t="shared" si="29"/>
        <v>0</v>
      </c>
      <c r="H793" s="160" t="s">
        <v>909</v>
      </c>
      <c r="I793" s="159" t="s">
        <v>909</v>
      </c>
      <c r="J793" s="308" t="s">
        <v>909</v>
      </c>
      <c r="K793" s="176" t="s">
        <v>909</v>
      </c>
    </row>
    <row r="794" spans="1:11" hidden="1">
      <c r="A794" s="32" t="s">
        <v>909</v>
      </c>
      <c r="B794" s="36" t="s">
        <v>909</v>
      </c>
      <c r="C794" s="34" t="s">
        <v>909</v>
      </c>
      <c r="D794" s="34" t="s">
        <v>909</v>
      </c>
      <c r="E794" s="15">
        <f t="shared" si="28"/>
        <v>0</v>
      </c>
      <c r="F794" s="34" t="s">
        <v>909</v>
      </c>
      <c r="G794" s="124">
        <f t="shared" si="29"/>
        <v>0</v>
      </c>
      <c r="H794" s="160" t="s">
        <v>909</v>
      </c>
      <c r="I794" s="159" t="s">
        <v>909</v>
      </c>
      <c r="J794" s="308" t="s">
        <v>909</v>
      </c>
      <c r="K794" s="176" t="s">
        <v>909</v>
      </c>
    </row>
    <row r="795" spans="1:11" hidden="1">
      <c r="A795" s="32" t="s">
        <v>909</v>
      </c>
      <c r="B795" s="36" t="s">
        <v>909</v>
      </c>
      <c r="C795" s="34" t="s">
        <v>909</v>
      </c>
      <c r="D795" s="34" t="s">
        <v>909</v>
      </c>
      <c r="E795" s="15">
        <f t="shared" si="28"/>
        <v>0</v>
      </c>
      <c r="F795" s="34" t="s">
        <v>909</v>
      </c>
      <c r="G795" s="124">
        <f t="shared" si="29"/>
        <v>0</v>
      </c>
      <c r="H795" s="160" t="s">
        <v>909</v>
      </c>
      <c r="I795" s="159" t="s">
        <v>909</v>
      </c>
      <c r="J795" s="308" t="s">
        <v>909</v>
      </c>
      <c r="K795" s="176" t="s">
        <v>909</v>
      </c>
    </row>
    <row r="796" spans="1:11" hidden="1">
      <c r="A796" s="32" t="s">
        <v>909</v>
      </c>
      <c r="B796" s="36" t="s">
        <v>909</v>
      </c>
      <c r="C796" s="34" t="s">
        <v>909</v>
      </c>
      <c r="D796" s="34" t="s">
        <v>909</v>
      </c>
      <c r="E796" s="15">
        <f t="shared" si="28"/>
        <v>0</v>
      </c>
      <c r="F796" s="34" t="s">
        <v>909</v>
      </c>
      <c r="G796" s="124">
        <f t="shared" si="29"/>
        <v>0</v>
      </c>
      <c r="H796" s="160" t="s">
        <v>909</v>
      </c>
      <c r="I796" s="159" t="s">
        <v>909</v>
      </c>
      <c r="J796" s="308" t="s">
        <v>909</v>
      </c>
      <c r="K796" s="176" t="s">
        <v>909</v>
      </c>
    </row>
    <row r="797" spans="1:11" hidden="1">
      <c r="A797" s="32" t="s">
        <v>909</v>
      </c>
      <c r="B797" s="36" t="s">
        <v>909</v>
      </c>
      <c r="C797" s="34" t="s">
        <v>909</v>
      </c>
      <c r="D797" s="34" t="s">
        <v>909</v>
      </c>
      <c r="E797" s="15">
        <f t="shared" si="28"/>
        <v>0</v>
      </c>
      <c r="F797" s="34" t="s">
        <v>909</v>
      </c>
      <c r="G797" s="124">
        <f t="shared" si="29"/>
        <v>0</v>
      </c>
      <c r="H797" s="160" t="s">
        <v>909</v>
      </c>
      <c r="I797" s="159" t="s">
        <v>909</v>
      </c>
      <c r="J797" s="308" t="s">
        <v>909</v>
      </c>
      <c r="K797" s="176" t="s">
        <v>909</v>
      </c>
    </row>
    <row r="798" spans="1:11" hidden="1">
      <c r="A798" s="32" t="s">
        <v>909</v>
      </c>
      <c r="B798" s="36" t="s">
        <v>909</v>
      </c>
      <c r="C798" s="34" t="s">
        <v>909</v>
      </c>
      <c r="D798" s="34" t="s">
        <v>909</v>
      </c>
      <c r="E798" s="15">
        <f t="shared" si="28"/>
        <v>0</v>
      </c>
      <c r="F798" s="34" t="s">
        <v>909</v>
      </c>
      <c r="G798" s="124">
        <f t="shared" si="29"/>
        <v>0</v>
      </c>
      <c r="H798" s="160" t="s">
        <v>909</v>
      </c>
      <c r="I798" s="159" t="s">
        <v>909</v>
      </c>
      <c r="J798" s="308" t="s">
        <v>909</v>
      </c>
      <c r="K798" s="176" t="s">
        <v>909</v>
      </c>
    </row>
    <row r="799" spans="1:11" hidden="1">
      <c r="A799" s="32" t="s">
        <v>909</v>
      </c>
      <c r="B799" s="36" t="s">
        <v>909</v>
      </c>
      <c r="C799" s="34" t="s">
        <v>909</v>
      </c>
      <c r="D799" s="34" t="s">
        <v>909</v>
      </c>
      <c r="E799" s="15">
        <f t="shared" si="28"/>
        <v>0</v>
      </c>
      <c r="F799" s="34" t="s">
        <v>909</v>
      </c>
      <c r="G799" s="124">
        <f t="shared" si="29"/>
        <v>0</v>
      </c>
      <c r="H799" s="160" t="s">
        <v>909</v>
      </c>
      <c r="I799" s="159" t="s">
        <v>909</v>
      </c>
      <c r="J799" s="308" t="s">
        <v>909</v>
      </c>
      <c r="K799" s="176" t="s">
        <v>909</v>
      </c>
    </row>
    <row r="800" spans="1:11" hidden="1">
      <c r="A800" s="32" t="s">
        <v>909</v>
      </c>
      <c r="B800" s="36" t="s">
        <v>909</v>
      </c>
      <c r="C800" s="34" t="s">
        <v>909</v>
      </c>
      <c r="D800" s="34" t="s">
        <v>909</v>
      </c>
      <c r="E800" s="15">
        <f t="shared" si="28"/>
        <v>0</v>
      </c>
      <c r="F800" s="34" t="s">
        <v>909</v>
      </c>
      <c r="G800" s="124">
        <f t="shared" si="29"/>
        <v>0</v>
      </c>
      <c r="H800" s="160" t="s">
        <v>909</v>
      </c>
      <c r="I800" s="159" t="s">
        <v>909</v>
      </c>
      <c r="J800" s="308" t="s">
        <v>909</v>
      </c>
      <c r="K800" s="176" t="s">
        <v>909</v>
      </c>
    </row>
    <row r="801" spans="1:11" hidden="1">
      <c r="A801" s="32" t="s">
        <v>909</v>
      </c>
      <c r="B801" s="36" t="s">
        <v>909</v>
      </c>
      <c r="C801" s="34" t="s">
        <v>909</v>
      </c>
      <c r="D801" s="34" t="s">
        <v>909</v>
      </c>
      <c r="E801" s="15">
        <f t="shared" si="28"/>
        <v>0</v>
      </c>
      <c r="F801" s="34" t="s">
        <v>909</v>
      </c>
      <c r="G801" s="124">
        <f t="shared" si="29"/>
        <v>0</v>
      </c>
      <c r="H801" s="160" t="s">
        <v>909</v>
      </c>
      <c r="I801" s="159" t="s">
        <v>909</v>
      </c>
      <c r="J801" s="308" t="s">
        <v>909</v>
      </c>
      <c r="K801" s="176" t="s">
        <v>909</v>
      </c>
    </row>
    <row r="802" spans="1:11" hidden="1">
      <c r="A802" s="32" t="s">
        <v>909</v>
      </c>
      <c r="B802" s="36" t="s">
        <v>909</v>
      </c>
      <c r="C802" s="34" t="s">
        <v>909</v>
      </c>
      <c r="D802" s="34" t="s">
        <v>909</v>
      </c>
      <c r="E802" s="15">
        <f t="shared" si="28"/>
        <v>0</v>
      </c>
      <c r="F802" s="34" t="s">
        <v>909</v>
      </c>
      <c r="G802" s="124">
        <f t="shared" si="29"/>
        <v>0</v>
      </c>
      <c r="H802" s="160" t="s">
        <v>909</v>
      </c>
      <c r="I802" s="159" t="s">
        <v>909</v>
      </c>
      <c r="J802" s="308" t="s">
        <v>909</v>
      </c>
      <c r="K802" s="176" t="s">
        <v>909</v>
      </c>
    </row>
    <row r="803" spans="1:11" hidden="1">
      <c r="A803" s="32" t="s">
        <v>909</v>
      </c>
      <c r="B803" s="36" t="s">
        <v>909</v>
      </c>
      <c r="C803" s="34" t="s">
        <v>909</v>
      </c>
      <c r="D803" s="34" t="s">
        <v>909</v>
      </c>
      <c r="E803" s="15">
        <f t="shared" si="28"/>
        <v>0</v>
      </c>
      <c r="F803" s="34" t="s">
        <v>909</v>
      </c>
      <c r="G803" s="124">
        <f t="shared" si="29"/>
        <v>0</v>
      </c>
      <c r="H803" s="160" t="s">
        <v>909</v>
      </c>
      <c r="I803" s="159" t="s">
        <v>909</v>
      </c>
      <c r="J803" s="308" t="s">
        <v>909</v>
      </c>
      <c r="K803" s="176" t="s">
        <v>909</v>
      </c>
    </row>
    <row r="804" spans="1:11" hidden="1">
      <c r="A804" s="32" t="s">
        <v>909</v>
      </c>
      <c r="B804" s="36" t="s">
        <v>909</v>
      </c>
      <c r="C804" s="34" t="s">
        <v>909</v>
      </c>
      <c r="D804" s="34" t="s">
        <v>909</v>
      </c>
      <c r="E804" s="15">
        <f t="shared" si="28"/>
        <v>0</v>
      </c>
      <c r="F804" s="34" t="s">
        <v>909</v>
      </c>
      <c r="G804" s="124">
        <f t="shared" si="29"/>
        <v>0</v>
      </c>
      <c r="H804" s="160" t="s">
        <v>909</v>
      </c>
      <c r="I804" s="159" t="s">
        <v>909</v>
      </c>
      <c r="J804" s="308" t="s">
        <v>909</v>
      </c>
      <c r="K804" s="176" t="s">
        <v>909</v>
      </c>
    </row>
    <row r="805" spans="1:11" hidden="1">
      <c r="A805" s="32" t="s">
        <v>909</v>
      </c>
      <c r="B805" s="36" t="s">
        <v>909</v>
      </c>
      <c r="C805" s="34" t="s">
        <v>909</v>
      </c>
      <c r="D805" s="34" t="s">
        <v>909</v>
      </c>
      <c r="E805" s="15">
        <f t="shared" si="28"/>
        <v>0</v>
      </c>
      <c r="F805" s="34" t="s">
        <v>909</v>
      </c>
      <c r="G805" s="124">
        <f t="shared" si="29"/>
        <v>0</v>
      </c>
      <c r="H805" s="160" t="s">
        <v>909</v>
      </c>
      <c r="I805" s="159" t="s">
        <v>909</v>
      </c>
      <c r="J805" s="308" t="s">
        <v>909</v>
      </c>
      <c r="K805" s="176" t="s">
        <v>909</v>
      </c>
    </row>
    <row r="806" spans="1:11" hidden="1">
      <c r="A806" s="32" t="s">
        <v>909</v>
      </c>
      <c r="B806" s="36" t="s">
        <v>909</v>
      </c>
      <c r="C806" s="34" t="s">
        <v>909</v>
      </c>
      <c r="D806" s="34" t="s">
        <v>909</v>
      </c>
      <c r="E806" s="15">
        <f t="shared" si="28"/>
        <v>0</v>
      </c>
      <c r="F806" s="34" t="s">
        <v>909</v>
      </c>
      <c r="G806" s="124">
        <f t="shared" si="29"/>
        <v>0</v>
      </c>
      <c r="H806" s="160" t="s">
        <v>909</v>
      </c>
      <c r="I806" s="159" t="s">
        <v>909</v>
      </c>
      <c r="J806" s="308" t="s">
        <v>909</v>
      </c>
      <c r="K806" s="176" t="s">
        <v>909</v>
      </c>
    </row>
    <row r="807" spans="1:11" hidden="1">
      <c r="A807" s="32" t="s">
        <v>909</v>
      </c>
      <c r="B807" s="36" t="s">
        <v>909</v>
      </c>
      <c r="C807" s="34" t="s">
        <v>909</v>
      </c>
      <c r="D807" s="34" t="s">
        <v>909</v>
      </c>
      <c r="E807" s="15">
        <f t="shared" si="28"/>
        <v>0</v>
      </c>
      <c r="F807" s="34" t="s">
        <v>909</v>
      </c>
      <c r="G807" s="124">
        <f t="shared" si="29"/>
        <v>0</v>
      </c>
      <c r="H807" s="160" t="s">
        <v>909</v>
      </c>
      <c r="I807" s="159" t="s">
        <v>909</v>
      </c>
      <c r="J807" s="308" t="s">
        <v>909</v>
      </c>
      <c r="K807" s="176" t="s">
        <v>909</v>
      </c>
    </row>
    <row r="808" spans="1:11" hidden="1">
      <c r="A808" s="32" t="s">
        <v>909</v>
      </c>
      <c r="B808" s="36" t="s">
        <v>909</v>
      </c>
      <c r="C808" s="34" t="s">
        <v>909</v>
      </c>
      <c r="D808" s="34" t="s">
        <v>909</v>
      </c>
      <c r="E808" s="15">
        <f t="shared" si="28"/>
        <v>0</v>
      </c>
      <c r="F808" s="34" t="s">
        <v>909</v>
      </c>
      <c r="G808" s="124">
        <f t="shared" si="29"/>
        <v>0</v>
      </c>
      <c r="H808" s="160" t="s">
        <v>909</v>
      </c>
      <c r="I808" s="159" t="s">
        <v>909</v>
      </c>
      <c r="J808" s="308" t="s">
        <v>909</v>
      </c>
      <c r="K808" s="176" t="s">
        <v>909</v>
      </c>
    </row>
    <row r="809" spans="1:11" hidden="1">
      <c r="A809" s="32" t="s">
        <v>909</v>
      </c>
      <c r="B809" s="36" t="s">
        <v>909</v>
      </c>
      <c r="C809" s="34" t="s">
        <v>909</v>
      </c>
      <c r="D809" s="34" t="s">
        <v>909</v>
      </c>
      <c r="E809" s="15">
        <f t="shared" si="28"/>
        <v>0</v>
      </c>
      <c r="F809" s="34" t="s">
        <v>909</v>
      </c>
      <c r="G809" s="124">
        <f t="shared" si="29"/>
        <v>0</v>
      </c>
      <c r="H809" s="160" t="s">
        <v>909</v>
      </c>
      <c r="I809" s="159" t="s">
        <v>909</v>
      </c>
      <c r="J809" s="308" t="s">
        <v>909</v>
      </c>
      <c r="K809" s="176" t="s">
        <v>909</v>
      </c>
    </row>
    <row r="810" spans="1:11" hidden="1">
      <c r="A810" s="32" t="s">
        <v>909</v>
      </c>
      <c r="B810" s="36" t="s">
        <v>909</v>
      </c>
      <c r="C810" s="34" t="s">
        <v>909</v>
      </c>
      <c r="D810" s="34" t="s">
        <v>909</v>
      </c>
      <c r="E810" s="15">
        <f t="shared" si="28"/>
        <v>0</v>
      </c>
      <c r="F810" s="34" t="s">
        <v>909</v>
      </c>
      <c r="G810" s="124">
        <f t="shared" si="29"/>
        <v>0</v>
      </c>
      <c r="H810" s="160" t="s">
        <v>909</v>
      </c>
      <c r="I810" s="159" t="s">
        <v>909</v>
      </c>
      <c r="J810" s="308" t="s">
        <v>909</v>
      </c>
      <c r="K810" s="176" t="s">
        <v>909</v>
      </c>
    </row>
    <row r="811" spans="1:11" hidden="1">
      <c r="A811" s="32" t="s">
        <v>909</v>
      </c>
      <c r="B811" s="36" t="s">
        <v>909</v>
      </c>
      <c r="C811" s="34" t="s">
        <v>909</v>
      </c>
      <c r="D811" s="34" t="s">
        <v>909</v>
      </c>
      <c r="E811" s="15">
        <f t="shared" si="28"/>
        <v>0</v>
      </c>
      <c r="F811" s="34" t="s">
        <v>909</v>
      </c>
      <c r="G811" s="124">
        <f t="shared" si="29"/>
        <v>0</v>
      </c>
      <c r="H811" s="160" t="s">
        <v>909</v>
      </c>
      <c r="I811" s="159" t="s">
        <v>909</v>
      </c>
      <c r="J811" s="308" t="s">
        <v>909</v>
      </c>
      <c r="K811" s="176" t="s">
        <v>909</v>
      </c>
    </row>
    <row r="812" spans="1:11" hidden="1">
      <c r="A812" s="32" t="s">
        <v>909</v>
      </c>
      <c r="B812" s="36" t="s">
        <v>909</v>
      </c>
      <c r="C812" s="34" t="s">
        <v>909</v>
      </c>
      <c r="D812" s="34" t="s">
        <v>909</v>
      </c>
      <c r="E812" s="15">
        <f t="shared" si="28"/>
        <v>0</v>
      </c>
      <c r="F812" s="34" t="s">
        <v>909</v>
      </c>
      <c r="G812" s="124">
        <f t="shared" si="29"/>
        <v>0</v>
      </c>
      <c r="H812" s="160" t="s">
        <v>909</v>
      </c>
      <c r="I812" s="159" t="s">
        <v>909</v>
      </c>
      <c r="J812" s="308" t="s">
        <v>909</v>
      </c>
      <c r="K812" s="176" t="s">
        <v>909</v>
      </c>
    </row>
    <row r="813" spans="1:11" hidden="1">
      <c r="A813" s="32" t="s">
        <v>909</v>
      </c>
      <c r="B813" s="36" t="s">
        <v>909</v>
      </c>
      <c r="C813" s="34" t="s">
        <v>909</v>
      </c>
      <c r="D813" s="34" t="s">
        <v>909</v>
      </c>
      <c r="E813" s="15">
        <f t="shared" si="28"/>
        <v>0</v>
      </c>
      <c r="F813" s="34" t="s">
        <v>909</v>
      </c>
      <c r="G813" s="124">
        <f t="shared" si="29"/>
        <v>0</v>
      </c>
      <c r="H813" s="160" t="s">
        <v>909</v>
      </c>
      <c r="I813" s="159" t="s">
        <v>909</v>
      </c>
      <c r="J813" s="308" t="s">
        <v>909</v>
      </c>
      <c r="K813" s="176" t="s">
        <v>909</v>
      </c>
    </row>
    <row r="814" spans="1:11" hidden="1">
      <c r="A814" s="32" t="s">
        <v>909</v>
      </c>
      <c r="B814" s="36" t="s">
        <v>909</v>
      </c>
      <c r="C814" s="34" t="s">
        <v>909</v>
      </c>
      <c r="D814" s="34" t="s">
        <v>909</v>
      </c>
      <c r="E814" s="15">
        <f t="shared" si="28"/>
        <v>0</v>
      </c>
      <c r="F814" s="34" t="s">
        <v>909</v>
      </c>
      <c r="G814" s="124">
        <f t="shared" si="29"/>
        <v>0</v>
      </c>
      <c r="H814" s="160" t="s">
        <v>909</v>
      </c>
      <c r="I814" s="159" t="s">
        <v>909</v>
      </c>
      <c r="J814" s="308" t="s">
        <v>909</v>
      </c>
      <c r="K814" s="176" t="s">
        <v>909</v>
      </c>
    </row>
    <row r="815" spans="1:11" hidden="1">
      <c r="A815" s="32" t="s">
        <v>909</v>
      </c>
      <c r="B815" s="36" t="s">
        <v>909</v>
      </c>
      <c r="C815" s="34" t="s">
        <v>909</v>
      </c>
      <c r="D815" s="34" t="s">
        <v>909</v>
      </c>
      <c r="E815" s="15">
        <f t="shared" si="28"/>
        <v>0</v>
      </c>
      <c r="F815" s="34" t="s">
        <v>909</v>
      </c>
      <c r="G815" s="124">
        <f t="shared" si="29"/>
        <v>0</v>
      </c>
      <c r="H815" s="160" t="s">
        <v>909</v>
      </c>
      <c r="I815" s="159" t="s">
        <v>909</v>
      </c>
      <c r="J815" s="308" t="s">
        <v>909</v>
      </c>
      <c r="K815" s="176" t="s">
        <v>909</v>
      </c>
    </row>
    <row r="816" spans="1:11" hidden="1">
      <c r="A816" s="32" t="s">
        <v>909</v>
      </c>
      <c r="B816" s="36" t="s">
        <v>909</v>
      </c>
      <c r="C816" s="34" t="s">
        <v>909</v>
      </c>
      <c r="D816" s="34" t="s">
        <v>909</v>
      </c>
      <c r="E816" s="15">
        <f t="shared" si="28"/>
        <v>0</v>
      </c>
      <c r="F816" s="34" t="s">
        <v>909</v>
      </c>
      <c r="G816" s="124">
        <f t="shared" si="29"/>
        <v>0</v>
      </c>
      <c r="H816" s="160" t="s">
        <v>909</v>
      </c>
      <c r="I816" s="159" t="s">
        <v>909</v>
      </c>
      <c r="J816" s="308" t="s">
        <v>909</v>
      </c>
      <c r="K816" s="176" t="s">
        <v>909</v>
      </c>
    </row>
    <row r="817" spans="1:11" hidden="1">
      <c r="A817" s="32" t="s">
        <v>909</v>
      </c>
      <c r="B817" s="36" t="s">
        <v>909</v>
      </c>
      <c r="C817" s="34" t="s">
        <v>909</v>
      </c>
      <c r="D817" s="34" t="s">
        <v>909</v>
      </c>
      <c r="E817" s="15">
        <f t="shared" si="28"/>
        <v>0</v>
      </c>
      <c r="F817" s="34" t="s">
        <v>909</v>
      </c>
      <c r="G817" s="124">
        <f t="shared" si="29"/>
        <v>0</v>
      </c>
      <c r="H817" s="160" t="s">
        <v>909</v>
      </c>
      <c r="I817" s="159" t="s">
        <v>909</v>
      </c>
      <c r="J817" s="308" t="s">
        <v>909</v>
      </c>
      <c r="K817" s="176" t="s">
        <v>909</v>
      </c>
    </row>
    <row r="818" spans="1:11" hidden="1">
      <c r="A818" s="32" t="s">
        <v>909</v>
      </c>
      <c r="B818" s="36" t="s">
        <v>909</v>
      </c>
      <c r="C818" s="34" t="s">
        <v>909</v>
      </c>
      <c r="D818" s="34" t="s">
        <v>909</v>
      </c>
      <c r="E818" s="15">
        <f t="shared" si="28"/>
        <v>0</v>
      </c>
      <c r="F818" s="34" t="s">
        <v>909</v>
      </c>
      <c r="G818" s="124">
        <f t="shared" si="29"/>
        <v>0</v>
      </c>
      <c r="H818" s="160" t="s">
        <v>909</v>
      </c>
      <c r="I818" s="159" t="s">
        <v>909</v>
      </c>
      <c r="J818" s="308" t="s">
        <v>909</v>
      </c>
      <c r="K818" s="176" t="s">
        <v>909</v>
      </c>
    </row>
    <row r="819" spans="1:11" hidden="1">
      <c r="A819" s="32" t="s">
        <v>909</v>
      </c>
      <c r="B819" s="36" t="s">
        <v>909</v>
      </c>
      <c r="C819" s="34" t="s">
        <v>909</v>
      </c>
      <c r="D819" s="34" t="s">
        <v>909</v>
      </c>
      <c r="E819" s="15">
        <f t="shared" si="28"/>
        <v>0</v>
      </c>
      <c r="F819" s="34" t="s">
        <v>909</v>
      </c>
      <c r="G819" s="124">
        <f t="shared" si="29"/>
        <v>0</v>
      </c>
      <c r="H819" s="160" t="s">
        <v>909</v>
      </c>
      <c r="I819" s="159" t="s">
        <v>909</v>
      </c>
      <c r="J819" s="308" t="s">
        <v>909</v>
      </c>
      <c r="K819" s="176" t="s">
        <v>909</v>
      </c>
    </row>
    <row r="820" spans="1:11" hidden="1">
      <c r="A820" s="32" t="s">
        <v>909</v>
      </c>
      <c r="B820" s="36" t="s">
        <v>909</v>
      </c>
      <c r="C820" s="34" t="s">
        <v>909</v>
      </c>
      <c r="D820" s="34" t="s">
        <v>909</v>
      </c>
      <c r="E820" s="15">
        <f t="shared" si="28"/>
        <v>0</v>
      </c>
      <c r="F820" s="34" t="s">
        <v>909</v>
      </c>
      <c r="G820" s="124">
        <f t="shared" si="29"/>
        <v>0</v>
      </c>
      <c r="H820" s="160" t="s">
        <v>909</v>
      </c>
      <c r="I820" s="159" t="s">
        <v>909</v>
      </c>
      <c r="J820" s="308" t="s">
        <v>909</v>
      </c>
      <c r="K820" s="176" t="s">
        <v>909</v>
      </c>
    </row>
    <row r="821" spans="1:11" hidden="1">
      <c r="A821" s="32" t="s">
        <v>909</v>
      </c>
      <c r="B821" s="36" t="s">
        <v>909</v>
      </c>
      <c r="C821" s="34" t="s">
        <v>909</v>
      </c>
      <c r="D821" s="34" t="s">
        <v>909</v>
      </c>
      <c r="E821" s="15">
        <f t="shared" si="28"/>
        <v>0</v>
      </c>
      <c r="F821" s="34" t="s">
        <v>909</v>
      </c>
      <c r="G821" s="124">
        <f t="shared" si="29"/>
        <v>0</v>
      </c>
      <c r="H821" s="160" t="s">
        <v>909</v>
      </c>
      <c r="I821" s="159" t="s">
        <v>909</v>
      </c>
      <c r="J821" s="308" t="s">
        <v>909</v>
      </c>
      <c r="K821" s="176" t="s">
        <v>909</v>
      </c>
    </row>
    <row r="822" spans="1:11" hidden="1">
      <c r="A822" s="32" t="s">
        <v>909</v>
      </c>
      <c r="B822" s="36" t="s">
        <v>909</v>
      </c>
      <c r="C822" s="34" t="s">
        <v>909</v>
      </c>
      <c r="D822" s="34" t="s">
        <v>909</v>
      </c>
      <c r="E822" s="15">
        <f t="shared" si="28"/>
        <v>0</v>
      </c>
      <c r="F822" s="34" t="s">
        <v>909</v>
      </c>
      <c r="G822" s="124">
        <f t="shared" si="29"/>
        <v>0</v>
      </c>
      <c r="H822" s="160" t="s">
        <v>909</v>
      </c>
      <c r="I822" s="159" t="s">
        <v>909</v>
      </c>
      <c r="J822" s="308" t="s">
        <v>909</v>
      </c>
      <c r="K822" s="176" t="s">
        <v>909</v>
      </c>
    </row>
    <row r="823" spans="1:11" hidden="1">
      <c r="A823" s="32" t="s">
        <v>909</v>
      </c>
      <c r="B823" s="36" t="s">
        <v>909</v>
      </c>
      <c r="C823" s="34" t="s">
        <v>909</v>
      </c>
      <c r="D823" s="34" t="s">
        <v>909</v>
      </c>
      <c r="E823" s="15">
        <f t="shared" si="28"/>
        <v>0</v>
      </c>
      <c r="F823" s="34" t="s">
        <v>909</v>
      </c>
      <c r="G823" s="124">
        <f t="shared" si="29"/>
        <v>0</v>
      </c>
      <c r="H823" s="160" t="s">
        <v>909</v>
      </c>
      <c r="I823" s="159" t="s">
        <v>909</v>
      </c>
      <c r="J823" s="308" t="s">
        <v>909</v>
      </c>
      <c r="K823" s="176" t="s">
        <v>909</v>
      </c>
    </row>
    <row r="824" spans="1:11" hidden="1">
      <c r="A824" s="32" t="s">
        <v>909</v>
      </c>
      <c r="B824" s="36" t="s">
        <v>909</v>
      </c>
      <c r="C824" s="34" t="s">
        <v>909</v>
      </c>
      <c r="D824" s="34" t="s">
        <v>909</v>
      </c>
      <c r="E824" s="15">
        <f t="shared" si="28"/>
        <v>0</v>
      </c>
      <c r="F824" s="34" t="s">
        <v>909</v>
      </c>
      <c r="G824" s="124">
        <f t="shared" si="29"/>
        <v>0</v>
      </c>
      <c r="H824" s="160" t="s">
        <v>909</v>
      </c>
      <c r="I824" s="159" t="s">
        <v>909</v>
      </c>
      <c r="J824" s="308" t="s">
        <v>909</v>
      </c>
      <c r="K824" s="176" t="s">
        <v>909</v>
      </c>
    </row>
    <row r="825" spans="1:11" hidden="1">
      <c r="A825" s="32" t="s">
        <v>909</v>
      </c>
      <c r="B825" s="36" t="s">
        <v>909</v>
      </c>
      <c r="C825" s="34" t="s">
        <v>909</v>
      </c>
      <c r="D825" s="34" t="s">
        <v>909</v>
      </c>
      <c r="E825" s="15">
        <f t="shared" si="28"/>
        <v>0</v>
      </c>
      <c r="F825" s="34" t="s">
        <v>909</v>
      </c>
      <c r="G825" s="124">
        <f t="shared" si="29"/>
        <v>0</v>
      </c>
      <c r="H825" s="160" t="s">
        <v>909</v>
      </c>
      <c r="I825" s="159" t="s">
        <v>909</v>
      </c>
      <c r="J825" s="308" t="s">
        <v>909</v>
      </c>
      <c r="K825" s="176" t="s">
        <v>909</v>
      </c>
    </row>
    <row r="826" spans="1:11" hidden="1">
      <c r="A826" s="32" t="s">
        <v>909</v>
      </c>
      <c r="B826" s="36" t="s">
        <v>909</v>
      </c>
      <c r="C826" s="34" t="s">
        <v>909</v>
      </c>
      <c r="D826" s="34" t="s">
        <v>909</v>
      </c>
      <c r="E826" s="15">
        <f t="shared" si="28"/>
        <v>0</v>
      </c>
      <c r="F826" s="34" t="s">
        <v>909</v>
      </c>
      <c r="G826" s="124">
        <f t="shared" si="29"/>
        <v>0</v>
      </c>
      <c r="H826" s="160" t="s">
        <v>909</v>
      </c>
      <c r="I826" s="159" t="s">
        <v>909</v>
      </c>
      <c r="J826" s="308" t="s">
        <v>909</v>
      </c>
      <c r="K826" s="176" t="s">
        <v>909</v>
      </c>
    </row>
    <row r="827" spans="1:11" hidden="1">
      <c r="A827" s="32" t="s">
        <v>909</v>
      </c>
      <c r="B827" s="36" t="s">
        <v>909</v>
      </c>
      <c r="C827" s="34" t="s">
        <v>909</v>
      </c>
      <c r="D827" s="34" t="s">
        <v>909</v>
      </c>
      <c r="E827" s="15">
        <f t="shared" si="28"/>
        <v>0</v>
      </c>
      <c r="F827" s="34" t="s">
        <v>909</v>
      </c>
      <c r="G827" s="124">
        <f t="shared" si="29"/>
        <v>0</v>
      </c>
      <c r="H827" s="160" t="s">
        <v>909</v>
      </c>
      <c r="I827" s="159" t="s">
        <v>909</v>
      </c>
      <c r="J827" s="308" t="s">
        <v>909</v>
      </c>
      <c r="K827" s="176" t="s">
        <v>909</v>
      </c>
    </row>
    <row r="828" spans="1:11" hidden="1">
      <c r="A828" s="32" t="s">
        <v>909</v>
      </c>
      <c r="B828" s="36" t="s">
        <v>909</v>
      </c>
      <c r="C828" s="34" t="s">
        <v>909</v>
      </c>
      <c r="D828" s="34" t="s">
        <v>909</v>
      </c>
      <c r="E828" s="15">
        <f t="shared" si="28"/>
        <v>0</v>
      </c>
      <c r="F828" s="34" t="s">
        <v>909</v>
      </c>
      <c r="G828" s="124">
        <f t="shared" si="29"/>
        <v>0</v>
      </c>
      <c r="H828" s="160" t="s">
        <v>909</v>
      </c>
      <c r="I828" s="159" t="s">
        <v>909</v>
      </c>
      <c r="J828" s="308" t="s">
        <v>909</v>
      </c>
      <c r="K828" s="176" t="s">
        <v>909</v>
      </c>
    </row>
    <row r="829" spans="1:11" hidden="1">
      <c r="A829" s="32" t="s">
        <v>909</v>
      </c>
      <c r="B829" s="36" t="s">
        <v>909</v>
      </c>
      <c r="C829" s="34" t="s">
        <v>909</v>
      </c>
      <c r="D829" s="34" t="s">
        <v>909</v>
      </c>
      <c r="E829" s="15">
        <f t="shared" si="28"/>
        <v>0</v>
      </c>
      <c r="F829" s="34" t="s">
        <v>909</v>
      </c>
      <c r="G829" s="124">
        <f t="shared" si="29"/>
        <v>0</v>
      </c>
      <c r="H829" s="160" t="s">
        <v>909</v>
      </c>
      <c r="I829" s="159" t="s">
        <v>909</v>
      </c>
      <c r="J829" s="308" t="s">
        <v>909</v>
      </c>
      <c r="K829" s="176" t="s">
        <v>909</v>
      </c>
    </row>
    <row r="830" spans="1:11" hidden="1">
      <c r="A830" s="32" t="s">
        <v>909</v>
      </c>
      <c r="B830" s="36" t="s">
        <v>909</v>
      </c>
      <c r="C830" s="34" t="s">
        <v>909</v>
      </c>
      <c r="D830" s="34" t="s">
        <v>909</v>
      </c>
      <c r="E830" s="15">
        <f t="shared" si="28"/>
        <v>0</v>
      </c>
      <c r="F830" s="34" t="s">
        <v>909</v>
      </c>
      <c r="G830" s="124">
        <f t="shared" si="29"/>
        <v>0</v>
      </c>
      <c r="H830" s="160" t="s">
        <v>909</v>
      </c>
      <c r="I830" s="159" t="s">
        <v>909</v>
      </c>
      <c r="J830" s="308" t="s">
        <v>909</v>
      </c>
      <c r="K830" s="176" t="s">
        <v>909</v>
      </c>
    </row>
    <row r="831" spans="1:11" hidden="1">
      <c r="A831" s="32" t="s">
        <v>909</v>
      </c>
      <c r="B831" s="36" t="s">
        <v>909</v>
      </c>
      <c r="C831" s="34" t="s">
        <v>909</v>
      </c>
      <c r="D831" s="34" t="s">
        <v>909</v>
      </c>
      <c r="E831" s="15">
        <f t="shared" si="28"/>
        <v>0</v>
      </c>
      <c r="F831" s="34" t="s">
        <v>909</v>
      </c>
      <c r="G831" s="124">
        <f t="shared" si="29"/>
        <v>0</v>
      </c>
      <c r="H831" s="160" t="s">
        <v>909</v>
      </c>
      <c r="I831" s="159" t="s">
        <v>909</v>
      </c>
      <c r="J831" s="308" t="s">
        <v>909</v>
      </c>
      <c r="K831" s="176" t="s">
        <v>909</v>
      </c>
    </row>
    <row r="832" spans="1:11" hidden="1">
      <c r="A832" s="32" t="s">
        <v>909</v>
      </c>
      <c r="B832" s="36" t="s">
        <v>909</v>
      </c>
      <c r="C832" s="34" t="s">
        <v>909</v>
      </c>
      <c r="D832" s="34" t="s">
        <v>909</v>
      </c>
      <c r="E832" s="15">
        <f t="shared" si="28"/>
        <v>0</v>
      </c>
      <c r="F832" s="34" t="s">
        <v>909</v>
      </c>
      <c r="G832" s="124">
        <f t="shared" si="29"/>
        <v>0</v>
      </c>
      <c r="H832" s="160" t="s">
        <v>909</v>
      </c>
      <c r="I832" s="159" t="s">
        <v>909</v>
      </c>
      <c r="J832" s="308" t="s">
        <v>909</v>
      </c>
      <c r="K832" s="176" t="s">
        <v>909</v>
      </c>
    </row>
    <row r="833" spans="1:11" hidden="1">
      <c r="A833" s="32" t="s">
        <v>909</v>
      </c>
      <c r="B833" s="36" t="s">
        <v>909</v>
      </c>
      <c r="C833" s="34" t="s">
        <v>909</v>
      </c>
      <c r="D833" s="34" t="s">
        <v>909</v>
      </c>
      <c r="E833" s="15">
        <f t="shared" si="28"/>
        <v>0</v>
      </c>
      <c r="F833" s="34" t="s">
        <v>909</v>
      </c>
      <c r="G833" s="124">
        <f t="shared" si="29"/>
        <v>0</v>
      </c>
      <c r="H833" s="160" t="s">
        <v>909</v>
      </c>
      <c r="I833" s="159" t="s">
        <v>909</v>
      </c>
      <c r="J833" s="308" t="s">
        <v>909</v>
      </c>
      <c r="K833" s="176" t="s">
        <v>909</v>
      </c>
    </row>
    <row r="834" spans="1:11" hidden="1">
      <c r="A834" s="32" t="s">
        <v>909</v>
      </c>
      <c r="B834" s="36" t="s">
        <v>909</v>
      </c>
      <c r="C834" s="34" t="s">
        <v>909</v>
      </c>
      <c r="D834" s="34" t="s">
        <v>909</v>
      </c>
      <c r="E834" s="15">
        <f t="shared" si="28"/>
        <v>0</v>
      </c>
      <c r="F834" s="34" t="s">
        <v>909</v>
      </c>
      <c r="G834" s="124">
        <f t="shared" si="29"/>
        <v>0</v>
      </c>
      <c r="H834" s="160" t="s">
        <v>909</v>
      </c>
      <c r="I834" s="159" t="s">
        <v>909</v>
      </c>
      <c r="J834" s="308" t="s">
        <v>909</v>
      </c>
      <c r="K834" s="176" t="s">
        <v>909</v>
      </c>
    </row>
    <row r="835" spans="1:11" hidden="1">
      <c r="A835" s="32" t="s">
        <v>909</v>
      </c>
      <c r="B835" s="36" t="s">
        <v>909</v>
      </c>
      <c r="C835" s="34" t="s">
        <v>909</v>
      </c>
      <c r="D835" s="34" t="s">
        <v>909</v>
      </c>
      <c r="E835" s="15">
        <f t="shared" si="28"/>
        <v>0</v>
      </c>
      <c r="F835" s="34" t="s">
        <v>909</v>
      </c>
      <c r="G835" s="124">
        <f t="shared" si="29"/>
        <v>0</v>
      </c>
      <c r="H835" s="160" t="s">
        <v>909</v>
      </c>
      <c r="I835" s="159" t="s">
        <v>909</v>
      </c>
      <c r="J835" s="308" t="s">
        <v>909</v>
      </c>
      <c r="K835" s="176" t="s">
        <v>909</v>
      </c>
    </row>
    <row r="836" spans="1:11" hidden="1">
      <c r="A836" s="32" t="s">
        <v>909</v>
      </c>
      <c r="B836" s="36" t="s">
        <v>909</v>
      </c>
      <c r="C836" s="34" t="s">
        <v>909</v>
      </c>
      <c r="D836" s="34" t="s">
        <v>909</v>
      </c>
      <c r="E836" s="15">
        <f t="shared" si="28"/>
        <v>0</v>
      </c>
      <c r="F836" s="34" t="s">
        <v>909</v>
      </c>
      <c r="G836" s="124">
        <f t="shared" si="29"/>
        <v>0</v>
      </c>
      <c r="H836" s="160" t="s">
        <v>909</v>
      </c>
      <c r="I836" s="159" t="s">
        <v>909</v>
      </c>
      <c r="J836" s="308" t="s">
        <v>909</v>
      </c>
      <c r="K836" s="176" t="s">
        <v>909</v>
      </c>
    </row>
    <row r="837" spans="1:11" hidden="1">
      <c r="A837" s="32" t="s">
        <v>909</v>
      </c>
      <c r="B837" s="36" t="s">
        <v>909</v>
      </c>
      <c r="C837" s="34" t="s">
        <v>909</v>
      </c>
      <c r="D837" s="34" t="s">
        <v>909</v>
      </c>
      <c r="E837" s="15">
        <f t="shared" si="28"/>
        <v>0</v>
      </c>
      <c r="F837" s="34" t="s">
        <v>909</v>
      </c>
      <c r="G837" s="124">
        <f t="shared" si="29"/>
        <v>0</v>
      </c>
      <c r="H837" s="160" t="s">
        <v>909</v>
      </c>
      <c r="I837" s="159" t="s">
        <v>909</v>
      </c>
      <c r="J837" s="308" t="s">
        <v>909</v>
      </c>
      <c r="K837" s="176" t="s">
        <v>909</v>
      </c>
    </row>
    <row r="838" spans="1:11" hidden="1">
      <c r="A838" s="32" t="s">
        <v>909</v>
      </c>
      <c r="B838" s="36" t="s">
        <v>909</v>
      </c>
      <c r="C838" s="34" t="s">
        <v>909</v>
      </c>
      <c r="D838" s="34" t="s">
        <v>909</v>
      </c>
      <c r="E838" s="15">
        <f t="shared" si="28"/>
        <v>0</v>
      </c>
      <c r="F838" s="34" t="s">
        <v>909</v>
      </c>
      <c r="G838" s="124">
        <f t="shared" si="29"/>
        <v>0</v>
      </c>
      <c r="H838" s="160" t="s">
        <v>909</v>
      </c>
      <c r="I838" s="159" t="s">
        <v>909</v>
      </c>
      <c r="J838" s="308" t="s">
        <v>909</v>
      </c>
      <c r="K838" s="176" t="s">
        <v>909</v>
      </c>
    </row>
    <row r="839" spans="1:11" hidden="1">
      <c r="A839" s="32" t="s">
        <v>909</v>
      </c>
      <c r="B839" s="36" t="s">
        <v>909</v>
      </c>
      <c r="C839" s="34" t="s">
        <v>909</v>
      </c>
      <c r="D839" s="34" t="s">
        <v>909</v>
      </c>
      <c r="E839" s="15">
        <f t="shared" si="28"/>
        <v>0</v>
      </c>
      <c r="F839" s="34" t="s">
        <v>909</v>
      </c>
      <c r="G839" s="124">
        <f t="shared" si="29"/>
        <v>0</v>
      </c>
      <c r="H839" s="160" t="s">
        <v>909</v>
      </c>
      <c r="I839" s="159" t="s">
        <v>909</v>
      </c>
      <c r="J839" s="308" t="s">
        <v>909</v>
      </c>
      <c r="K839" s="176" t="s">
        <v>909</v>
      </c>
    </row>
    <row r="840" spans="1:11" hidden="1">
      <c r="A840" s="32" t="s">
        <v>909</v>
      </c>
      <c r="B840" s="36" t="s">
        <v>909</v>
      </c>
      <c r="C840" s="34" t="s">
        <v>909</v>
      </c>
      <c r="D840" s="34" t="s">
        <v>909</v>
      </c>
      <c r="E840" s="15">
        <f t="shared" si="28"/>
        <v>0</v>
      </c>
      <c r="F840" s="34" t="s">
        <v>909</v>
      </c>
      <c r="G840" s="124">
        <f t="shared" si="29"/>
        <v>0</v>
      </c>
      <c r="H840" s="160" t="s">
        <v>909</v>
      </c>
      <c r="I840" s="159" t="s">
        <v>909</v>
      </c>
      <c r="J840" s="308" t="s">
        <v>909</v>
      </c>
      <c r="K840" s="176" t="s">
        <v>909</v>
      </c>
    </row>
    <row r="841" spans="1:11" hidden="1">
      <c r="A841" s="32" t="s">
        <v>909</v>
      </c>
      <c r="B841" s="36" t="s">
        <v>909</v>
      </c>
      <c r="C841" s="34" t="s">
        <v>909</v>
      </c>
      <c r="D841" s="34" t="s">
        <v>909</v>
      </c>
      <c r="E841" s="15">
        <f t="shared" si="28"/>
        <v>0</v>
      </c>
      <c r="F841" s="34" t="s">
        <v>909</v>
      </c>
      <c r="G841" s="124">
        <f t="shared" si="29"/>
        <v>0</v>
      </c>
      <c r="H841" s="160" t="s">
        <v>909</v>
      </c>
      <c r="I841" s="159" t="s">
        <v>909</v>
      </c>
      <c r="J841" s="308" t="s">
        <v>909</v>
      </c>
      <c r="K841" s="176" t="s">
        <v>909</v>
      </c>
    </row>
    <row r="842" spans="1:11" hidden="1">
      <c r="A842" s="32" t="s">
        <v>909</v>
      </c>
      <c r="B842" s="36" t="s">
        <v>909</v>
      </c>
      <c r="C842" s="34" t="s">
        <v>909</v>
      </c>
      <c r="D842" s="34" t="s">
        <v>909</v>
      </c>
      <c r="E842" s="15">
        <f t="shared" si="28"/>
        <v>0</v>
      </c>
      <c r="F842" s="34" t="s">
        <v>909</v>
      </c>
      <c r="G842" s="124">
        <f t="shared" si="29"/>
        <v>0</v>
      </c>
      <c r="H842" s="160" t="s">
        <v>909</v>
      </c>
      <c r="I842" s="159" t="s">
        <v>909</v>
      </c>
      <c r="J842" s="308" t="s">
        <v>909</v>
      </c>
      <c r="K842" s="176" t="s">
        <v>909</v>
      </c>
    </row>
    <row r="843" spans="1:11" hidden="1">
      <c r="A843" s="32" t="s">
        <v>909</v>
      </c>
      <c r="B843" s="36" t="s">
        <v>909</v>
      </c>
      <c r="C843" s="34" t="s">
        <v>909</v>
      </c>
      <c r="D843" s="34" t="s">
        <v>909</v>
      </c>
      <c r="E843" s="15">
        <f t="shared" ref="E843:E906" si="30">IFERROR(C843+D843,0)</f>
        <v>0</v>
      </c>
      <c r="F843" s="34" t="s">
        <v>909</v>
      </c>
      <c r="G843" s="124">
        <f t="shared" ref="G843:G906" si="31">IFERROR((E843-F843),0)</f>
        <v>0</v>
      </c>
      <c r="H843" s="160" t="s">
        <v>909</v>
      </c>
      <c r="I843" s="159" t="s">
        <v>909</v>
      </c>
      <c r="J843" s="308" t="s">
        <v>909</v>
      </c>
      <c r="K843" s="176" t="s">
        <v>909</v>
      </c>
    </row>
    <row r="844" spans="1:11" hidden="1">
      <c r="A844" s="32" t="s">
        <v>909</v>
      </c>
      <c r="B844" s="36" t="s">
        <v>909</v>
      </c>
      <c r="C844" s="34" t="s">
        <v>909</v>
      </c>
      <c r="D844" s="34" t="s">
        <v>909</v>
      </c>
      <c r="E844" s="15">
        <f t="shared" si="30"/>
        <v>0</v>
      </c>
      <c r="F844" s="34" t="s">
        <v>909</v>
      </c>
      <c r="G844" s="124">
        <f t="shared" si="31"/>
        <v>0</v>
      </c>
      <c r="H844" s="160" t="s">
        <v>909</v>
      </c>
      <c r="I844" s="159" t="s">
        <v>909</v>
      </c>
      <c r="J844" s="308" t="s">
        <v>909</v>
      </c>
      <c r="K844" s="176" t="s">
        <v>909</v>
      </c>
    </row>
    <row r="845" spans="1:11" hidden="1">
      <c r="A845" s="32" t="s">
        <v>909</v>
      </c>
      <c r="B845" s="36" t="s">
        <v>909</v>
      </c>
      <c r="C845" s="34" t="s">
        <v>909</v>
      </c>
      <c r="D845" s="34" t="s">
        <v>909</v>
      </c>
      <c r="E845" s="15">
        <f t="shared" si="30"/>
        <v>0</v>
      </c>
      <c r="F845" s="34" t="s">
        <v>909</v>
      </c>
      <c r="G845" s="124">
        <f t="shared" si="31"/>
        <v>0</v>
      </c>
      <c r="H845" s="160" t="s">
        <v>909</v>
      </c>
      <c r="I845" s="159" t="s">
        <v>909</v>
      </c>
      <c r="J845" s="308" t="s">
        <v>909</v>
      </c>
      <c r="K845" s="176" t="s">
        <v>909</v>
      </c>
    </row>
    <row r="846" spans="1:11" hidden="1">
      <c r="A846" s="32" t="s">
        <v>909</v>
      </c>
      <c r="B846" s="36" t="s">
        <v>909</v>
      </c>
      <c r="C846" s="34" t="s">
        <v>909</v>
      </c>
      <c r="D846" s="34" t="s">
        <v>909</v>
      </c>
      <c r="E846" s="15">
        <f t="shared" si="30"/>
        <v>0</v>
      </c>
      <c r="F846" s="34" t="s">
        <v>909</v>
      </c>
      <c r="G846" s="124">
        <f t="shared" si="31"/>
        <v>0</v>
      </c>
      <c r="H846" s="160" t="s">
        <v>909</v>
      </c>
      <c r="I846" s="159" t="s">
        <v>909</v>
      </c>
      <c r="J846" s="308" t="s">
        <v>909</v>
      </c>
      <c r="K846" s="176" t="s">
        <v>909</v>
      </c>
    </row>
    <row r="847" spans="1:11" hidden="1">
      <c r="A847" s="32" t="s">
        <v>909</v>
      </c>
      <c r="B847" s="36" t="s">
        <v>909</v>
      </c>
      <c r="C847" s="34" t="s">
        <v>909</v>
      </c>
      <c r="D847" s="34" t="s">
        <v>909</v>
      </c>
      <c r="E847" s="15">
        <f t="shared" si="30"/>
        <v>0</v>
      </c>
      <c r="F847" s="34" t="s">
        <v>909</v>
      </c>
      <c r="G847" s="124">
        <f t="shared" si="31"/>
        <v>0</v>
      </c>
      <c r="H847" s="160" t="s">
        <v>909</v>
      </c>
      <c r="I847" s="159" t="s">
        <v>909</v>
      </c>
      <c r="J847" s="308" t="s">
        <v>909</v>
      </c>
      <c r="K847" s="176" t="s">
        <v>909</v>
      </c>
    </row>
    <row r="848" spans="1:11" hidden="1">
      <c r="A848" s="32" t="s">
        <v>909</v>
      </c>
      <c r="B848" s="36" t="s">
        <v>909</v>
      </c>
      <c r="C848" s="34" t="s">
        <v>909</v>
      </c>
      <c r="D848" s="34" t="s">
        <v>909</v>
      </c>
      <c r="E848" s="15">
        <f t="shared" si="30"/>
        <v>0</v>
      </c>
      <c r="F848" s="34" t="s">
        <v>909</v>
      </c>
      <c r="G848" s="124">
        <f t="shared" si="31"/>
        <v>0</v>
      </c>
      <c r="H848" s="160" t="s">
        <v>909</v>
      </c>
      <c r="I848" s="159" t="s">
        <v>909</v>
      </c>
      <c r="J848" s="308" t="s">
        <v>909</v>
      </c>
      <c r="K848" s="176" t="s">
        <v>909</v>
      </c>
    </row>
    <row r="849" spans="1:11" hidden="1">
      <c r="A849" s="32" t="s">
        <v>909</v>
      </c>
      <c r="B849" s="36" t="s">
        <v>909</v>
      </c>
      <c r="C849" s="34" t="s">
        <v>909</v>
      </c>
      <c r="D849" s="34" t="s">
        <v>909</v>
      </c>
      <c r="E849" s="15">
        <f t="shared" si="30"/>
        <v>0</v>
      </c>
      <c r="F849" s="34" t="s">
        <v>909</v>
      </c>
      <c r="G849" s="124">
        <f t="shared" si="31"/>
        <v>0</v>
      </c>
      <c r="H849" s="160" t="s">
        <v>909</v>
      </c>
      <c r="I849" s="159" t="s">
        <v>909</v>
      </c>
      <c r="J849" s="308" t="s">
        <v>909</v>
      </c>
      <c r="K849" s="176" t="s">
        <v>909</v>
      </c>
    </row>
    <row r="850" spans="1:11" hidden="1">
      <c r="A850" s="32" t="s">
        <v>909</v>
      </c>
      <c r="B850" s="36" t="s">
        <v>909</v>
      </c>
      <c r="C850" s="34" t="s">
        <v>909</v>
      </c>
      <c r="D850" s="34" t="s">
        <v>909</v>
      </c>
      <c r="E850" s="15">
        <f t="shared" si="30"/>
        <v>0</v>
      </c>
      <c r="F850" s="34" t="s">
        <v>909</v>
      </c>
      <c r="G850" s="124">
        <f t="shared" si="31"/>
        <v>0</v>
      </c>
      <c r="H850" s="160" t="s">
        <v>909</v>
      </c>
      <c r="I850" s="159" t="s">
        <v>909</v>
      </c>
      <c r="J850" s="308" t="s">
        <v>909</v>
      </c>
      <c r="K850" s="176" t="s">
        <v>909</v>
      </c>
    </row>
    <row r="851" spans="1:11" hidden="1">
      <c r="A851" s="32" t="s">
        <v>909</v>
      </c>
      <c r="B851" s="36" t="s">
        <v>909</v>
      </c>
      <c r="C851" s="34" t="s">
        <v>909</v>
      </c>
      <c r="D851" s="34" t="s">
        <v>909</v>
      </c>
      <c r="E851" s="15">
        <f t="shared" si="30"/>
        <v>0</v>
      </c>
      <c r="F851" s="34" t="s">
        <v>909</v>
      </c>
      <c r="G851" s="124">
        <f t="shared" si="31"/>
        <v>0</v>
      </c>
      <c r="H851" s="160" t="s">
        <v>909</v>
      </c>
      <c r="I851" s="159" t="s">
        <v>909</v>
      </c>
      <c r="J851" s="308" t="s">
        <v>909</v>
      </c>
      <c r="K851" s="176" t="s">
        <v>909</v>
      </c>
    </row>
    <row r="852" spans="1:11" hidden="1">
      <c r="A852" s="32" t="s">
        <v>909</v>
      </c>
      <c r="B852" s="36" t="s">
        <v>909</v>
      </c>
      <c r="C852" s="34" t="s">
        <v>909</v>
      </c>
      <c r="D852" s="34" t="s">
        <v>909</v>
      </c>
      <c r="E852" s="15">
        <f t="shared" si="30"/>
        <v>0</v>
      </c>
      <c r="F852" s="34" t="s">
        <v>909</v>
      </c>
      <c r="G852" s="124">
        <f t="shared" si="31"/>
        <v>0</v>
      </c>
      <c r="H852" s="160" t="s">
        <v>909</v>
      </c>
      <c r="I852" s="159" t="s">
        <v>909</v>
      </c>
      <c r="J852" s="308" t="s">
        <v>909</v>
      </c>
      <c r="K852" s="176" t="s">
        <v>909</v>
      </c>
    </row>
    <row r="853" spans="1:11" hidden="1">
      <c r="A853" s="32" t="s">
        <v>909</v>
      </c>
      <c r="B853" s="36" t="s">
        <v>909</v>
      </c>
      <c r="C853" s="34" t="s">
        <v>909</v>
      </c>
      <c r="D853" s="34" t="s">
        <v>909</v>
      </c>
      <c r="E853" s="15">
        <f t="shared" si="30"/>
        <v>0</v>
      </c>
      <c r="F853" s="34" t="s">
        <v>909</v>
      </c>
      <c r="G853" s="124">
        <f t="shared" si="31"/>
        <v>0</v>
      </c>
      <c r="H853" s="160" t="s">
        <v>909</v>
      </c>
      <c r="I853" s="159" t="s">
        <v>909</v>
      </c>
      <c r="J853" s="308" t="s">
        <v>909</v>
      </c>
      <c r="K853" s="176" t="s">
        <v>909</v>
      </c>
    </row>
    <row r="854" spans="1:11" hidden="1">
      <c r="A854" s="32" t="s">
        <v>909</v>
      </c>
      <c r="B854" s="36" t="s">
        <v>909</v>
      </c>
      <c r="C854" s="34" t="s">
        <v>909</v>
      </c>
      <c r="D854" s="34" t="s">
        <v>909</v>
      </c>
      <c r="E854" s="15">
        <f t="shared" si="30"/>
        <v>0</v>
      </c>
      <c r="F854" s="34" t="s">
        <v>909</v>
      </c>
      <c r="G854" s="124">
        <f t="shared" si="31"/>
        <v>0</v>
      </c>
      <c r="H854" s="160" t="s">
        <v>909</v>
      </c>
      <c r="I854" s="159" t="s">
        <v>909</v>
      </c>
      <c r="J854" s="308" t="s">
        <v>909</v>
      </c>
      <c r="K854" s="176" t="s">
        <v>909</v>
      </c>
    </row>
    <row r="855" spans="1:11" hidden="1">
      <c r="A855" s="32" t="s">
        <v>909</v>
      </c>
      <c r="B855" s="36" t="s">
        <v>909</v>
      </c>
      <c r="C855" s="34" t="s">
        <v>909</v>
      </c>
      <c r="D855" s="34" t="s">
        <v>909</v>
      </c>
      <c r="E855" s="15">
        <f t="shared" si="30"/>
        <v>0</v>
      </c>
      <c r="F855" s="34" t="s">
        <v>909</v>
      </c>
      <c r="G855" s="124">
        <f t="shared" si="31"/>
        <v>0</v>
      </c>
      <c r="H855" s="160" t="s">
        <v>909</v>
      </c>
      <c r="I855" s="159" t="s">
        <v>909</v>
      </c>
      <c r="J855" s="308" t="s">
        <v>909</v>
      </c>
      <c r="K855" s="176" t="s">
        <v>909</v>
      </c>
    </row>
    <row r="856" spans="1:11" hidden="1">
      <c r="A856" s="32" t="s">
        <v>909</v>
      </c>
      <c r="B856" s="36" t="s">
        <v>909</v>
      </c>
      <c r="C856" s="34" t="s">
        <v>909</v>
      </c>
      <c r="D856" s="34" t="s">
        <v>909</v>
      </c>
      <c r="E856" s="15">
        <f t="shared" si="30"/>
        <v>0</v>
      </c>
      <c r="F856" s="34" t="s">
        <v>909</v>
      </c>
      <c r="G856" s="124">
        <f t="shared" si="31"/>
        <v>0</v>
      </c>
      <c r="H856" s="160" t="s">
        <v>909</v>
      </c>
      <c r="I856" s="159" t="s">
        <v>909</v>
      </c>
      <c r="J856" s="308" t="s">
        <v>909</v>
      </c>
      <c r="K856" s="176" t="s">
        <v>909</v>
      </c>
    </row>
    <row r="857" spans="1:11" hidden="1">
      <c r="A857" s="32" t="s">
        <v>909</v>
      </c>
      <c r="B857" s="36" t="s">
        <v>909</v>
      </c>
      <c r="C857" s="34" t="s">
        <v>909</v>
      </c>
      <c r="D857" s="34" t="s">
        <v>909</v>
      </c>
      <c r="E857" s="15">
        <f t="shared" si="30"/>
        <v>0</v>
      </c>
      <c r="F857" s="34" t="s">
        <v>909</v>
      </c>
      <c r="G857" s="124">
        <f t="shared" si="31"/>
        <v>0</v>
      </c>
      <c r="H857" s="160" t="s">
        <v>909</v>
      </c>
      <c r="I857" s="159" t="s">
        <v>909</v>
      </c>
      <c r="J857" s="308" t="s">
        <v>909</v>
      </c>
      <c r="K857" s="176" t="s">
        <v>909</v>
      </c>
    </row>
    <row r="858" spans="1:11" hidden="1">
      <c r="A858" s="32" t="s">
        <v>909</v>
      </c>
      <c r="B858" s="36" t="s">
        <v>909</v>
      </c>
      <c r="C858" s="34" t="s">
        <v>909</v>
      </c>
      <c r="D858" s="34" t="s">
        <v>909</v>
      </c>
      <c r="E858" s="15">
        <f t="shared" si="30"/>
        <v>0</v>
      </c>
      <c r="F858" s="34" t="s">
        <v>909</v>
      </c>
      <c r="G858" s="124">
        <f t="shared" si="31"/>
        <v>0</v>
      </c>
      <c r="H858" s="160" t="s">
        <v>909</v>
      </c>
      <c r="I858" s="159" t="s">
        <v>909</v>
      </c>
      <c r="J858" s="308" t="s">
        <v>909</v>
      </c>
      <c r="K858" s="176" t="s">
        <v>909</v>
      </c>
    </row>
    <row r="859" spans="1:11" hidden="1">
      <c r="A859" s="32" t="s">
        <v>909</v>
      </c>
      <c r="B859" s="36" t="s">
        <v>909</v>
      </c>
      <c r="C859" s="34" t="s">
        <v>909</v>
      </c>
      <c r="D859" s="34" t="s">
        <v>909</v>
      </c>
      <c r="E859" s="15">
        <f t="shared" si="30"/>
        <v>0</v>
      </c>
      <c r="F859" s="34" t="s">
        <v>909</v>
      </c>
      <c r="G859" s="124">
        <f t="shared" si="31"/>
        <v>0</v>
      </c>
      <c r="H859" s="160" t="s">
        <v>909</v>
      </c>
      <c r="I859" s="159" t="s">
        <v>909</v>
      </c>
      <c r="J859" s="308" t="s">
        <v>909</v>
      </c>
      <c r="K859" s="176" t="s">
        <v>909</v>
      </c>
    </row>
    <row r="860" spans="1:11" hidden="1">
      <c r="A860" s="32" t="s">
        <v>909</v>
      </c>
      <c r="B860" s="36" t="s">
        <v>909</v>
      </c>
      <c r="C860" s="34" t="s">
        <v>909</v>
      </c>
      <c r="D860" s="34" t="s">
        <v>909</v>
      </c>
      <c r="E860" s="15">
        <f t="shared" si="30"/>
        <v>0</v>
      </c>
      <c r="F860" s="34" t="s">
        <v>909</v>
      </c>
      <c r="G860" s="124">
        <f t="shared" si="31"/>
        <v>0</v>
      </c>
      <c r="H860" s="160" t="s">
        <v>909</v>
      </c>
      <c r="I860" s="159" t="s">
        <v>909</v>
      </c>
      <c r="J860" s="308" t="s">
        <v>909</v>
      </c>
      <c r="K860" s="176" t="s">
        <v>909</v>
      </c>
    </row>
    <row r="861" spans="1:11" hidden="1">
      <c r="A861" s="32" t="s">
        <v>909</v>
      </c>
      <c r="B861" s="36" t="s">
        <v>909</v>
      </c>
      <c r="C861" s="34" t="s">
        <v>909</v>
      </c>
      <c r="D861" s="34" t="s">
        <v>909</v>
      </c>
      <c r="E861" s="15">
        <f t="shared" si="30"/>
        <v>0</v>
      </c>
      <c r="F861" s="34" t="s">
        <v>909</v>
      </c>
      <c r="G861" s="124">
        <f t="shared" si="31"/>
        <v>0</v>
      </c>
      <c r="H861" s="160" t="s">
        <v>909</v>
      </c>
      <c r="I861" s="159" t="s">
        <v>909</v>
      </c>
      <c r="J861" s="308" t="s">
        <v>909</v>
      </c>
      <c r="K861" s="176" t="s">
        <v>909</v>
      </c>
    </row>
    <row r="862" spans="1:11" hidden="1">
      <c r="A862" s="32" t="s">
        <v>909</v>
      </c>
      <c r="B862" s="36" t="s">
        <v>909</v>
      </c>
      <c r="C862" s="34" t="s">
        <v>909</v>
      </c>
      <c r="D862" s="34" t="s">
        <v>909</v>
      </c>
      <c r="E862" s="15">
        <f t="shared" si="30"/>
        <v>0</v>
      </c>
      <c r="F862" s="34" t="s">
        <v>909</v>
      </c>
      <c r="G862" s="124">
        <f t="shared" si="31"/>
        <v>0</v>
      </c>
      <c r="H862" s="160" t="s">
        <v>909</v>
      </c>
      <c r="I862" s="159" t="s">
        <v>909</v>
      </c>
      <c r="J862" s="308" t="s">
        <v>909</v>
      </c>
      <c r="K862" s="176" t="s">
        <v>909</v>
      </c>
    </row>
    <row r="863" spans="1:11" hidden="1">
      <c r="A863" s="32" t="s">
        <v>909</v>
      </c>
      <c r="B863" s="36" t="s">
        <v>909</v>
      </c>
      <c r="C863" s="34" t="s">
        <v>909</v>
      </c>
      <c r="D863" s="34" t="s">
        <v>909</v>
      </c>
      <c r="E863" s="15">
        <f t="shared" si="30"/>
        <v>0</v>
      </c>
      <c r="F863" s="34" t="s">
        <v>909</v>
      </c>
      <c r="G863" s="124">
        <f t="shared" si="31"/>
        <v>0</v>
      </c>
      <c r="H863" s="160" t="s">
        <v>909</v>
      </c>
      <c r="I863" s="159" t="s">
        <v>909</v>
      </c>
      <c r="J863" s="308" t="s">
        <v>909</v>
      </c>
      <c r="K863" s="176" t="s">
        <v>909</v>
      </c>
    </row>
    <row r="864" spans="1:11" hidden="1">
      <c r="A864" s="32" t="s">
        <v>909</v>
      </c>
      <c r="B864" s="36" t="s">
        <v>909</v>
      </c>
      <c r="C864" s="34" t="s">
        <v>909</v>
      </c>
      <c r="D864" s="34" t="s">
        <v>909</v>
      </c>
      <c r="E864" s="15">
        <f t="shared" si="30"/>
        <v>0</v>
      </c>
      <c r="F864" s="34" t="s">
        <v>909</v>
      </c>
      <c r="G864" s="124">
        <f t="shared" si="31"/>
        <v>0</v>
      </c>
      <c r="H864" s="160" t="s">
        <v>909</v>
      </c>
      <c r="I864" s="159" t="s">
        <v>909</v>
      </c>
      <c r="J864" s="308" t="s">
        <v>909</v>
      </c>
      <c r="K864" s="176" t="s">
        <v>909</v>
      </c>
    </row>
    <row r="865" spans="1:11" hidden="1">
      <c r="A865" s="32" t="s">
        <v>909</v>
      </c>
      <c r="B865" s="36" t="s">
        <v>909</v>
      </c>
      <c r="C865" s="34" t="s">
        <v>909</v>
      </c>
      <c r="D865" s="34" t="s">
        <v>909</v>
      </c>
      <c r="E865" s="15">
        <f t="shared" si="30"/>
        <v>0</v>
      </c>
      <c r="F865" s="34" t="s">
        <v>909</v>
      </c>
      <c r="G865" s="124">
        <f t="shared" si="31"/>
        <v>0</v>
      </c>
      <c r="H865" s="160" t="s">
        <v>909</v>
      </c>
      <c r="I865" s="159" t="s">
        <v>909</v>
      </c>
      <c r="J865" s="308" t="s">
        <v>909</v>
      </c>
      <c r="K865" s="176" t="s">
        <v>909</v>
      </c>
    </row>
    <row r="866" spans="1:11" hidden="1">
      <c r="A866" s="32" t="s">
        <v>909</v>
      </c>
      <c r="B866" s="36" t="s">
        <v>909</v>
      </c>
      <c r="C866" s="34" t="s">
        <v>909</v>
      </c>
      <c r="D866" s="34" t="s">
        <v>909</v>
      </c>
      <c r="E866" s="15">
        <f t="shared" si="30"/>
        <v>0</v>
      </c>
      <c r="F866" s="34" t="s">
        <v>909</v>
      </c>
      <c r="G866" s="124">
        <f t="shared" si="31"/>
        <v>0</v>
      </c>
      <c r="H866" s="160" t="s">
        <v>909</v>
      </c>
      <c r="I866" s="159" t="s">
        <v>909</v>
      </c>
      <c r="J866" s="308" t="s">
        <v>909</v>
      </c>
      <c r="K866" s="176" t="s">
        <v>909</v>
      </c>
    </row>
    <row r="867" spans="1:11" hidden="1">
      <c r="A867" s="32" t="s">
        <v>909</v>
      </c>
      <c r="B867" s="36" t="s">
        <v>909</v>
      </c>
      <c r="C867" s="34" t="s">
        <v>909</v>
      </c>
      <c r="D867" s="34" t="s">
        <v>909</v>
      </c>
      <c r="E867" s="15">
        <f t="shared" si="30"/>
        <v>0</v>
      </c>
      <c r="F867" s="34" t="s">
        <v>909</v>
      </c>
      <c r="G867" s="124">
        <f t="shared" si="31"/>
        <v>0</v>
      </c>
      <c r="H867" s="160" t="s">
        <v>909</v>
      </c>
      <c r="I867" s="159" t="s">
        <v>909</v>
      </c>
      <c r="J867" s="308" t="s">
        <v>909</v>
      </c>
      <c r="K867" s="176" t="s">
        <v>909</v>
      </c>
    </row>
    <row r="868" spans="1:11" hidden="1">
      <c r="A868" s="32" t="s">
        <v>909</v>
      </c>
      <c r="B868" s="36" t="s">
        <v>909</v>
      </c>
      <c r="C868" s="34" t="s">
        <v>909</v>
      </c>
      <c r="D868" s="34" t="s">
        <v>909</v>
      </c>
      <c r="E868" s="15">
        <f t="shared" si="30"/>
        <v>0</v>
      </c>
      <c r="F868" s="34" t="s">
        <v>909</v>
      </c>
      <c r="G868" s="124">
        <f t="shared" si="31"/>
        <v>0</v>
      </c>
      <c r="H868" s="160" t="s">
        <v>909</v>
      </c>
      <c r="I868" s="159" t="s">
        <v>909</v>
      </c>
      <c r="J868" s="308" t="s">
        <v>909</v>
      </c>
      <c r="K868" s="176" t="s">
        <v>909</v>
      </c>
    </row>
    <row r="869" spans="1:11" hidden="1">
      <c r="A869" s="32" t="s">
        <v>909</v>
      </c>
      <c r="B869" s="36" t="s">
        <v>909</v>
      </c>
      <c r="C869" s="34" t="s">
        <v>909</v>
      </c>
      <c r="D869" s="34" t="s">
        <v>909</v>
      </c>
      <c r="E869" s="15">
        <f t="shared" si="30"/>
        <v>0</v>
      </c>
      <c r="F869" s="34" t="s">
        <v>909</v>
      </c>
      <c r="G869" s="124">
        <f t="shared" si="31"/>
        <v>0</v>
      </c>
      <c r="H869" s="160" t="s">
        <v>909</v>
      </c>
      <c r="I869" s="159" t="s">
        <v>909</v>
      </c>
      <c r="J869" s="308" t="s">
        <v>909</v>
      </c>
      <c r="K869" s="176" t="s">
        <v>909</v>
      </c>
    </row>
    <row r="870" spans="1:11" hidden="1">
      <c r="A870" s="32" t="s">
        <v>909</v>
      </c>
      <c r="B870" s="36" t="s">
        <v>909</v>
      </c>
      <c r="C870" s="34" t="s">
        <v>909</v>
      </c>
      <c r="D870" s="34" t="s">
        <v>909</v>
      </c>
      <c r="E870" s="15">
        <f t="shared" si="30"/>
        <v>0</v>
      </c>
      <c r="F870" s="34" t="s">
        <v>909</v>
      </c>
      <c r="G870" s="124">
        <f t="shared" si="31"/>
        <v>0</v>
      </c>
      <c r="H870" s="160" t="s">
        <v>909</v>
      </c>
      <c r="I870" s="159" t="s">
        <v>909</v>
      </c>
      <c r="J870" s="308" t="s">
        <v>909</v>
      </c>
      <c r="K870" s="176" t="s">
        <v>909</v>
      </c>
    </row>
    <row r="871" spans="1:11" hidden="1">
      <c r="A871" s="32" t="s">
        <v>909</v>
      </c>
      <c r="B871" s="36" t="s">
        <v>909</v>
      </c>
      <c r="C871" s="34" t="s">
        <v>909</v>
      </c>
      <c r="D871" s="34" t="s">
        <v>909</v>
      </c>
      <c r="E871" s="15">
        <f t="shared" si="30"/>
        <v>0</v>
      </c>
      <c r="F871" s="34" t="s">
        <v>909</v>
      </c>
      <c r="G871" s="124">
        <f t="shared" si="31"/>
        <v>0</v>
      </c>
      <c r="H871" s="160" t="s">
        <v>909</v>
      </c>
      <c r="I871" s="159" t="s">
        <v>909</v>
      </c>
      <c r="J871" s="308" t="s">
        <v>909</v>
      </c>
      <c r="K871" s="176" t="s">
        <v>909</v>
      </c>
    </row>
    <row r="872" spans="1:11" hidden="1">
      <c r="A872" s="32" t="s">
        <v>909</v>
      </c>
      <c r="B872" s="36" t="s">
        <v>909</v>
      </c>
      <c r="C872" s="34" t="s">
        <v>909</v>
      </c>
      <c r="D872" s="34" t="s">
        <v>909</v>
      </c>
      <c r="E872" s="15">
        <f t="shared" si="30"/>
        <v>0</v>
      </c>
      <c r="F872" s="34" t="s">
        <v>909</v>
      </c>
      <c r="G872" s="124">
        <f t="shared" si="31"/>
        <v>0</v>
      </c>
      <c r="H872" s="160" t="s">
        <v>909</v>
      </c>
      <c r="I872" s="159" t="s">
        <v>909</v>
      </c>
      <c r="J872" s="308" t="s">
        <v>909</v>
      </c>
      <c r="K872" s="176" t="s">
        <v>909</v>
      </c>
    </row>
    <row r="873" spans="1:11" hidden="1">
      <c r="A873" s="32" t="s">
        <v>909</v>
      </c>
      <c r="B873" s="36" t="s">
        <v>909</v>
      </c>
      <c r="C873" s="34" t="s">
        <v>909</v>
      </c>
      <c r="D873" s="34" t="s">
        <v>909</v>
      </c>
      <c r="E873" s="15">
        <f t="shared" si="30"/>
        <v>0</v>
      </c>
      <c r="F873" s="34" t="s">
        <v>909</v>
      </c>
      <c r="G873" s="124">
        <f t="shared" si="31"/>
        <v>0</v>
      </c>
      <c r="H873" s="160" t="s">
        <v>909</v>
      </c>
      <c r="I873" s="159" t="s">
        <v>909</v>
      </c>
      <c r="J873" s="308" t="s">
        <v>909</v>
      </c>
      <c r="K873" s="176" t="s">
        <v>909</v>
      </c>
    </row>
    <row r="874" spans="1:11" hidden="1">
      <c r="A874" s="32" t="s">
        <v>909</v>
      </c>
      <c r="B874" s="36" t="s">
        <v>909</v>
      </c>
      <c r="C874" s="34" t="s">
        <v>909</v>
      </c>
      <c r="D874" s="34" t="s">
        <v>909</v>
      </c>
      <c r="E874" s="15">
        <f t="shared" si="30"/>
        <v>0</v>
      </c>
      <c r="F874" s="34" t="s">
        <v>909</v>
      </c>
      <c r="G874" s="124">
        <f t="shared" si="31"/>
        <v>0</v>
      </c>
      <c r="H874" s="160" t="s">
        <v>909</v>
      </c>
      <c r="I874" s="159" t="s">
        <v>909</v>
      </c>
      <c r="J874" s="308" t="s">
        <v>909</v>
      </c>
      <c r="K874" s="176" t="s">
        <v>909</v>
      </c>
    </row>
    <row r="875" spans="1:11" hidden="1">
      <c r="A875" s="32" t="s">
        <v>909</v>
      </c>
      <c r="B875" s="36" t="s">
        <v>909</v>
      </c>
      <c r="C875" s="34" t="s">
        <v>909</v>
      </c>
      <c r="D875" s="34" t="s">
        <v>909</v>
      </c>
      <c r="E875" s="15">
        <f t="shared" si="30"/>
        <v>0</v>
      </c>
      <c r="F875" s="34" t="s">
        <v>909</v>
      </c>
      <c r="G875" s="124">
        <f t="shared" si="31"/>
        <v>0</v>
      </c>
      <c r="H875" s="160" t="s">
        <v>909</v>
      </c>
      <c r="I875" s="159" t="s">
        <v>909</v>
      </c>
      <c r="J875" s="308" t="s">
        <v>909</v>
      </c>
      <c r="K875" s="176" t="s">
        <v>909</v>
      </c>
    </row>
    <row r="876" spans="1:11" hidden="1">
      <c r="A876" s="32" t="s">
        <v>909</v>
      </c>
      <c r="B876" s="36" t="s">
        <v>909</v>
      </c>
      <c r="C876" s="34" t="s">
        <v>909</v>
      </c>
      <c r="D876" s="34" t="s">
        <v>909</v>
      </c>
      <c r="E876" s="15">
        <f t="shared" si="30"/>
        <v>0</v>
      </c>
      <c r="F876" s="34" t="s">
        <v>909</v>
      </c>
      <c r="G876" s="124">
        <f t="shared" si="31"/>
        <v>0</v>
      </c>
      <c r="H876" s="160" t="s">
        <v>909</v>
      </c>
      <c r="I876" s="159" t="s">
        <v>909</v>
      </c>
      <c r="J876" s="308" t="s">
        <v>909</v>
      </c>
      <c r="K876" s="176" t="s">
        <v>909</v>
      </c>
    </row>
    <row r="877" spans="1:11" hidden="1">
      <c r="A877" s="32" t="s">
        <v>909</v>
      </c>
      <c r="B877" s="36" t="s">
        <v>909</v>
      </c>
      <c r="C877" s="34" t="s">
        <v>909</v>
      </c>
      <c r="D877" s="34" t="s">
        <v>909</v>
      </c>
      <c r="E877" s="15">
        <f t="shared" si="30"/>
        <v>0</v>
      </c>
      <c r="F877" s="34" t="s">
        <v>909</v>
      </c>
      <c r="G877" s="124">
        <f t="shared" si="31"/>
        <v>0</v>
      </c>
      <c r="H877" s="160" t="s">
        <v>909</v>
      </c>
      <c r="I877" s="159" t="s">
        <v>909</v>
      </c>
      <c r="J877" s="308" t="s">
        <v>909</v>
      </c>
      <c r="K877" s="176" t="s">
        <v>909</v>
      </c>
    </row>
    <row r="878" spans="1:11" hidden="1">
      <c r="A878" s="32" t="s">
        <v>909</v>
      </c>
      <c r="B878" s="36" t="s">
        <v>909</v>
      </c>
      <c r="C878" s="34" t="s">
        <v>909</v>
      </c>
      <c r="D878" s="34" t="s">
        <v>909</v>
      </c>
      <c r="E878" s="15">
        <f t="shared" si="30"/>
        <v>0</v>
      </c>
      <c r="F878" s="34" t="s">
        <v>909</v>
      </c>
      <c r="G878" s="124">
        <f t="shared" si="31"/>
        <v>0</v>
      </c>
      <c r="H878" s="160" t="s">
        <v>909</v>
      </c>
      <c r="I878" s="159" t="s">
        <v>909</v>
      </c>
      <c r="J878" s="308" t="s">
        <v>909</v>
      </c>
      <c r="K878" s="176" t="s">
        <v>909</v>
      </c>
    </row>
    <row r="879" spans="1:11" hidden="1">
      <c r="A879" s="32" t="s">
        <v>909</v>
      </c>
      <c r="B879" s="36" t="s">
        <v>909</v>
      </c>
      <c r="C879" s="34" t="s">
        <v>909</v>
      </c>
      <c r="D879" s="34" t="s">
        <v>909</v>
      </c>
      <c r="E879" s="15">
        <f t="shared" si="30"/>
        <v>0</v>
      </c>
      <c r="F879" s="34" t="s">
        <v>909</v>
      </c>
      <c r="G879" s="124">
        <f t="shared" si="31"/>
        <v>0</v>
      </c>
      <c r="H879" s="160" t="s">
        <v>909</v>
      </c>
      <c r="I879" s="159" t="s">
        <v>909</v>
      </c>
      <c r="J879" s="308" t="s">
        <v>909</v>
      </c>
      <c r="K879" s="176" t="s">
        <v>909</v>
      </c>
    </row>
    <row r="880" spans="1:11" hidden="1">
      <c r="A880" s="32" t="s">
        <v>909</v>
      </c>
      <c r="B880" s="36" t="s">
        <v>909</v>
      </c>
      <c r="C880" s="34" t="s">
        <v>909</v>
      </c>
      <c r="D880" s="34" t="s">
        <v>909</v>
      </c>
      <c r="E880" s="15">
        <f t="shared" si="30"/>
        <v>0</v>
      </c>
      <c r="F880" s="34" t="s">
        <v>909</v>
      </c>
      <c r="G880" s="124">
        <f t="shared" si="31"/>
        <v>0</v>
      </c>
      <c r="H880" s="160" t="s">
        <v>909</v>
      </c>
      <c r="I880" s="159" t="s">
        <v>909</v>
      </c>
      <c r="J880" s="308" t="s">
        <v>909</v>
      </c>
      <c r="K880" s="176" t="s">
        <v>909</v>
      </c>
    </row>
    <row r="881" spans="1:11" hidden="1">
      <c r="A881" s="32" t="s">
        <v>909</v>
      </c>
      <c r="B881" s="36" t="s">
        <v>909</v>
      </c>
      <c r="C881" s="34" t="s">
        <v>909</v>
      </c>
      <c r="D881" s="34" t="s">
        <v>909</v>
      </c>
      <c r="E881" s="15">
        <f t="shared" si="30"/>
        <v>0</v>
      </c>
      <c r="F881" s="34" t="s">
        <v>909</v>
      </c>
      <c r="G881" s="124">
        <f t="shared" si="31"/>
        <v>0</v>
      </c>
      <c r="H881" s="160" t="s">
        <v>909</v>
      </c>
      <c r="I881" s="159" t="s">
        <v>909</v>
      </c>
      <c r="J881" s="308" t="s">
        <v>909</v>
      </c>
      <c r="K881" s="176" t="s">
        <v>909</v>
      </c>
    </row>
    <row r="882" spans="1:11" hidden="1">
      <c r="A882" s="32" t="s">
        <v>909</v>
      </c>
      <c r="B882" s="36" t="s">
        <v>909</v>
      </c>
      <c r="C882" s="34" t="s">
        <v>909</v>
      </c>
      <c r="D882" s="34" t="s">
        <v>909</v>
      </c>
      <c r="E882" s="15">
        <f t="shared" si="30"/>
        <v>0</v>
      </c>
      <c r="F882" s="34" t="s">
        <v>909</v>
      </c>
      <c r="G882" s="124">
        <f t="shared" si="31"/>
        <v>0</v>
      </c>
      <c r="H882" s="160" t="s">
        <v>909</v>
      </c>
      <c r="I882" s="159" t="s">
        <v>909</v>
      </c>
      <c r="J882" s="308" t="s">
        <v>909</v>
      </c>
      <c r="K882" s="176" t="s">
        <v>909</v>
      </c>
    </row>
    <row r="883" spans="1:11" hidden="1">
      <c r="A883" s="32" t="s">
        <v>909</v>
      </c>
      <c r="B883" s="36" t="s">
        <v>909</v>
      </c>
      <c r="C883" s="34" t="s">
        <v>909</v>
      </c>
      <c r="D883" s="34" t="s">
        <v>909</v>
      </c>
      <c r="E883" s="15">
        <f t="shared" si="30"/>
        <v>0</v>
      </c>
      <c r="F883" s="34" t="s">
        <v>909</v>
      </c>
      <c r="G883" s="124">
        <f t="shared" si="31"/>
        <v>0</v>
      </c>
      <c r="H883" s="160" t="s">
        <v>909</v>
      </c>
      <c r="I883" s="159" t="s">
        <v>909</v>
      </c>
      <c r="J883" s="308" t="s">
        <v>909</v>
      </c>
      <c r="K883" s="176" t="s">
        <v>909</v>
      </c>
    </row>
    <row r="884" spans="1:11" hidden="1">
      <c r="A884" s="32" t="s">
        <v>909</v>
      </c>
      <c r="B884" s="36" t="s">
        <v>909</v>
      </c>
      <c r="C884" s="34" t="s">
        <v>909</v>
      </c>
      <c r="D884" s="34" t="s">
        <v>909</v>
      </c>
      <c r="E884" s="15">
        <f t="shared" si="30"/>
        <v>0</v>
      </c>
      <c r="F884" s="34" t="s">
        <v>909</v>
      </c>
      <c r="G884" s="124">
        <f t="shared" si="31"/>
        <v>0</v>
      </c>
      <c r="H884" s="160" t="s">
        <v>909</v>
      </c>
      <c r="I884" s="159" t="s">
        <v>909</v>
      </c>
      <c r="J884" s="308" t="s">
        <v>909</v>
      </c>
      <c r="K884" s="176" t="s">
        <v>909</v>
      </c>
    </row>
    <row r="885" spans="1:11" hidden="1">
      <c r="A885" s="32" t="s">
        <v>909</v>
      </c>
      <c r="B885" s="36" t="s">
        <v>909</v>
      </c>
      <c r="C885" s="34" t="s">
        <v>909</v>
      </c>
      <c r="D885" s="34" t="s">
        <v>909</v>
      </c>
      <c r="E885" s="15">
        <f t="shared" si="30"/>
        <v>0</v>
      </c>
      <c r="F885" s="34" t="s">
        <v>909</v>
      </c>
      <c r="G885" s="124">
        <f t="shared" si="31"/>
        <v>0</v>
      </c>
      <c r="H885" s="160" t="s">
        <v>909</v>
      </c>
      <c r="I885" s="159" t="s">
        <v>909</v>
      </c>
      <c r="J885" s="308" t="s">
        <v>909</v>
      </c>
      <c r="K885" s="176" t="s">
        <v>909</v>
      </c>
    </row>
    <row r="886" spans="1:11" hidden="1">
      <c r="A886" s="32" t="s">
        <v>909</v>
      </c>
      <c r="B886" s="36" t="s">
        <v>909</v>
      </c>
      <c r="C886" s="34" t="s">
        <v>909</v>
      </c>
      <c r="D886" s="34" t="s">
        <v>909</v>
      </c>
      <c r="E886" s="15">
        <f t="shared" si="30"/>
        <v>0</v>
      </c>
      <c r="F886" s="34" t="s">
        <v>909</v>
      </c>
      <c r="G886" s="124">
        <f t="shared" si="31"/>
        <v>0</v>
      </c>
      <c r="H886" s="160" t="s">
        <v>909</v>
      </c>
      <c r="I886" s="159" t="s">
        <v>909</v>
      </c>
      <c r="J886" s="308" t="s">
        <v>909</v>
      </c>
      <c r="K886" s="176" t="s">
        <v>909</v>
      </c>
    </row>
    <row r="887" spans="1:11" hidden="1">
      <c r="A887" s="32" t="s">
        <v>909</v>
      </c>
      <c r="B887" s="36" t="s">
        <v>909</v>
      </c>
      <c r="C887" s="34" t="s">
        <v>909</v>
      </c>
      <c r="D887" s="34" t="s">
        <v>909</v>
      </c>
      <c r="E887" s="15">
        <f t="shared" si="30"/>
        <v>0</v>
      </c>
      <c r="F887" s="34" t="s">
        <v>909</v>
      </c>
      <c r="G887" s="124">
        <f t="shared" si="31"/>
        <v>0</v>
      </c>
      <c r="H887" s="160" t="s">
        <v>909</v>
      </c>
      <c r="I887" s="159" t="s">
        <v>909</v>
      </c>
      <c r="J887" s="308" t="s">
        <v>909</v>
      </c>
      <c r="K887" s="176" t="s">
        <v>909</v>
      </c>
    </row>
    <row r="888" spans="1:11" hidden="1">
      <c r="A888" s="32" t="s">
        <v>909</v>
      </c>
      <c r="B888" s="36" t="s">
        <v>909</v>
      </c>
      <c r="C888" s="34" t="s">
        <v>909</v>
      </c>
      <c r="D888" s="34" t="s">
        <v>909</v>
      </c>
      <c r="E888" s="15">
        <f t="shared" si="30"/>
        <v>0</v>
      </c>
      <c r="F888" s="34" t="s">
        <v>909</v>
      </c>
      <c r="G888" s="124">
        <f t="shared" si="31"/>
        <v>0</v>
      </c>
      <c r="H888" s="160" t="s">
        <v>909</v>
      </c>
      <c r="I888" s="159" t="s">
        <v>909</v>
      </c>
      <c r="J888" s="308" t="s">
        <v>909</v>
      </c>
      <c r="K888" s="176" t="s">
        <v>909</v>
      </c>
    </row>
    <row r="889" spans="1:11" hidden="1">
      <c r="A889" s="32" t="s">
        <v>909</v>
      </c>
      <c r="B889" s="36" t="s">
        <v>909</v>
      </c>
      <c r="C889" s="34" t="s">
        <v>909</v>
      </c>
      <c r="D889" s="34" t="s">
        <v>909</v>
      </c>
      <c r="E889" s="15">
        <f t="shared" si="30"/>
        <v>0</v>
      </c>
      <c r="F889" s="34" t="s">
        <v>909</v>
      </c>
      <c r="G889" s="124">
        <f t="shared" si="31"/>
        <v>0</v>
      </c>
      <c r="H889" s="160" t="s">
        <v>909</v>
      </c>
      <c r="I889" s="159" t="s">
        <v>909</v>
      </c>
      <c r="J889" s="308" t="s">
        <v>909</v>
      </c>
      <c r="K889" s="176" t="s">
        <v>909</v>
      </c>
    </row>
    <row r="890" spans="1:11" hidden="1">
      <c r="A890" s="32" t="s">
        <v>909</v>
      </c>
      <c r="B890" s="36" t="s">
        <v>909</v>
      </c>
      <c r="C890" s="34" t="s">
        <v>909</v>
      </c>
      <c r="D890" s="34" t="s">
        <v>909</v>
      </c>
      <c r="E890" s="15">
        <f t="shared" si="30"/>
        <v>0</v>
      </c>
      <c r="F890" s="34" t="s">
        <v>909</v>
      </c>
      <c r="G890" s="124">
        <f t="shared" si="31"/>
        <v>0</v>
      </c>
      <c r="H890" s="160" t="s">
        <v>909</v>
      </c>
      <c r="I890" s="159" t="s">
        <v>909</v>
      </c>
      <c r="J890" s="308" t="s">
        <v>909</v>
      </c>
      <c r="K890" s="176" t="s">
        <v>909</v>
      </c>
    </row>
    <row r="891" spans="1:11" hidden="1">
      <c r="A891" s="32" t="s">
        <v>909</v>
      </c>
      <c r="B891" s="36" t="s">
        <v>909</v>
      </c>
      <c r="C891" s="34" t="s">
        <v>909</v>
      </c>
      <c r="D891" s="34" t="s">
        <v>909</v>
      </c>
      <c r="E891" s="15">
        <f t="shared" si="30"/>
        <v>0</v>
      </c>
      <c r="F891" s="34" t="s">
        <v>909</v>
      </c>
      <c r="G891" s="124">
        <f t="shared" si="31"/>
        <v>0</v>
      </c>
      <c r="H891" s="160" t="s">
        <v>909</v>
      </c>
      <c r="I891" s="159" t="s">
        <v>909</v>
      </c>
      <c r="J891" s="308" t="s">
        <v>909</v>
      </c>
      <c r="K891" s="176" t="s">
        <v>909</v>
      </c>
    </row>
    <row r="892" spans="1:11" hidden="1">
      <c r="A892" s="32" t="s">
        <v>909</v>
      </c>
      <c r="B892" s="36" t="s">
        <v>909</v>
      </c>
      <c r="C892" s="34" t="s">
        <v>909</v>
      </c>
      <c r="D892" s="34" t="s">
        <v>909</v>
      </c>
      <c r="E892" s="15">
        <f t="shared" si="30"/>
        <v>0</v>
      </c>
      <c r="F892" s="34" t="s">
        <v>909</v>
      </c>
      <c r="G892" s="124">
        <f t="shared" si="31"/>
        <v>0</v>
      </c>
      <c r="H892" s="160" t="s">
        <v>909</v>
      </c>
      <c r="I892" s="159" t="s">
        <v>909</v>
      </c>
      <c r="J892" s="308" t="s">
        <v>909</v>
      </c>
      <c r="K892" s="176" t="s">
        <v>909</v>
      </c>
    </row>
    <row r="893" spans="1:11" hidden="1">
      <c r="A893" s="32" t="s">
        <v>909</v>
      </c>
      <c r="B893" s="36" t="s">
        <v>909</v>
      </c>
      <c r="C893" s="34" t="s">
        <v>909</v>
      </c>
      <c r="D893" s="34" t="s">
        <v>909</v>
      </c>
      <c r="E893" s="15">
        <f t="shared" si="30"/>
        <v>0</v>
      </c>
      <c r="F893" s="34" t="s">
        <v>909</v>
      </c>
      <c r="G893" s="124">
        <f t="shared" si="31"/>
        <v>0</v>
      </c>
      <c r="H893" s="160" t="s">
        <v>909</v>
      </c>
      <c r="I893" s="159" t="s">
        <v>909</v>
      </c>
      <c r="J893" s="308" t="s">
        <v>909</v>
      </c>
      <c r="K893" s="176" t="s">
        <v>909</v>
      </c>
    </row>
    <row r="894" spans="1:11" hidden="1">
      <c r="A894" s="32" t="s">
        <v>909</v>
      </c>
      <c r="B894" s="36" t="s">
        <v>909</v>
      </c>
      <c r="C894" s="34" t="s">
        <v>909</v>
      </c>
      <c r="D894" s="34" t="s">
        <v>909</v>
      </c>
      <c r="E894" s="15">
        <f t="shared" si="30"/>
        <v>0</v>
      </c>
      <c r="F894" s="34" t="s">
        <v>909</v>
      </c>
      <c r="G894" s="124">
        <f t="shared" si="31"/>
        <v>0</v>
      </c>
      <c r="H894" s="160" t="s">
        <v>909</v>
      </c>
      <c r="I894" s="159" t="s">
        <v>909</v>
      </c>
      <c r="J894" s="308" t="s">
        <v>909</v>
      </c>
      <c r="K894" s="176" t="s">
        <v>909</v>
      </c>
    </row>
    <row r="895" spans="1:11" hidden="1">
      <c r="A895" s="32" t="s">
        <v>909</v>
      </c>
      <c r="B895" s="36" t="s">
        <v>909</v>
      </c>
      <c r="C895" s="34" t="s">
        <v>909</v>
      </c>
      <c r="D895" s="34" t="s">
        <v>909</v>
      </c>
      <c r="E895" s="15">
        <f t="shared" si="30"/>
        <v>0</v>
      </c>
      <c r="F895" s="34" t="s">
        <v>909</v>
      </c>
      <c r="G895" s="124">
        <f t="shared" si="31"/>
        <v>0</v>
      </c>
      <c r="H895" s="160" t="s">
        <v>909</v>
      </c>
      <c r="I895" s="159" t="s">
        <v>909</v>
      </c>
      <c r="J895" s="308" t="s">
        <v>909</v>
      </c>
      <c r="K895" s="176" t="s">
        <v>909</v>
      </c>
    </row>
    <row r="896" spans="1:11" hidden="1">
      <c r="A896" s="32" t="s">
        <v>909</v>
      </c>
      <c r="B896" s="36" t="s">
        <v>909</v>
      </c>
      <c r="C896" s="34" t="s">
        <v>909</v>
      </c>
      <c r="D896" s="34" t="s">
        <v>909</v>
      </c>
      <c r="E896" s="15">
        <f t="shared" si="30"/>
        <v>0</v>
      </c>
      <c r="F896" s="34" t="s">
        <v>909</v>
      </c>
      <c r="G896" s="124">
        <f t="shared" si="31"/>
        <v>0</v>
      </c>
      <c r="H896" s="160" t="s">
        <v>909</v>
      </c>
      <c r="I896" s="159" t="s">
        <v>909</v>
      </c>
      <c r="J896" s="308" t="s">
        <v>909</v>
      </c>
      <c r="K896" s="176" t="s">
        <v>909</v>
      </c>
    </row>
    <row r="897" spans="1:11" hidden="1">
      <c r="A897" s="32" t="s">
        <v>909</v>
      </c>
      <c r="B897" s="36" t="s">
        <v>909</v>
      </c>
      <c r="C897" s="34" t="s">
        <v>909</v>
      </c>
      <c r="D897" s="34" t="s">
        <v>909</v>
      </c>
      <c r="E897" s="15">
        <f t="shared" si="30"/>
        <v>0</v>
      </c>
      <c r="F897" s="34" t="s">
        <v>909</v>
      </c>
      <c r="G897" s="124">
        <f t="shared" si="31"/>
        <v>0</v>
      </c>
      <c r="H897" s="160" t="s">
        <v>909</v>
      </c>
      <c r="I897" s="159" t="s">
        <v>909</v>
      </c>
      <c r="J897" s="308" t="s">
        <v>909</v>
      </c>
      <c r="K897" s="176" t="s">
        <v>909</v>
      </c>
    </row>
    <row r="898" spans="1:11" hidden="1">
      <c r="A898" s="32" t="s">
        <v>909</v>
      </c>
      <c r="B898" s="36" t="s">
        <v>909</v>
      </c>
      <c r="C898" s="34" t="s">
        <v>909</v>
      </c>
      <c r="D898" s="34" t="s">
        <v>909</v>
      </c>
      <c r="E898" s="15">
        <f t="shared" si="30"/>
        <v>0</v>
      </c>
      <c r="F898" s="34" t="s">
        <v>909</v>
      </c>
      <c r="G898" s="124">
        <f t="shared" si="31"/>
        <v>0</v>
      </c>
      <c r="H898" s="160" t="s">
        <v>909</v>
      </c>
      <c r="I898" s="159" t="s">
        <v>909</v>
      </c>
      <c r="J898" s="308" t="s">
        <v>909</v>
      </c>
      <c r="K898" s="176" t="s">
        <v>909</v>
      </c>
    </row>
    <row r="899" spans="1:11" hidden="1">
      <c r="A899" s="32" t="s">
        <v>909</v>
      </c>
      <c r="B899" s="36" t="s">
        <v>909</v>
      </c>
      <c r="C899" s="34" t="s">
        <v>909</v>
      </c>
      <c r="D899" s="34" t="s">
        <v>909</v>
      </c>
      <c r="E899" s="15">
        <f t="shared" si="30"/>
        <v>0</v>
      </c>
      <c r="F899" s="34" t="s">
        <v>909</v>
      </c>
      <c r="G899" s="124">
        <f t="shared" si="31"/>
        <v>0</v>
      </c>
      <c r="H899" s="160" t="s">
        <v>909</v>
      </c>
      <c r="I899" s="159" t="s">
        <v>909</v>
      </c>
      <c r="J899" s="308" t="s">
        <v>909</v>
      </c>
      <c r="K899" s="176" t="s">
        <v>909</v>
      </c>
    </row>
    <row r="900" spans="1:11" hidden="1">
      <c r="A900" s="32" t="s">
        <v>909</v>
      </c>
      <c r="B900" s="36" t="s">
        <v>909</v>
      </c>
      <c r="C900" s="34" t="s">
        <v>909</v>
      </c>
      <c r="D900" s="34" t="s">
        <v>909</v>
      </c>
      <c r="E900" s="15">
        <f t="shared" si="30"/>
        <v>0</v>
      </c>
      <c r="F900" s="34" t="s">
        <v>909</v>
      </c>
      <c r="G900" s="124">
        <f t="shared" si="31"/>
        <v>0</v>
      </c>
      <c r="H900" s="160" t="s">
        <v>909</v>
      </c>
      <c r="I900" s="159" t="s">
        <v>909</v>
      </c>
      <c r="J900" s="308" t="s">
        <v>909</v>
      </c>
      <c r="K900" s="176" t="s">
        <v>909</v>
      </c>
    </row>
    <row r="901" spans="1:11" hidden="1">
      <c r="A901" s="32" t="s">
        <v>909</v>
      </c>
      <c r="B901" s="36" t="s">
        <v>909</v>
      </c>
      <c r="C901" s="34" t="s">
        <v>909</v>
      </c>
      <c r="D901" s="34" t="s">
        <v>909</v>
      </c>
      <c r="E901" s="15">
        <f t="shared" si="30"/>
        <v>0</v>
      </c>
      <c r="F901" s="34" t="s">
        <v>909</v>
      </c>
      <c r="G901" s="124">
        <f t="shared" si="31"/>
        <v>0</v>
      </c>
      <c r="H901" s="160" t="s">
        <v>909</v>
      </c>
      <c r="I901" s="159" t="s">
        <v>909</v>
      </c>
      <c r="J901" s="308" t="s">
        <v>909</v>
      </c>
      <c r="K901" s="176" t="s">
        <v>909</v>
      </c>
    </row>
    <row r="902" spans="1:11" hidden="1">
      <c r="A902" s="32" t="s">
        <v>909</v>
      </c>
      <c r="B902" s="36" t="s">
        <v>909</v>
      </c>
      <c r="C902" s="34" t="s">
        <v>909</v>
      </c>
      <c r="D902" s="34" t="s">
        <v>909</v>
      </c>
      <c r="E902" s="15">
        <f t="shared" si="30"/>
        <v>0</v>
      </c>
      <c r="F902" s="34" t="s">
        <v>909</v>
      </c>
      <c r="G902" s="124">
        <f t="shared" si="31"/>
        <v>0</v>
      </c>
      <c r="H902" s="160" t="s">
        <v>909</v>
      </c>
      <c r="I902" s="159" t="s">
        <v>909</v>
      </c>
      <c r="J902" s="308" t="s">
        <v>909</v>
      </c>
      <c r="K902" s="176" t="s">
        <v>909</v>
      </c>
    </row>
    <row r="903" spans="1:11" hidden="1">
      <c r="A903" s="32" t="s">
        <v>909</v>
      </c>
      <c r="B903" s="36" t="s">
        <v>909</v>
      </c>
      <c r="C903" s="34" t="s">
        <v>909</v>
      </c>
      <c r="D903" s="34" t="s">
        <v>909</v>
      </c>
      <c r="E903" s="15">
        <f t="shared" si="30"/>
        <v>0</v>
      </c>
      <c r="F903" s="34" t="s">
        <v>909</v>
      </c>
      <c r="G903" s="124">
        <f t="shared" si="31"/>
        <v>0</v>
      </c>
      <c r="H903" s="160" t="s">
        <v>909</v>
      </c>
      <c r="I903" s="159" t="s">
        <v>909</v>
      </c>
      <c r="J903" s="308" t="s">
        <v>909</v>
      </c>
      <c r="K903" s="176" t="s">
        <v>909</v>
      </c>
    </row>
    <row r="904" spans="1:11" hidden="1">
      <c r="A904" s="32" t="s">
        <v>909</v>
      </c>
      <c r="B904" s="36" t="s">
        <v>909</v>
      </c>
      <c r="C904" s="34" t="s">
        <v>909</v>
      </c>
      <c r="D904" s="34" t="s">
        <v>909</v>
      </c>
      <c r="E904" s="15">
        <f t="shared" si="30"/>
        <v>0</v>
      </c>
      <c r="F904" s="34" t="s">
        <v>909</v>
      </c>
      <c r="G904" s="124">
        <f t="shared" si="31"/>
        <v>0</v>
      </c>
      <c r="H904" s="160" t="s">
        <v>909</v>
      </c>
      <c r="I904" s="159" t="s">
        <v>909</v>
      </c>
      <c r="J904" s="308" t="s">
        <v>909</v>
      </c>
      <c r="K904" s="176" t="s">
        <v>909</v>
      </c>
    </row>
    <row r="905" spans="1:11" hidden="1">
      <c r="A905" s="32" t="s">
        <v>909</v>
      </c>
      <c r="B905" s="36" t="s">
        <v>909</v>
      </c>
      <c r="C905" s="34" t="s">
        <v>909</v>
      </c>
      <c r="D905" s="34" t="s">
        <v>909</v>
      </c>
      <c r="E905" s="15">
        <f t="shared" si="30"/>
        <v>0</v>
      </c>
      <c r="F905" s="34" t="s">
        <v>909</v>
      </c>
      <c r="G905" s="124">
        <f t="shared" si="31"/>
        <v>0</v>
      </c>
      <c r="H905" s="160" t="s">
        <v>909</v>
      </c>
      <c r="I905" s="159" t="s">
        <v>909</v>
      </c>
      <c r="J905" s="308" t="s">
        <v>909</v>
      </c>
      <c r="K905" s="176" t="s">
        <v>909</v>
      </c>
    </row>
    <row r="906" spans="1:11" hidden="1">
      <c r="A906" s="32" t="s">
        <v>909</v>
      </c>
      <c r="B906" s="36" t="s">
        <v>909</v>
      </c>
      <c r="C906" s="34" t="s">
        <v>909</v>
      </c>
      <c r="D906" s="34" t="s">
        <v>909</v>
      </c>
      <c r="E906" s="15">
        <f t="shared" si="30"/>
        <v>0</v>
      </c>
      <c r="F906" s="34" t="s">
        <v>909</v>
      </c>
      <c r="G906" s="124">
        <f t="shared" si="31"/>
        <v>0</v>
      </c>
      <c r="H906" s="160" t="s">
        <v>909</v>
      </c>
      <c r="I906" s="159" t="s">
        <v>909</v>
      </c>
      <c r="J906" s="308" t="s">
        <v>909</v>
      </c>
      <c r="K906" s="176" t="s">
        <v>909</v>
      </c>
    </row>
    <row r="907" spans="1:11" hidden="1">
      <c r="A907" s="32" t="s">
        <v>909</v>
      </c>
      <c r="B907" s="36" t="s">
        <v>909</v>
      </c>
      <c r="C907" s="34" t="s">
        <v>909</v>
      </c>
      <c r="D907" s="34" t="s">
        <v>909</v>
      </c>
      <c r="E907" s="15">
        <f t="shared" ref="E907:E933" si="32">IFERROR(C907+D907,0)</f>
        <v>0</v>
      </c>
      <c r="F907" s="34" t="s">
        <v>909</v>
      </c>
      <c r="G907" s="124">
        <f t="shared" ref="G907:G933" si="33">IFERROR((E907-F907),0)</f>
        <v>0</v>
      </c>
      <c r="H907" s="160" t="s">
        <v>909</v>
      </c>
      <c r="I907" s="159" t="s">
        <v>909</v>
      </c>
      <c r="J907" s="308" t="s">
        <v>909</v>
      </c>
      <c r="K907" s="176" t="s">
        <v>909</v>
      </c>
    </row>
    <row r="908" spans="1:11" hidden="1">
      <c r="A908" s="32" t="s">
        <v>909</v>
      </c>
      <c r="B908" s="36" t="s">
        <v>909</v>
      </c>
      <c r="C908" s="34" t="s">
        <v>909</v>
      </c>
      <c r="D908" s="34" t="s">
        <v>909</v>
      </c>
      <c r="E908" s="15">
        <f t="shared" si="32"/>
        <v>0</v>
      </c>
      <c r="F908" s="34" t="s">
        <v>909</v>
      </c>
      <c r="G908" s="124">
        <f t="shared" si="33"/>
        <v>0</v>
      </c>
      <c r="H908" s="160" t="s">
        <v>909</v>
      </c>
      <c r="I908" s="159" t="s">
        <v>909</v>
      </c>
      <c r="J908" s="308" t="s">
        <v>909</v>
      </c>
      <c r="K908" s="176" t="s">
        <v>909</v>
      </c>
    </row>
    <row r="909" spans="1:11" hidden="1">
      <c r="A909" s="32" t="s">
        <v>909</v>
      </c>
      <c r="B909" s="36" t="s">
        <v>909</v>
      </c>
      <c r="C909" s="34" t="s">
        <v>909</v>
      </c>
      <c r="D909" s="34" t="s">
        <v>909</v>
      </c>
      <c r="E909" s="15">
        <f t="shared" si="32"/>
        <v>0</v>
      </c>
      <c r="F909" s="34" t="s">
        <v>909</v>
      </c>
      <c r="G909" s="124">
        <f t="shared" si="33"/>
        <v>0</v>
      </c>
      <c r="H909" s="160" t="s">
        <v>909</v>
      </c>
      <c r="I909" s="159" t="s">
        <v>909</v>
      </c>
      <c r="J909" s="308" t="s">
        <v>909</v>
      </c>
      <c r="K909" s="176" t="s">
        <v>909</v>
      </c>
    </row>
    <row r="910" spans="1:11" hidden="1">
      <c r="A910" s="32" t="s">
        <v>909</v>
      </c>
      <c r="B910" s="36" t="s">
        <v>909</v>
      </c>
      <c r="C910" s="34" t="s">
        <v>909</v>
      </c>
      <c r="D910" s="34" t="s">
        <v>909</v>
      </c>
      <c r="E910" s="15">
        <f t="shared" si="32"/>
        <v>0</v>
      </c>
      <c r="F910" s="34" t="s">
        <v>909</v>
      </c>
      <c r="G910" s="124">
        <f t="shared" si="33"/>
        <v>0</v>
      </c>
      <c r="H910" s="160" t="s">
        <v>909</v>
      </c>
      <c r="I910" s="159" t="s">
        <v>909</v>
      </c>
      <c r="J910" s="308" t="s">
        <v>909</v>
      </c>
      <c r="K910" s="176" t="s">
        <v>909</v>
      </c>
    </row>
    <row r="911" spans="1:11" hidden="1">
      <c r="A911" s="32" t="s">
        <v>909</v>
      </c>
      <c r="B911" s="36" t="s">
        <v>909</v>
      </c>
      <c r="C911" s="34" t="s">
        <v>909</v>
      </c>
      <c r="D911" s="34" t="s">
        <v>909</v>
      </c>
      <c r="E911" s="15">
        <f t="shared" si="32"/>
        <v>0</v>
      </c>
      <c r="F911" s="34" t="s">
        <v>909</v>
      </c>
      <c r="G911" s="124">
        <f t="shared" si="33"/>
        <v>0</v>
      </c>
      <c r="H911" s="160" t="s">
        <v>909</v>
      </c>
      <c r="I911" s="159" t="s">
        <v>909</v>
      </c>
      <c r="J911" s="308" t="s">
        <v>909</v>
      </c>
      <c r="K911" s="176" t="s">
        <v>909</v>
      </c>
    </row>
    <row r="912" spans="1:11" hidden="1">
      <c r="A912" s="32" t="s">
        <v>909</v>
      </c>
      <c r="B912" s="36" t="s">
        <v>909</v>
      </c>
      <c r="C912" s="34" t="s">
        <v>909</v>
      </c>
      <c r="D912" s="34" t="s">
        <v>909</v>
      </c>
      <c r="E912" s="15">
        <f t="shared" si="32"/>
        <v>0</v>
      </c>
      <c r="F912" s="34" t="s">
        <v>909</v>
      </c>
      <c r="G912" s="124">
        <f t="shared" si="33"/>
        <v>0</v>
      </c>
      <c r="H912" s="160" t="s">
        <v>909</v>
      </c>
      <c r="I912" s="159" t="s">
        <v>909</v>
      </c>
      <c r="J912" s="308" t="s">
        <v>909</v>
      </c>
      <c r="K912" s="176" t="s">
        <v>909</v>
      </c>
    </row>
    <row r="913" spans="1:11" hidden="1">
      <c r="A913" s="32" t="s">
        <v>909</v>
      </c>
      <c r="B913" s="36" t="s">
        <v>909</v>
      </c>
      <c r="C913" s="34" t="s">
        <v>909</v>
      </c>
      <c r="D913" s="34" t="s">
        <v>909</v>
      </c>
      <c r="E913" s="15">
        <f t="shared" si="32"/>
        <v>0</v>
      </c>
      <c r="F913" s="34" t="s">
        <v>909</v>
      </c>
      <c r="G913" s="124">
        <f t="shared" si="33"/>
        <v>0</v>
      </c>
      <c r="H913" s="160" t="s">
        <v>909</v>
      </c>
      <c r="I913" s="159" t="s">
        <v>909</v>
      </c>
      <c r="J913" s="308" t="s">
        <v>909</v>
      </c>
      <c r="K913" s="176" t="s">
        <v>909</v>
      </c>
    </row>
    <row r="914" spans="1:11" hidden="1">
      <c r="A914" s="32" t="s">
        <v>909</v>
      </c>
      <c r="B914" s="36" t="s">
        <v>909</v>
      </c>
      <c r="C914" s="34" t="s">
        <v>909</v>
      </c>
      <c r="D914" s="34" t="s">
        <v>909</v>
      </c>
      <c r="E914" s="15">
        <f t="shared" si="32"/>
        <v>0</v>
      </c>
      <c r="F914" s="34" t="s">
        <v>909</v>
      </c>
      <c r="G914" s="124">
        <f t="shared" si="33"/>
        <v>0</v>
      </c>
      <c r="H914" s="160" t="s">
        <v>909</v>
      </c>
      <c r="I914" s="159" t="s">
        <v>909</v>
      </c>
      <c r="J914" s="308" t="s">
        <v>909</v>
      </c>
      <c r="K914" s="176" t="s">
        <v>909</v>
      </c>
    </row>
    <row r="915" spans="1:11" hidden="1">
      <c r="A915" s="32" t="s">
        <v>909</v>
      </c>
      <c r="B915" s="36" t="s">
        <v>909</v>
      </c>
      <c r="C915" s="34" t="s">
        <v>909</v>
      </c>
      <c r="D915" s="34" t="s">
        <v>909</v>
      </c>
      <c r="E915" s="15">
        <f t="shared" si="32"/>
        <v>0</v>
      </c>
      <c r="F915" s="34" t="s">
        <v>909</v>
      </c>
      <c r="G915" s="124">
        <f t="shared" si="33"/>
        <v>0</v>
      </c>
      <c r="H915" s="160" t="s">
        <v>909</v>
      </c>
      <c r="I915" s="159" t="s">
        <v>909</v>
      </c>
      <c r="J915" s="308" t="s">
        <v>909</v>
      </c>
      <c r="K915" s="176" t="s">
        <v>909</v>
      </c>
    </row>
    <row r="916" spans="1:11" hidden="1">
      <c r="A916" s="32" t="s">
        <v>909</v>
      </c>
      <c r="B916" s="36" t="s">
        <v>909</v>
      </c>
      <c r="C916" s="34" t="s">
        <v>909</v>
      </c>
      <c r="D916" s="34" t="s">
        <v>909</v>
      </c>
      <c r="E916" s="15">
        <f t="shared" si="32"/>
        <v>0</v>
      </c>
      <c r="F916" s="34" t="s">
        <v>909</v>
      </c>
      <c r="G916" s="124">
        <f t="shared" si="33"/>
        <v>0</v>
      </c>
      <c r="H916" s="160" t="s">
        <v>909</v>
      </c>
      <c r="I916" s="159" t="s">
        <v>909</v>
      </c>
      <c r="J916" s="308" t="s">
        <v>909</v>
      </c>
      <c r="K916" s="176" t="s">
        <v>909</v>
      </c>
    </row>
    <row r="917" spans="1:11" hidden="1">
      <c r="A917" s="32" t="s">
        <v>909</v>
      </c>
      <c r="B917" s="36" t="s">
        <v>909</v>
      </c>
      <c r="C917" s="34" t="s">
        <v>909</v>
      </c>
      <c r="D917" s="34" t="s">
        <v>909</v>
      </c>
      <c r="E917" s="15">
        <f t="shared" si="32"/>
        <v>0</v>
      </c>
      <c r="F917" s="34" t="s">
        <v>909</v>
      </c>
      <c r="G917" s="124">
        <f t="shared" si="33"/>
        <v>0</v>
      </c>
      <c r="H917" s="160" t="s">
        <v>909</v>
      </c>
      <c r="I917" s="159" t="s">
        <v>909</v>
      </c>
      <c r="J917" s="308" t="s">
        <v>909</v>
      </c>
      <c r="K917" s="176" t="s">
        <v>909</v>
      </c>
    </row>
    <row r="918" spans="1:11" hidden="1">
      <c r="A918" s="32" t="s">
        <v>909</v>
      </c>
      <c r="B918" s="36" t="s">
        <v>909</v>
      </c>
      <c r="C918" s="34" t="s">
        <v>909</v>
      </c>
      <c r="D918" s="34" t="s">
        <v>909</v>
      </c>
      <c r="E918" s="15">
        <f t="shared" si="32"/>
        <v>0</v>
      </c>
      <c r="F918" s="34" t="s">
        <v>909</v>
      </c>
      <c r="G918" s="124">
        <f t="shared" si="33"/>
        <v>0</v>
      </c>
      <c r="H918" s="160" t="s">
        <v>909</v>
      </c>
      <c r="I918" s="159" t="s">
        <v>909</v>
      </c>
      <c r="J918" s="308" t="s">
        <v>909</v>
      </c>
      <c r="K918" s="176" t="s">
        <v>909</v>
      </c>
    </row>
    <row r="919" spans="1:11" hidden="1">
      <c r="A919" s="32" t="s">
        <v>909</v>
      </c>
      <c r="B919" s="36" t="s">
        <v>909</v>
      </c>
      <c r="C919" s="34" t="s">
        <v>909</v>
      </c>
      <c r="D919" s="34" t="s">
        <v>909</v>
      </c>
      <c r="E919" s="15">
        <f t="shared" si="32"/>
        <v>0</v>
      </c>
      <c r="F919" s="34" t="s">
        <v>909</v>
      </c>
      <c r="G919" s="124">
        <f t="shared" si="33"/>
        <v>0</v>
      </c>
      <c r="H919" s="160" t="s">
        <v>909</v>
      </c>
      <c r="I919" s="159" t="s">
        <v>909</v>
      </c>
      <c r="J919" s="308" t="s">
        <v>909</v>
      </c>
      <c r="K919" s="176" t="s">
        <v>909</v>
      </c>
    </row>
    <row r="920" spans="1:11" hidden="1">
      <c r="A920" s="32" t="s">
        <v>909</v>
      </c>
      <c r="B920" s="36" t="s">
        <v>909</v>
      </c>
      <c r="C920" s="34" t="s">
        <v>909</v>
      </c>
      <c r="D920" s="34" t="s">
        <v>909</v>
      </c>
      <c r="E920" s="15">
        <f t="shared" si="32"/>
        <v>0</v>
      </c>
      <c r="F920" s="34" t="s">
        <v>909</v>
      </c>
      <c r="G920" s="124">
        <f t="shared" si="33"/>
        <v>0</v>
      </c>
      <c r="H920" s="160" t="s">
        <v>909</v>
      </c>
      <c r="I920" s="159" t="s">
        <v>909</v>
      </c>
      <c r="J920" s="308" t="s">
        <v>909</v>
      </c>
      <c r="K920" s="176" t="s">
        <v>909</v>
      </c>
    </row>
    <row r="921" spans="1:11" hidden="1">
      <c r="A921" s="32" t="s">
        <v>909</v>
      </c>
      <c r="B921" s="36" t="s">
        <v>909</v>
      </c>
      <c r="C921" s="34" t="s">
        <v>909</v>
      </c>
      <c r="D921" s="34" t="s">
        <v>909</v>
      </c>
      <c r="E921" s="15">
        <f t="shared" si="32"/>
        <v>0</v>
      </c>
      <c r="F921" s="34" t="s">
        <v>909</v>
      </c>
      <c r="G921" s="124">
        <f t="shared" si="33"/>
        <v>0</v>
      </c>
      <c r="H921" s="160" t="s">
        <v>909</v>
      </c>
      <c r="I921" s="159" t="s">
        <v>909</v>
      </c>
      <c r="J921" s="308" t="s">
        <v>909</v>
      </c>
      <c r="K921" s="176" t="s">
        <v>909</v>
      </c>
    </row>
    <row r="922" spans="1:11" hidden="1">
      <c r="A922" s="32" t="s">
        <v>909</v>
      </c>
      <c r="B922" s="36" t="s">
        <v>909</v>
      </c>
      <c r="C922" s="34" t="s">
        <v>909</v>
      </c>
      <c r="D922" s="34" t="s">
        <v>909</v>
      </c>
      <c r="E922" s="15">
        <f t="shared" si="32"/>
        <v>0</v>
      </c>
      <c r="F922" s="34" t="s">
        <v>909</v>
      </c>
      <c r="G922" s="124">
        <f t="shared" si="33"/>
        <v>0</v>
      </c>
      <c r="H922" s="160" t="s">
        <v>909</v>
      </c>
      <c r="I922" s="159" t="s">
        <v>909</v>
      </c>
      <c r="J922" s="308" t="s">
        <v>909</v>
      </c>
      <c r="K922" s="176" t="s">
        <v>909</v>
      </c>
    </row>
    <row r="923" spans="1:11" hidden="1">
      <c r="A923" s="32" t="s">
        <v>909</v>
      </c>
      <c r="B923" s="36" t="s">
        <v>909</v>
      </c>
      <c r="C923" s="34" t="s">
        <v>909</v>
      </c>
      <c r="D923" s="34" t="s">
        <v>909</v>
      </c>
      <c r="E923" s="15">
        <f t="shared" si="32"/>
        <v>0</v>
      </c>
      <c r="F923" s="34" t="s">
        <v>909</v>
      </c>
      <c r="G923" s="124">
        <f t="shared" si="33"/>
        <v>0</v>
      </c>
      <c r="H923" s="160" t="s">
        <v>909</v>
      </c>
      <c r="I923" s="159" t="s">
        <v>909</v>
      </c>
      <c r="J923" s="308" t="s">
        <v>909</v>
      </c>
      <c r="K923" s="176" t="s">
        <v>909</v>
      </c>
    </row>
    <row r="924" spans="1:11" hidden="1">
      <c r="A924" s="32" t="s">
        <v>909</v>
      </c>
      <c r="B924" s="36" t="s">
        <v>909</v>
      </c>
      <c r="C924" s="34" t="s">
        <v>909</v>
      </c>
      <c r="D924" s="34" t="s">
        <v>909</v>
      </c>
      <c r="E924" s="15">
        <f t="shared" si="32"/>
        <v>0</v>
      </c>
      <c r="F924" s="34" t="s">
        <v>909</v>
      </c>
      <c r="G924" s="124">
        <f t="shared" si="33"/>
        <v>0</v>
      </c>
      <c r="H924" s="160" t="s">
        <v>909</v>
      </c>
      <c r="I924" s="159" t="s">
        <v>909</v>
      </c>
      <c r="J924" s="308" t="s">
        <v>909</v>
      </c>
      <c r="K924" s="176" t="s">
        <v>909</v>
      </c>
    </row>
    <row r="925" spans="1:11" hidden="1">
      <c r="A925" s="32" t="s">
        <v>909</v>
      </c>
      <c r="B925" s="36" t="s">
        <v>909</v>
      </c>
      <c r="C925" s="34" t="s">
        <v>909</v>
      </c>
      <c r="D925" s="34" t="s">
        <v>909</v>
      </c>
      <c r="E925" s="15">
        <f t="shared" si="32"/>
        <v>0</v>
      </c>
      <c r="F925" s="34" t="s">
        <v>909</v>
      </c>
      <c r="G925" s="124">
        <f t="shared" si="33"/>
        <v>0</v>
      </c>
      <c r="H925" s="160" t="s">
        <v>909</v>
      </c>
      <c r="I925" s="159" t="s">
        <v>909</v>
      </c>
      <c r="J925" s="308" t="s">
        <v>909</v>
      </c>
      <c r="K925" s="176" t="s">
        <v>909</v>
      </c>
    </row>
    <row r="926" spans="1:11" hidden="1">
      <c r="A926" s="32" t="s">
        <v>909</v>
      </c>
      <c r="B926" s="36" t="s">
        <v>909</v>
      </c>
      <c r="C926" s="34" t="s">
        <v>909</v>
      </c>
      <c r="D926" s="34" t="s">
        <v>909</v>
      </c>
      <c r="E926" s="15">
        <f t="shared" si="32"/>
        <v>0</v>
      </c>
      <c r="F926" s="34" t="s">
        <v>909</v>
      </c>
      <c r="G926" s="124">
        <f t="shared" si="33"/>
        <v>0</v>
      </c>
      <c r="H926" s="160" t="s">
        <v>909</v>
      </c>
      <c r="I926" s="159" t="s">
        <v>909</v>
      </c>
      <c r="J926" s="308" t="s">
        <v>909</v>
      </c>
      <c r="K926" s="176" t="s">
        <v>909</v>
      </c>
    </row>
    <row r="927" spans="1:11" hidden="1">
      <c r="A927" s="32" t="s">
        <v>909</v>
      </c>
      <c r="B927" s="36" t="s">
        <v>909</v>
      </c>
      <c r="C927" s="34" t="s">
        <v>909</v>
      </c>
      <c r="D927" s="34" t="s">
        <v>909</v>
      </c>
      <c r="E927" s="15">
        <f t="shared" si="32"/>
        <v>0</v>
      </c>
      <c r="F927" s="34" t="s">
        <v>909</v>
      </c>
      <c r="G927" s="124">
        <f t="shared" si="33"/>
        <v>0</v>
      </c>
      <c r="H927" s="160" t="s">
        <v>909</v>
      </c>
      <c r="I927" s="159" t="s">
        <v>909</v>
      </c>
      <c r="J927" s="308" t="s">
        <v>909</v>
      </c>
      <c r="K927" s="176" t="s">
        <v>909</v>
      </c>
    </row>
    <row r="928" spans="1:11" hidden="1">
      <c r="A928" s="32" t="s">
        <v>909</v>
      </c>
      <c r="B928" s="36" t="s">
        <v>909</v>
      </c>
      <c r="C928" s="34" t="s">
        <v>909</v>
      </c>
      <c r="D928" s="34" t="s">
        <v>909</v>
      </c>
      <c r="E928" s="15">
        <f t="shared" si="32"/>
        <v>0</v>
      </c>
      <c r="F928" s="34" t="s">
        <v>909</v>
      </c>
      <c r="G928" s="124">
        <f t="shared" si="33"/>
        <v>0</v>
      </c>
      <c r="H928" s="160" t="s">
        <v>909</v>
      </c>
      <c r="I928" s="159" t="s">
        <v>909</v>
      </c>
      <c r="J928" s="308" t="s">
        <v>909</v>
      </c>
      <c r="K928" s="176" t="s">
        <v>909</v>
      </c>
    </row>
    <row r="929" spans="1:11" hidden="1">
      <c r="A929" s="32" t="s">
        <v>909</v>
      </c>
      <c r="B929" s="36" t="s">
        <v>909</v>
      </c>
      <c r="C929" s="34" t="s">
        <v>909</v>
      </c>
      <c r="D929" s="34" t="s">
        <v>909</v>
      </c>
      <c r="E929" s="15">
        <f t="shared" si="32"/>
        <v>0</v>
      </c>
      <c r="F929" s="34" t="s">
        <v>909</v>
      </c>
      <c r="G929" s="124">
        <f t="shared" si="33"/>
        <v>0</v>
      </c>
      <c r="H929" s="160" t="s">
        <v>909</v>
      </c>
      <c r="I929" s="159" t="s">
        <v>909</v>
      </c>
      <c r="J929" s="308" t="s">
        <v>909</v>
      </c>
      <c r="K929" s="176" t="s">
        <v>909</v>
      </c>
    </row>
    <row r="930" spans="1:11" hidden="1">
      <c r="A930" s="32" t="s">
        <v>909</v>
      </c>
      <c r="B930" s="36" t="s">
        <v>909</v>
      </c>
      <c r="C930" s="34" t="s">
        <v>909</v>
      </c>
      <c r="D930" s="34" t="s">
        <v>909</v>
      </c>
      <c r="E930" s="15">
        <f t="shared" si="32"/>
        <v>0</v>
      </c>
      <c r="F930" s="34" t="s">
        <v>909</v>
      </c>
      <c r="G930" s="124">
        <f t="shared" si="33"/>
        <v>0</v>
      </c>
      <c r="H930" s="160" t="s">
        <v>909</v>
      </c>
      <c r="I930" s="159" t="s">
        <v>909</v>
      </c>
      <c r="J930" s="308" t="s">
        <v>909</v>
      </c>
      <c r="K930" s="176" t="s">
        <v>909</v>
      </c>
    </row>
    <row r="931" spans="1:11" hidden="1">
      <c r="A931" s="32" t="s">
        <v>909</v>
      </c>
      <c r="B931" s="36" t="s">
        <v>909</v>
      </c>
      <c r="C931" s="34" t="s">
        <v>909</v>
      </c>
      <c r="D931" s="34" t="s">
        <v>909</v>
      </c>
      <c r="E931" s="15">
        <f t="shared" si="32"/>
        <v>0</v>
      </c>
      <c r="F931" s="34" t="s">
        <v>909</v>
      </c>
      <c r="G931" s="124">
        <f t="shared" si="33"/>
        <v>0</v>
      </c>
      <c r="H931" s="160" t="s">
        <v>909</v>
      </c>
      <c r="I931" s="159" t="s">
        <v>909</v>
      </c>
      <c r="J931" s="308" t="s">
        <v>909</v>
      </c>
      <c r="K931" s="176" t="s">
        <v>909</v>
      </c>
    </row>
    <row r="932" spans="1:11" hidden="1">
      <c r="A932" s="32" t="s">
        <v>909</v>
      </c>
      <c r="B932" s="36" t="s">
        <v>909</v>
      </c>
      <c r="C932" s="34" t="s">
        <v>909</v>
      </c>
      <c r="D932" s="34" t="s">
        <v>909</v>
      </c>
      <c r="E932" s="15">
        <f t="shared" si="32"/>
        <v>0</v>
      </c>
      <c r="F932" s="34" t="s">
        <v>909</v>
      </c>
      <c r="G932" s="124">
        <f t="shared" si="33"/>
        <v>0</v>
      </c>
      <c r="H932" s="160" t="s">
        <v>909</v>
      </c>
      <c r="I932" s="159" t="s">
        <v>909</v>
      </c>
      <c r="J932" s="308" t="s">
        <v>909</v>
      </c>
      <c r="K932" s="176" t="s">
        <v>909</v>
      </c>
    </row>
    <row r="933" spans="1:11" hidden="1">
      <c r="A933" s="32" t="s">
        <v>909</v>
      </c>
      <c r="B933" s="36" t="s">
        <v>909</v>
      </c>
      <c r="C933" s="34" t="s">
        <v>909</v>
      </c>
      <c r="D933" s="34" t="s">
        <v>909</v>
      </c>
      <c r="E933" s="15">
        <f t="shared" si="32"/>
        <v>0</v>
      </c>
      <c r="F933" s="34" t="s">
        <v>909</v>
      </c>
      <c r="G933" s="124">
        <f t="shared" si="33"/>
        <v>0</v>
      </c>
      <c r="H933" s="160" t="s">
        <v>909</v>
      </c>
      <c r="I933" s="159" t="s">
        <v>909</v>
      </c>
      <c r="J933" s="308" t="s">
        <v>909</v>
      </c>
      <c r="K933" s="176" t="s">
        <v>909</v>
      </c>
    </row>
  </sheetData>
  <autoFilter ref="A10:K933">
    <filterColumn colId="0">
      <filters>
        <filter val="MTM"/>
      </filters>
    </filterColumn>
  </autoFilter>
  <mergeCells count="12"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1"/>
  <dimension ref="A1:K1014"/>
  <sheetViews>
    <sheetView showGridLines="0" zoomScale="87" zoomScaleNormal="87" workbookViewId="0">
      <pane xSplit="2" ySplit="10" topLeftCell="C11" activePane="bottomRight" state="frozen"/>
      <selection activeCell="A11" sqref="A11"/>
      <selection pane="topRight" activeCell="A11" sqref="A11"/>
      <selection pane="bottomLeft" activeCell="A11" sqref="A11"/>
      <selection pane="bottomRight" activeCell="B357" sqref="B357"/>
    </sheetView>
  </sheetViews>
  <sheetFormatPr defaultRowHeight="15.75"/>
  <cols>
    <col min="1" max="1" width="30.5703125" style="37" customWidth="1"/>
    <col min="2" max="2" width="78.140625" style="38" customWidth="1"/>
    <col min="3" max="3" width="20" style="38" customWidth="1"/>
    <col min="4" max="4" width="17.85546875" style="38" customWidth="1"/>
    <col min="5" max="5" width="20.28515625" style="38" customWidth="1"/>
    <col min="6" max="6" width="18.140625" style="38" customWidth="1"/>
    <col min="7" max="7" width="17.85546875" style="38" customWidth="1"/>
    <col min="8" max="8" width="17.85546875" style="40" customWidth="1"/>
    <col min="9" max="9" width="38.5703125" style="40" customWidth="1"/>
    <col min="10" max="10" width="17.85546875" style="39" customWidth="1"/>
    <col min="11" max="11" width="38.5703125" style="39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74</v>
      </c>
      <c r="F6" s="179"/>
      <c r="G6" s="179"/>
      <c r="H6" s="302"/>
      <c r="I6" s="302"/>
      <c r="J6" s="333"/>
      <c r="K6" s="342"/>
    </row>
    <row r="7" spans="1:11" s="38" customFormat="1" ht="18">
      <c r="A7" s="42"/>
      <c r="B7" s="43" t="s">
        <v>86</v>
      </c>
      <c r="C7" s="144">
        <f>SUM(C11:C1014)</f>
        <v>2764222</v>
      </c>
      <c r="D7" s="144">
        <f t="shared" ref="D7:F7" si="0">SUM(D11:D1014)</f>
        <v>123540</v>
      </c>
      <c r="E7" s="144">
        <f t="shared" si="0"/>
        <v>2856582</v>
      </c>
      <c r="F7" s="144">
        <f t="shared" si="0"/>
        <v>2661663</v>
      </c>
      <c r="G7" s="145">
        <f>SUM(G11:G1014)</f>
        <v>194919</v>
      </c>
      <c r="H7" s="329">
        <f>SUM(H11:H1014)</f>
        <v>0</v>
      </c>
      <c r="I7" s="350"/>
      <c r="J7" s="332">
        <f>SUM(J11:J1014)</f>
        <v>5100</v>
      </c>
      <c r="K7" s="343"/>
    </row>
    <row r="8" spans="1:11" s="38" customFormat="1" ht="18.75" thickBot="1">
      <c r="A8" s="42"/>
      <c r="B8" s="43" t="s">
        <v>85</v>
      </c>
      <c r="C8" s="146">
        <f t="shared" ref="C8:H8" si="1">SUBTOTAL(9,C11:C1014)</f>
        <v>11089</v>
      </c>
      <c r="D8" s="146">
        <f t="shared" si="1"/>
        <v>0</v>
      </c>
      <c r="E8" s="146">
        <f t="shared" si="1"/>
        <v>11089</v>
      </c>
      <c r="F8" s="146">
        <f t="shared" si="1"/>
        <v>11089</v>
      </c>
      <c r="G8" s="147">
        <f t="shared" si="1"/>
        <v>0</v>
      </c>
      <c r="H8" s="330">
        <f t="shared" si="1"/>
        <v>0</v>
      </c>
      <c r="I8" s="350"/>
      <c r="J8" s="332">
        <f>SUBTOTAL(9,J11:J1014)</f>
        <v>0</v>
      </c>
      <c r="K8" s="343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328" t="s">
        <v>22</v>
      </c>
      <c r="I10" s="135" t="s">
        <v>15</v>
      </c>
      <c r="J10" s="134" t="s">
        <v>22</v>
      </c>
      <c r="K10" s="331" t="s">
        <v>14</v>
      </c>
    </row>
    <row r="11" spans="1:11" hidden="1">
      <c r="A11" s="189" t="s">
        <v>1089</v>
      </c>
      <c r="B11" s="232" t="s">
        <v>1090</v>
      </c>
      <c r="C11" s="190" t="s">
        <v>909</v>
      </c>
      <c r="D11" s="190" t="s">
        <v>909</v>
      </c>
      <c r="E11" s="15">
        <f>IFERROR(C11+D11,0)</f>
        <v>0</v>
      </c>
      <c r="F11" s="190" t="s">
        <v>909</v>
      </c>
      <c r="G11" s="124">
        <f>IFERROR((E11-F11),0)</f>
        <v>0</v>
      </c>
      <c r="H11" s="335" t="s">
        <v>909</v>
      </c>
      <c r="I11" s="351" t="s">
        <v>909</v>
      </c>
      <c r="J11" s="193" t="s">
        <v>909</v>
      </c>
      <c r="K11" s="344" t="s">
        <v>909</v>
      </c>
    </row>
    <row r="12" spans="1:11" hidden="1">
      <c r="A12" s="235" t="s">
        <v>1089</v>
      </c>
      <c r="B12" s="233" t="s">
        <v>1091</v>
      </c>
      <c r="C12" s="21">
        <v>100</v>
      </c>
      <c r="D12" s="21"/>
      <c r="E12" s="19">
        <f>IFERROR(C12+D12,0)</f>
        <v>100</v>
      </c>
      <c r="F12" s="21"/>
      <c r="G12" s="125">
        <f>IFERROR((E12-F12),0)</f>
        <v>100</v>
      </c>
      <c r="H12" s="336" t="s">
        <v>909</v>
      </c>
      <c r="I12" s="352" t="s">
        <v>909</v>
      </c>
      <c r="J12" s="197" t="s">
        <v>909</v>
      </c>
      <c r="K12" s="345" t="s">
        <v>909</v>
      </c>
    </row>
    <row r="13" spans="1:11" hidden="1">
      <c r="A13" s="235" t="s">
        <v>1089</v>
      </c>
      <c r="B13" s="233" t="s">
        <v>1092</v>
      </c>
      <c r="C13" s="18">
        <v>15000</v>
      </c>
      <c r="D13" s="18"/>
      <c r="E13" s="19">
        <f t="shared" ref="E13:E76" si="2">IFERROR(C13+D13,0)</f>
        <v>15000</v>
      </c>
      <c r="F13" s="18">
        <v>14240</v>
      </c>
      <c r="G13" s="125">
        <f t="shared" ref="G13:G76" si="3">IFERROR((E13-F13),0)</f>
        <v>760</v>
      </c>
      <c r="H13" s="337" t="s">
        <v>909</v>
      </c>
      <c r="I13" s="353" t="s">
        <v>909</v>
      </c>
      <c r="J13" s="163" t="s">
        <v>909</v>
      </c>
      <c r="K13" s="346" t="s">
        <v>909</v>
      </c>
    </row>
    <row r="14" spans="1:11" hidden="1">
      <c r="A14" s="235" t="s">
        <v>1089</v>
      </c>
      <c r="B14" s="233" t="s">
        <v>1093</v>
      </c>
      <c r="C14" s="18">
        <v>15000</v>
      </c>
      <c r="D14" s="18"/>
      <c r="E14" s="19">
        <f t="shared" si="2"/>
        <v>15000</v>
      </c>
      <c r="F14" s="18">
        <v>14100</v>
      </c>
      <c r="G14" s="125">
        <f t="shared" si="3"/>
        <v>900</v>
      </c>
      <c r="H14" s="337"/>
      <c r="I14" s="353"/>
      <c r="J14" s="163"/>
      <c r="K14" s="346" t="s">
        <v>909</v>
      </c>
    </row>
    <row r="15" spans="1:11" hidden="1">
      <c r="A15" s="235" t="s">
        <v>1089</v>
      </c>
      <c r="B15" s="233" t="s">
        <v>1094</v>
      </c>
      <c r="C15" s="18">
        <v>100</v>
      </c>
      <c r="D15" s="18"/>
      <c r="E15" s="19">
        <f t="shared" si="2"/>
        <v>100</v>
      </c>
      <c r="F15" s="18">
        <v>100</v>
      </c>
      <c r="G15" s="125">
        <f t="shared" si="3"/>
        <v>0</v>
      </c>
      <c r="H15" s="337" t="s">
        <v>909</v>
      </c>
      <c r="I15" s="353" t="s">
        <v>909</v>
      </c>
      <c r="J15" s="163" t="s">
        <v>909</v>
      </c>
      <c r="K15" s="346" t="s">
        <v>909</v>
      </c>
    </row>
    <row r="16" spans="1:11" hidden="1">
      <c r="A16" s="235" t="s">
        <v>1089</v>
      </c>
      <c r="B16" s="233" t="s">
        <v>1095</v>
      </c>
      <c r="C16" s="18">
        <v>12000</v>
      </c>
      <c r="D16" s="18"/>
      <c r="E16" s="19">
        <f t="shared" si="2"/>
        <v>12000</v>
      </c>
      <c r="F16" s="18">
        <v>12000</v>
      </c>
      <c r="G16" s="125">
        <f t="shared" si="3"/>
        <v>0</v>
      </c>
      <c r="H16" s="337" t="s">
        <v>909</v>
      </c>
      <c r="I16" s="353" t="s">
        <v>909</v>
      </c>
      <c r="J16" s="163" t="s">
        <v>909</v>
      </c>
      <c r="K16" s="346" t="s">
        <v>909</v>
      </c>
    </row>
    <row r="17" spans="1:11" hidden="1">
      <c r="A17" s="235" t="s">
        <v>1089</v>
      </c>
      <c r="B17" s="233" t="s">
        <v>1096</v>
      </c>
      <c r="C17" s="18">
        <v>200</v>
      </c>
      <c r="D17" s="18"/>
      <c r="E17" s="19">
        <f t="shared" si="2"/>
        <v>200</v>
      </c>
      <c r="F17" s="18">
        <v>200</v>
      </c>
      <c r="G17" s="125">
        <f t="shared" si="3"/>
        <v>0</v>
      </c>
      <c r="H17" s="337" t="s">
        <v>909</v>
      </c>
      <c r="I17" s="353" t="s">
        <v>909</v>
      </c>
      <c r="J17" s="163" t="s">
        <v>909</v>
      </c>
      <c r="K17" s="346" t="s">
        <v>909</v>
      </c>
    </row>
    <row r="18" spans="1:11" hidden="1">
      <c r="A18" s="235" t="s">
        <v>1089</v>
      </c>
      <c r="B18" s="233" t="s">
        <v>1097</v>
      </c>
      <c r="C18" s="18">
        <v>1600</v>
      </c>
      <c r="D18" s="18"/>
      <c r="E18" s="19">
        <f t="shared" si="2"/>
        <v>1600</v>
      </c>
      <c r="F18" s="18">
        <v>1600</v>
      </c>
      <c r="G18" s="125">
        <f t="shared" si="3"/>
        <v>0</v>
      </c>
      <c r="H18" s="337" t="s">
        <v>909</v>
      </c>
      <c r="I18" s="353" t="s">
        <v>909</v>
      </c>
      <c r="J18" s="163" t="s">
        <v>909</v>
      </c>
      <c r="K18" s="346" t="s">
        <v>909</v>
      </c>
    </row>
    <row r="19" spans="1:11" hidden="1">
      <c r="A19" s="235" t="s">
        <v>1089</v>
      </c>
      <c r="B19" s="233" t="s">
        <v>1098</v>
      </c>
      <c r="C19" s="18">
        <v>1600</v>
      </c>
      <c r="D19" s="18"/>
      <c r="E19" s="19">
        <f t="shared" si="2"/>
        <v>1600</v>
      </c>
      <c r="F19" s="18">
        <v>1600</v>
      </c>
      <c r="G19" s="125">
        <f t="shared" si="3"/>
        <v>0</v>
      </c>
      <c r="H19" s="337" t="s">
        <v>909</v>
      </c>
      <c r="I19" s="353" t="s">
        <v>909</v>
      </c>
      <c r="J19" s="163" t="s">
        <v>909</v>
      </c>
      <c r="K19" s="346" t="s">
        <v>909</v>
      </c>
    </row>
    <row r="20" spans="1:11" hidden="1">
      <c r="A20" s="235" t="s">
        <v>1089</v>
      </c>
      <c r="B20" s="233" t="s">
        <v>1099</v>
      </c>
      <c r="C20" s="18">
        <v>700</v>
      </c>
      <c r="D20" s="18"/>
      <c r="E20" s="19">
        <f t="shared" si="2"/>
        <v>700</v>
      </c>
      <c r="F20" s="18">
        <v>700</v>
      </c>
      <c r="G20" s="125">
        <f t="shared" si="3"/>
        <v>0</v>
      </c>
      <c r="H20" s="337" t="s">
        <v>909</v>
      </c>
      <c r="I20" s="353" t="s">
        <v>909</v>
      </c>
      <c r="J20" s="163" t="s">
        <v>909</v>
      </c>
      <c r="K20" s="346" t="s">
        <v>909</v>
      </c>
    </row>
    <row r="21" spans="1:11" hidden="1">
      <c r="A21" s="235" t="s">
        <v>1089</v>
      </c>
      <c r="B21" s="233" t="s">
        <v>1100</v>
      </c>
      <c r="C21" s="18">
        <v>1400</v>
      </c>
      <c r="D21" s="18"/>
      <c r="E21" s="19">
        <f t="shared" si="2"/>
        <v>1400</v>
      </c>
      <c r="F21" s="18">
        <v>1400</v>
      </c>
      <c r="G21" s="125">
        <f t="shared" si="3"/>
        <v>0</v>
      </c>
      <c r="H21" s="337" t="s">
        <v>909</v>
      </c>
      <c r="I21" s="353" t="s">
        <v>909</v>
      </c>
      <c r="J21" s="163" t="s">
        <v>909</v>
      </c>
      <c r="K21" s="346" t="s">
        <v>909</v>
      </c>
    </row>
    <row r="22" spans="1:11" hidden="1">
      <c r="A22" s="235" t="s">
        <v>1089</v>
      </c>
      <c r="B22" s="233" t="s">
        <v>1101</v>
      </c>
      <c r="C22" s="18">
        <v>800</v>
      </c>
      <c r="D22" s="18"/>
      <c r="E22" s="19">
        <f t="shared" si="2"/>
        <v>800</v>
      </c>
      <c r="F22" s="18"/>
      <c r="G22" s="125">
        <f t="shared" si="3"/>
        <v>800</v>
      </c>
      <c r="H22" s="337" t="s">
        <v>909</v>
      </c>
      <c r="I22" s="353" t="s">
        <v>909</v>
      </c>
      <c r="J22" s="163" t="s">
        <v>909</v>
      </c>
      <c r="K22" s="346" t="s">
        <v>909</v>
      </c>
    </row>
    <row r="23" spans="1:11" hidden="1">
      <c r="A23" s="235" t="s">
        <v>1089</v>
      </c>
      <c r="B23" s="233" t="s">
        <v>1102</v>
      </c>
      <c r="C23" s="18">
        <v>25000</v>
      </c>
      <c r="D23" s="18"/>
      <c r="E23" s="19">
        <f t="shared" si="2"/>
        <v>25000</v>
      </c>
      <c r="F23" s="18">
        <v>15640</v>
      </c>
      <c r="G23" s="125">
        <f t="shared" si="3"/>
        <v>9360</v>
      </c>
      <c r="H23" s="337" t="s">
        <v>909</v>
      </c>
      <c r="I23" s="353" t="s">
        <v>909</v>
      </c>
      <c r="J23" s="163" t="s">
        <v>909</v>
      </c>
      <c r="K23" s="346" t="s">
        <v>909</v>
      </c>
    </row>
    <row r="24" spans="1:11" hidden="1">
      <c r="A24" s="235" t="s">
        <v>1089</v>
      </c>
      <c r="B24" s="233" t="s">
        <v>1103</v>
      </c>
      <c r="C24" s="18" t="s">
        <v>909</v>
      </c>
      <c r="D24" s="18" t="s">
        <v>909</v>
      </c>
      <c r="E24" s="19">
        <f t="shared" si="2"/>
        <v>0</v>
      </c>
      <c r="F24" s="18" t="s">
        <v>909</v>
      </c>
      <c r="G24" s="125">
        <f t="shared" si="3"/>
        <v>0</v>
      </c>
      <c r="H24" s="337" t="s">
        <v>909</v>
      </c>
      <c r="I24" s="353" t="s">
        <v>909</v>
      </c>
      <c r="J24" s="163" t="s">
        <v>909</v>
      </c>
      <c r="K24" s="346" t="s">
        <v>909</v>
      </c>
    </row>
    <row r="25" spans="1:11" hidden="1">
      <c r="A25" s="235" t="s">
        <v>1089</v>
      </c>
      <c r="B25" s="233" t="s">
        <v>1104</v>
      </c>
      <c r="C25" s="18">
        <v>14000</v>
      </c>
      <c r="D25" s="18"/>
      <c r="E25" s="19">
        <f t="shared" si="2"/>
        <v>14000</v>
      </c>
      <c r="F25" s="18">
        <v>12987</v>
      </c>
      <c r="G25" s="125">
        <f t="shared" si="3"/>
        <v>1013</v>
      </c>
      <c r="H25" s="337" t="s">
        <v>909</v>
      </c>
      <c r="I25" s="353" t="s">
        <v>909</v>
      </c>
      <c r="J25" s="163" t="s">
        <v>909</v>
      </c>
      <c r="K25" s="346" t="s">
        <v>909</v>
      </c>
    </row>
    <row r="26" spans="1:11" hidden="1">
      <c r="A26" s="235" t="s">
        <v>1089</v>
      </c>
      <c r="B26" s="233" t="s">
        <v>1105</v>
      </c>
      <c r="C26" s="18">
        <v>1500</v>
      </c>
      <c r="D26" s="18"/>
      <c r="E26" s="19">
        <f t="shared" si="2"/>
        <v>1500</v>
      </c>
      <c r="F26" s="18">
        <v>1500</v>
      </c>
      <c r="G26" s="125">
        <f t="shared" si="3"/>
        <v>0</v>
      </c>
      <c r="H26" s="337" t="s">
        <v>909</v>
      </c>
      <c r="I26" s="353" t="s">
        <v>909</v>
      </c>
      <c r="J26" s="163" t="s">
        <v>909</v>
      </c>
      <c r="K26" s="346" t="s">
        <v>909</v>
      </c>
    </row>
    <row r="27" spans="1:11" hidden="1">
      <c r="A27" s="235" t="s">
        <v>1089</v>
      </c>
      <c r="B27" s="233" t="s">
        <v>148</v>
      </c>
      <c r="C27" s="18">
        <v>1000</v>
      </c>
      <c r="D27" s="18"/>
      <c r="E27" s="19">
        <f t="shared" si="2"/>
        <v>1000</v>
      </c>
      <c r="F27" s="18">
        <v>1000</v>
      </c>
      <c r="G27" s="125">
        <f t="shared" si="3"/>
        <v>0</v>
      </c>
      <c r="H27" s="337" t="s">
        <v>909</v>
      </c>
      <c r="I27" s="353" t="s">
        <v>909</v>
      </c>
      <c r="J27" s="163" t="s">
        <v>909</v>
      </c>
      <c r="K27" s="346" t="s">
        <v>909</v>
      </c>
    </row>
    <row r="28" spans="1:11" hidden="1">
      <c r="A28" s="235" t="s">
        <v>1089</v>
      </c>
      <c r="B28" s="233" t="s">
        <v>1106</v>
      </c>
      <c r="C28" s="18" t="s">
        <v>909</v>
      </c>
      <c r="D28" s="18" t="s">
        <v>909</v>
      </c>
      <c r="E28" s="19">
        <f t="shared" si="2"/>
        <v>0</v>
      </c>
      <c r="F28" s="18" t="s">
        <v>909</v>
      </c>
      <c r="G28" s="125">
        <f t="shared" si="3"/>
        <v>0</v>
      </c>
      <c r="H28" s="337" t="s">
        <v>909</v>
      </c>
      <c r="I28" s="353" t="s">
        <v>909</v>
      </c>
      <c r="J28" s="163" t="s">
        <v>909</v>
      </c>
      <c r="K28" s="346" t="s">
        <v>909</v>
      </c>
    </row>
    <row r="29" spans="1:11" hidden="1">
      <c r="A29" s="235" t="s">
        <v>1089</v>
      </c>
      <c r="B29" s="233" t="s">
        <v>1107</v>
      </c>
      <c r="C29" s="18" t="s">
        <v>909</v>
      </c>
      <c r="D29" s="18" t="s">
        <v>909</v>
      </c>
      <c r="E29" s="19">
        <f t="shared" si="2"/>
        <v>0</v>
      </c>
      <c r="F29" s="18" t="s">
        <v>909</v>
      </c>
      <c r="G29" s="125">
        <f t="shared" si="3"/>
        <v>0</v>
      </c>
      <c r="H29" s="337" t="s">
        <v>909</v>
      </c>
      <c r="I29" s="353" t="s">
        <v>909</v>
      </c>
      <c r="J29" s="163" t="s">
        <v>909</v>
      </c>
      <c r="K29" s="346" t="s">
        <v>909</v>
      </c>
    </row>
    <row r="30" spans="1:11" hidden="1">
      <c r="A30" s="235" t="s">
        <v>1089</v>
      </c>
      <c r="B30" s="233" t="s">
        <v>1108</v>
      </c>
      <c r="C30" s="18">
        <v>500</v>
      </c>
      <c r="D30" s="18"/>
      <c r="E30" s="19">
        <f t="shared" si="2"/>
        <v>500</v>
      </c>
      <c r="F30" s="18">
        <v>500</v>
      </c>
      <c r="G30" s="125">
        <f t="shared" si="3"/>
        <v>0</v>
      </c>
      <c r="H30" s="337" t="s">
        <v>909</v>
      </c>
      <c r="I30" s="353" t="s">
        <v>909</v>
      </c>
      <c r="J30" s="163" t="s">
        <v>909</v>
      </c>
      <c r="K30" s="346" t="s">
        <v>909</v>
      </c>
    </row>
    <row r="31" spans="1:11" hidden="1">
      <c r="A31" s="235" t="s">
        <v>1089</v>
      </c>
      <c r="B31" s="233" t="s">
        <v>149</v>
      </c>
      <c r="C31" s="18">
        <v>1100</v>
      </c>
      <c r="D31" s="18"/>
      <c r="E31" s="19">
        <f t="shared" si="2"/>
        <v>1100</v>
      </c>
      <c r="F31" s="18">
        <v>1100</v>
      </c>
      <c r="G31" s="125">
        <f t="shared" si="3"/>
        <v>0</v>
      </c>
      <c r="H31" s="337" t="s">
        <v>909</v>
      </c>
      <c r="I31" s="353" t="s">
        <v>909</v>
      </c>
      <c r="J31" s="163" t="s">
        <v>909</v>
      </c>
      <c r="K31" s="346" t="s">
        <v>909</v>
      </c>
    </row>
    <row r="32" spans="1:11" hidden="1">
      <c r="A32" s="235" t="s">
        <v>1089</v>
      </c>
      <c r="B32" s="233" t="s">
        <v>1109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125">
        <f t="shared" si="3"/>
        <v>0</v>
      </c>
      <c r="H32" s="337" t="s">
        <v>909</v>
      </c>
      <c r="I32" s="353" t="s">
        <v>909</v>
      </c>
      <c r="J32" s="163" t="s">
        <v>909</v>
      </c>
      <c r="K32" s="346" t="s">
        <v>909</v>
      </c>
    </row>
    <row r="33" spans="1:11" hidden="1">
      <c r="A33" s="235" t="s">
        <v>1089</v>
      </c>
      <c r="B33" s="233" t="s">
        <v>1110</v>
      </c>
      <c r="C33" s="18" t="s">
        <v>909</v>
      </c>
      <c r="D33" s="18" t="s">
        <v>909</v>
      </c>
      <c r="E33" s="19">
        <f t="shared" si="2"/>
        <v>0</v>
      </c>
      <c r="F33" s="18" t="s">
        <v>909</v>
      </c>
      <c r="G33" s="125">
        <f t="shared" si="3"/>
        <v>0</v>
      </c>
      <c r="H33" s="337" t="s">
        <v>909</v>
      </c>
      <c r="I33" s="353" t="s">
        <v>909</v>
      </c>
      <c r="J33" s="163" t="s">
        <v>909</v>
      </c>
      <c r="K33" s="346" t="s">
        <v>909</v>
      </c>
    </row>
    <row r="34" spans="1:11" hidden="1">
      <c r="A34" s="235" t="s">
        <v>1089</v>
      </c>
      <c r="B34" s="233" t="s">
        <v>1111</v>
      </c>
      <c r="C34" s="18"/>
      <c r="D34" s="18"/>
      <c r="E34" s="19">
        <f t="shared" si="2"/>
        <v>0</v>
      </c>
      <c r="F34" s="18" t="s">
        <v>909</v>
      </c>
      <c r="G34" s="125">
        <f t="shared" si="3"/>
        <v>0</v>
      </c>
      <c r="H34" s="337" t="s">
        <v>909</v>
      </c>
      <c r="I34" s="353" t="s">
        <v>909</v>
      </c>
      <c r="J34" s="163" t="s">
        <v>909</v>
      </c>
      <c r="K34" s="346" t="s">
        <v>909</v>
      </c>
    </row>
    <row r="35" spans="1:11" hidden="1">
      <c r="A35" s="235" t="s">
        <v>1089</v>
      </c>
      <c r="B35" s="233" t="s">
        <v>1112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125">
        <f t="shared" si="3"/>
        <v>0</v>
      </c>
      <c r="H35" s="337" t="s">
        <v>909</v>
      </c>
      <c r="I35" s="353" t="s">
        <v>909</v>
      </c>
      <c r="J35" s="163" t="s">
        <v>909</v>
      </c>
      <c r="K35" s="346" t="s">
        <v>909</v>
      </c>
    </row>
    <row r="36" spans="1:11" hidden="1">
      <c r="A36" s="235" t="s">
        <v>1089</v>
      </c>
      <c r="B36" s="233" t="s">
        <v>133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125">
        <f t="shared" si="3"/>
        <v>0</v>
      </c>
      <c r="H36" s="337" t="s">
        <v>909</v>
      </c>
      <c r="I36" s="353" t="s">
        <v>909</v>
      </c>
      <c r="J36" s="163" t="s">
        <v>909</v>
      </c>
      <c r="K36" s="346" t="s">
        <v>909</v>
      </c>
    </row>
    <row r="37" spans="1:11" hidden="1">
      <c r="A37" s="235" t="s">
        <v>1089</v>
      </c>
      <c r="B37" s="233" t="s">
        <v>1113</v>
      </c>
      <c r="C37" s="18" t="s">
        <v>909</v>
      </c>
      <c r="D37" s="18" t="s">
        <v>909</v>
      </c>
      <c r="E37" s="19">
        <f t="shared" si="2"/>
        <v>0</v>
      </c>
      <c r="F37" s="18" t="s">
        <v>909</v>
      </c>
      <c r="G37" s="125">
        <f t="shared" si="3"/>
        <v>0</v>
      </c>
      <c r="H37" s="337" t="s">
        <v>909</v>
      </c>
      <c r="I37" s="353" t="s">
        <v>909</v>
      </c>
      <c r="J37" s="163" t="s">
        <v>909</v>
      </c>
      <c r="K37" s="346" t="s">
        <v>909</v>
      </c>
    </row>
    <row r="38" spans="1:11" hidden="1">
      <c r="A38" s="235" t="s">
        <v>1089</v>
      </c>
      <c r="B38" s="233" t="s">
        <v>1114</v>
      </c>
      <c r="C38" s="18" t="s">
        <v>909</v>
      </c>
      <c r="D38" s="18" t="s">
        <v>909</v>
      </c>
      <c r="E38" s="19">
        <f t="shared" si="2"/>
        <v>0</v>
      </c>
      <c r="F38" s="18" t="s">
        <v>909</v>
      </c>
      <c r="G38" s="125">
        <f t="shared" si="3"/>
        <v>0</v>
      </c>
      <c r="H38" s="337" t="s">
        <v>909</v>
      </c>
      <c r="I38" s="353" t="s">
        <v>909</v>
      </c>
      <c r="J38" s="163" t="s">
        <v>909</v>
      </c>
      <c r="K38" s="346" t="s">
        <v>909</v>
      </c>
    </row>
    <row r="39" spans="1:11" hidden="1">
      <c r="A39" s="235" t="s">
        <v>1089</v>
      </c>
      <c r="B39" s="233" t="s">
        <v>142</v>
      </c>
      <c r="C39" s="18" t="s">
        <v>909</v>
      </c>
      <c r="D39" s="18" t="s">
        <v>909</v>
      </c>
      <c r="E39" s="19">
        <f t="shared" si="2"/>
        <v>0</v>
      </c>
      <c r="F39" s="18" t="s">
        <v>909</v>
      </c>
      <c r="G39" s="125">
        <f t="shared" si="3"/>
        <v>0</v>
      </c>
      <c r="H39" s="337" t="s">
        <v>909</v>
      </c>
      <c r="I39" s="353" t="s">
        <v>909</v>
      </c>
      <c r="J39" s="163" t="s">
        <v>909</v>
      </c>
      <c r="K39" s="346" t="s">
        <v>909</v>
      </c>
    </row>
    <row r="40" spans="1:11" hidden="1">
      <c r="A40" s="235" t="s">
        <v>1089</v>
      </c>
      <c r="B40" s="233" t="s">
        <v>143</v>
      </c>
      <c r="C40" s="18" t="s">
        <v>909</v>
      </c>
      <c r="D40" s="18" t="s">
        <v>909</v>
      </c>
      <c r="E40" s="19">
        <f t="shared" si="2"/>
        <v>0</v>
      </c>
      <c r="F40" s="18" t="s">
        <v>909</v>
      </c>
      <c r="G40" s="125">
        <f t="shared" si="3"/>
        <v>0</v>
      </c>
      <c r="H40" s="337" t="s">
        <v>909</v>
      </c>
      <c r="I40" s="353" t="s">
        <v>909</v>
      </c>
      <c r="J40" s="163" t="s">
        <v>909</v>
      </c>
      <c r="K40" s="346" t="s">
        <v>909</v>
      </c>
    </row>
    <row r="41" spans="1:11" hidden="1">
      <c r="A41" s="235" t="s">
        <v>1089</v>
      </c>
      <c r="B41" s="233" t="s">
        <v>1115</v>
      </c>
      <c r="C41" s="18" t="s">
        <v>909</v>
      </c>
      <c r="D41" s="18" t="s">
        <v>909</v>
      </c>
      <c r="E41" s="19">
        <f t="shared" si="2"/>
        <v>0</v>
      </c>
      <c r="F41" s="18" t="s">
        <v>909</v>
      </c>
      <c r="G41" s="125">
        <f t="shared" si="3"/>
        <v>0</v>
      </c>
      <c r="H41" s="337" t="s">
        <v>909</v>
      </c>
      <c r="I41" s="353" t="s">
        <v>909</v>
      </c>
      <c r="J41" s="163" t="s">
        <v>909</v>
      </c>
      <c r="K41" s="346" t="s">
        <v>909</v>
      </c>
    </row>
    <row r="42" spans="1:11" hidden="1">
      <c r="A42" s="235" t="s">
        <v>1089</v>
      </c>
      <c r="B42" s="233" t="s">
        <v>116</v>
      </c>
      <c r="C42" s="18" t="s">
        <v>909</v>
      </c>
      <c r="D42" s="18" t="s">
        <v>909</v>
      </c>
      <c r="E42" s="19">
        <f t="shared" si="2"/>
        <v>0</v>
      </c>
      <c r="F42" s="18" t="s">
        <v>909</v>
      </c>
      <c r="G42" s="125">
        <f t="shared" si="3"/>
        <v>0</v>
      </c>
      <c r="H42" s="337" t="s">
        <v>909</v>
      </c>
      <c r="I42" s="353" t="s">
        <v>909</v>
      </c>
      <c r="J42" s="163" t="s">
        <v>909</v>
      </c>
      <c r="K42" s="346" t="s">
        <v>909</v>
      </c>
    </row>
    <row r="43" spans="1:11" hidden="1">
      <c r="A43" s="235" t="s">
        <v>1089</v>
      </c>
      <c r="B43" s="233" t="s">
        <v>117</v>
      </c>
      <c r="C43" s="18" t="s">
        <v>909</v>
      </c>
      <c r="D43" s="18" t="s">
        <v>909</v>
      </c>
      <c r="E43" s="19">
        <f t="shared" si="2"/>
        <v>0</v>
      </c>
      <c r="F43" s="18" t="s">
        <v>909</v>
      </c>
      <c r="G43" s="125">
        <f t="shared" si="3"/>
        <v>0</v>
      </c>
      <c r="H43" s="337" t="s">
        <v>909</v>
      </c>
      <c r="I43" s="353" t="s">
        <v>909</v>
      </c>
      <c r="J43" s="163" t="s">
        <v>909</v>
      </c>
      <c r="K43" s="346" t="s">
        <v>909</v>
      </c>
    </row>
    <row r="44" spans="1:11" hidden="1">
      <c r="A44" s="235" t="s">
        <v>1089</v>
      </c>
      <c r="B44" s="233" t="s">
        <v>1116</v>
      </c>
      <c r="C44" s="18" t="s">
        <v>909</v>
      </c>
      <c r="D44" s="18" t="s">
        <v>909</v>
      </c>
      <c r="E44" s="19">
        <f t="shared" si="2"/>
        <v>0</v>
      </c>
      <c r="F44" s="18" t="s">
        <v>909</v>
      </c>
      <c r="G44" s="125">
        <f t="shared" si="3"/>
        <v>0</v>
      </c>
      <c r="H44" s="337" t="s">
        <v>909</v>
      </c>
      <c r="I44" s="353" t="s">
        <v>909</v>
      </c>
      <c r="J44" s="163" t="s">
        <v>909</v>
      </c>
      <c r="K44" s="346" t="s">
        <v>909</v>
      </c>
    </row>
    <row r="45" spans="1:11" hidden="1">
      <c r="A45" s="235" t="s">
        <v>1089</v>
      </c>
      <c r="B45" s="233" t="s">
        <v>1117</v>
      </c>
      <c r="C45" s="18" t="s">
        <v>909</v>
      </c>
      <c r="D45" s="18" t="s">
        <v>909</v>
      </c>
      <c r="E45" s="19">
        <f t="shared" si="2"/>
        <v>0</v>
      </c>
      <c r="F45" s="18" t="s">
        <v>909</v>
      </c>
      <c r="G45" s="125">
        <f t="shared" si="3"/>
        <v>0</v>
      </c>
      <c r="H45" s="337" t="s">
        <v>909</v>
      </c>
      <c r="I45" s="353" t="s">
        <v>909</v>
      </c>
      <c r="J45" s="163" t="s">
        <v>909</v>
      </c>
      <c r="K45" s="346" t="s">
        <v>909</v>
      </c>
    </row>
    <row r="46" spans="1:11" hidden="1">
      <c r="A46" s="235" t="s">
        <v>1089</v>
      </c>
      <c r="B46" s="233" t="s">
        <v>1118</v>
      </c>
      <c r="C46" s="18" t="s">
        <v>909</v>
      </c>
      <c r="D46" s="18" t="s">
        <v>909</v>
      </c>
      <c r="E46" s="19">
        <f t="shared" si="2"/>
        <v>0</v>
      </c>
      <c r="F46" s="18" t="s">
        <v>909</v>
      </c>
      <c r="G46" s="125">
        <f t="shared" si="3"/>
        <v>0</v>
      </c>
      <c r="H46" s="337" t="s">
        <v>909</v>
      </c>
      <c r="I46" s="353" t="s">
        <v>909</v>
      </c>
      <c r="J46" s="163" t="s">
        <v>909</v>
      </c>
      <c r="K46" s="346" t="s">
        <v>909</v>
      </c>
    </row>
    <row r="47" spans="1:11" hidden="1">
      <c r="A47" s="235" t="s">
        <v>1089</v>
      </c>
      <c r="B47" s="233" t="s">
        <v>1119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125">
        <f t="shared" si="3"/>
        <v>0</v>
      </c>
      <c r="H47" s="337" t="s">
        <v>909</v>
      </c>
      <c r="I47" s="353" t="s">
        <v>909</v>
      </c>
      <c r="J47" s="163" t="s">
        <v>909</v>
      </c>
      <c r="K47" s="346" t="s">
        <v>909</v>
      </c>
    </row>
    <row r="48" spans="1:11" hidden="1">
      <c r="A48" s="235" t="s">
        <v>1089</v>
      </c>
      <c r="B48" s="233" t="s">
        <v>1120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125">
        <f t="shared" si="3"/>
        <v>0</v>
      </c>
      <c r="H48" s="337" t="s">
        <v>909</v>
      </c>
      <c r="I48" s="353" t="s">
        <v>909</v>
      </c>
      <c r="J48" s="163" t="s">
        <v>909</v>
      </c>
      <c r="K48" s="346" t="s">
        <v>909</v>
      </c>
    </row>
    <row r="49" spans="1:11" hidden="1">
      <c r="A49" s="235" t="s">
        <v>1089</v>
      </c>
      <c r="B49" s="233" t="s">
        <v>1121</v>
      </c>
      <c r="C49" s="18" t="s">
        <v>909</v>
      </c>
      <c r="D49" s="18" t="s">
        <v>909</v>
      </c>
      <c r="E49" s="19">
        <f t="shared" si="2"/>
        <v>0</v>
      </c>
      <c r="F49" s="18" t="s">
        <v>909</v>
      </c>
      <c r="G49" s="125">
        <f t="shared" si="3"/>
        <v>0</v>
      </c>
      <c r="H49" s="337" t="s">
        <v>909</v>
      </c>
      <c r="I49" s="353" t="s">
        <v>909</v>
      </c>
      <c r="J49" s="163" t="s">
        <v>909</v>
      </c>
      <c r="K49" s="346" t="s">
        <v>909</v>
      </c>
    </row>
    <row r="50" spans="1:11" hidden="1">
      <c r="A50" s="235" t="s">
        <v>1089</v>
      </c>
      <c r="B50" s="233" t="s">
        <v>1122</v>
      </c>
      <c r="C50" s="18" t="s">
        <v>909</v>
      </c>
      <c r="D50" s="18" t="s">
        <v>909</v>
      </c>
      <c r="E50" s="19">
        <f t="shared" si="2"/>
        <v>0</v>
      </c>
      <c r="F50" s="18" t="s">
        <v>909</v>
      </c>
      <c r="G50" s="125">
        <f t="shared" si="3"/>
        <v>0</v>
      </c>
      <c r="H50" s="337" t="s">
        <v>909</v>
      </c>
      <c r="I50" s="353" t="s">
        <v>909</v>
      </c>
      <c r="J50" s="163" t="s">
        <v>909</v>
      </c>
      <c r="K50" s="346" t="s">
        <v>909</v>
      </c>
    </row>
    <row r="51" spans="1:11" hidden="1">
      <c r="A51" s="235" t="s">
        <v>1089</v>
      </c>
      <c r="B51" s="233" t="s">
        <v>1123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125">
        <f t="shared" si="3"/>
        <v>0</v>
      </c>
      <c r="H51" s="337" t="s">
        <v>909</v>
      </c>
      <c r="I51" s="353" t="s">
        <v>909</v>
      </c>
      <c r="J51" s="163" t="s">
        <v>909</v>
      </c>
      <c r="K51" s="346" t="s">
        <v>909</v>
      </c>
    </row>
    <row r="52" spans="1:11" hidden="1">
      <c r="A52" s="235" t="s">
        <v>1089</v>
      </c>
      <c r="B52" s="233" t="s">
        <v>1124</v>
      </c>
      <c r="C52" s="18" t="s">
        <v>909</v>
      </c>
      <c r="D52" s="18" t="s">
        <v>909</v>
      </c>
      <c r="E52" s="19">
        <f t="shared" si="2"/>
        <v>0</v>
      </c>
      <c r="F52" s="18" t="s">
        <v>909</v>
      </c>
      <c r="G52" s="125">
        <f t="shared" si="3"/>
        <v>0</v>
      </c>
      <c r="H52" s="337" t="s">
        <v>909</v>
      </c>
      <c r="I52" s="353" t="s">
        <v>909</v>
      </c>
      <c r="J52" s="163" t="s">
        <v>909</v>
      </c>
      <c r="K52" s="346" t="s">
        <v>909</v>
      </c>
    </row>
    <row r="53" spans="1:11" hidden="1">
      <c r="A53" s="235" t="s">
        <v>1089</v>
      </c>
      <c r="B53" s="233" t="s">
        <v>1125</v>
      </c>
      <c r="C53" s="18" t="s">
        <v>909</v>
      </c>
      <c r="D53" s="18" t="s">
        <v>909</v>
      </c>
      <c r="E53" s="19">
        <f t="shared" si="2"/>
        <v>0</v>
      </c>
      <c r="F53" s="18" t="s">
        <v>909</v>
      </c>
      <c r="G53" s="125">
        <f t="shared" si="3"/>
        <v>0</v>
      </c>
      <c r="H53" s="337" t="s">
        <v>909</v>
      </c>
      <c r="I53" s="353" t="s">
        <v>909</v>
      </c>
      <c r="J53" s="163" t="s">
        <v>909</v>
      </c>
      <c r="K53" s="346" t="s">
        <v>909</v>
      </c>
    </row>
    <row r="54" spans="1:11" hidden="1">
      <c r="A54" s="235" t="s">
        <v>1089</v>
      </c>
      <c r="B54" s="233" t="s">
        <v>111</v>
      </c>
      <c r="C54" s="18">
        <v>1500</v>
      </c>
      <c r="D54" s="18"/>
      <c r="E54" s="19">
        <f t="shared" si="2"/>
        <v>1500</v>
      </c>
      <c r="F54" s="18">
        <v>585</v>
      </c>
      <c r="G54" s="125">
        <f t="shared" si="3"/>
        <v>915</v>
      </c>
      <c r="H54" s="337" t="s">
        <v>909</v>
      </c>
      <c r="I54" s="353" t="s">
        <v>909</v>
      </c>
      <c r="J54" s="163" t="s">
        <v>909</v>
      </c>
      <c r="K54" s="346" t="s">
        <v>909</v>
      </c>
    </row>
    <row r="55" spans="1:11" hidden="1">
      <c r="A55" s="235" t="s">
        <v>1089</v>
      </c>
      <c r="B55" s="233" t="s">
        <v>1126</v>
      </c>
      <c r="C55" s="18" t="s">
        <v>909</v>
      </c>
      <c r="D55" s="18" t="s">
        <v>909</v>
      </c>
      <c r="E55" s="19">
        <f t="shared" si="2"/>
        <v>0</v>
      </c>
      <c r="F55" s="18" t="s">
        <v>909</v>
      </c>
      <c r="G55" s="125">
        <f t="shared" si="3"/>
        <v>0</v>
      </c>
      <c r="H55" s="337" t="s">
        <v>909</v>
      </c>
      <c r="I55" s="353" t="s">
        <v>909</v>
      </c>
      <c r="J55" s="163" t="s">
        <v>909</v>
      </c>
      <c r="K55" s="346" t="s">
        <v>909</v>
      </c>
    </row>
    <row r="56" spans="1:11" hidden="1">
      <c r="A56" s="235" t="s">
        <v>1089</v>
      </c>
      <c r="B56" s="233" t="s">
        <v>1127</v>
      </c>
      <c r="C56" s="18" t="s">
        <v>909</v>
      </c>
      <c r="D56" s="18" t="s">
        <v>909</v>
      </c>
      <c r="E56" s="19">
        <f t="shared" si="2"/>
        <v>0</v>
      </c>
      <c r="F56" s="18" t="s">
        <v>909</v>
      </c>
      <c r="G56" s="125">
        <f t="shared" si="3"/>
        <v>0</v>
      </c>
      <c r="H56" s="337" t="s">
        <v>909</v>
      </c>
      <c r="I56" s="353" t="s">
        <v>909</v>
      </c>
      <c r="J56" s="163" t="s">
        <v>909</v>
      </c>
      <c r="K56" s="346" t="s">
        <v>909</v>
      </c>
    </row>
    <row r="57" spans="1:11" hidden="1">
      <c r="A57" s="235" t="s">
        <v>1089</v>
      </c>
      <c r="B57" s="233" t="s">
        <v>137</v>
      </c>
      <c r="C57" s="18">
        <v>1000</v>
      </c>
      <c r="D57" s="18"/>
      <c r="E57" s="19">
        <f t="shared" si="2"/>
        <v>1000</v>
      </c>
      <c r="F57" s="18">
        <v>1000</v>
      </c>
      <c r="G57" s="125">
        <f t="shared" si="3"/>
        <v>0</v>
      </c>
      <c r="H57" s="337" t="s">
        <v>909</v>
      </c>
      <c r="I57" s="353" t="s">
        <v>909</v>
      </c>
      <c r="J57" s="163" t="s">
        <v>909</v>
      </c>
      <c r="K57" s="346" t="s">
        <v>909</v>
      </c>
    </row>
    <row r="58" spans="1:11" hidden="1">
      <c r="A58" s="235" t="s">
        <v>1089</v>
      </c>
      <c r="B58" s="233" t="s">
        <v>1128</v>
      </c>
      <c r="C58" s="18" t="s">
        <v>909</v>
      </c>
      <c r="D58" s="18" t="s">
        <v>909</v>
      </c>
      <c r="E58" s="19">
        <f t="shared" si="2"/>
        <v>0</v>
      </c>
      <c r="F58" s="18" t="s">
        <v>909</v>
      </c>
      <c r="G58" s="125">
        <f t="shared" si="3"/>
        <v>0</v>
      </c>
      <c r="H58" s="337" t="s">
        <v>909</v>
      </c>
      <c r="I58" s="353" t="s">
        <v>909</v>
      </c>
      <c r="J58" s="163" t="s">
        <v>909</v>
      </c>
      <c r="K58" s="346" t="s">
        <v>909</v>
      </c>
    </row>
    <row r="59" spans="1:11" hidden="1">
      <c r="A59" s="235" t="s">
        <v>1089</v>
      </c>
      <c r="B59" s="233" t="s">
        <v>1129</v>
      </c>
      <c r="C59" s="18" t="s">
        <v>909</v>
      </c>
      <c r="D59" s="18" t="s">
        <v>909</v>
      </c>
      <c r="E59" s="19">
        <f t="shared" si="2"/>
        <v>0</v>
      </c>
      <c r="F59" s="18" t="s">
        <v>909</v>
      </c>
      <c r="G59" s="125">
        <f t="shared" si="3"/>
        <v>0</v>
      </c>
      <c r="H59" s="337" t="s">
        <v>909</v>
      </c>
      <c r="I59" s="353" t="s">
        <v>909</v>
      </c>
      <c r="J59" s="163" t="s">
        <v>909</v>
      </c>
      <c r="K59" s="346" t="s">
        <v>909</v>
      </c>
    </row>
    <row r="60" spans="1:11" hidden="1">
      <c r="A60" s="235" t="s">
        <v>1089</v>
      </c>
      <c r="B60" s="233" t="s">
        <v>1130</v>
      </c>
      <c r="C60" s="18" t="s">
        <v>909</v>
      </c>
      <c r="D60" s="18" t="s">
        <v>909</v>
      </c>
      <c r="E60" s="19">
        <f t="shared" si="2"/>
        <v>0</v>
      </c>
      <c r="F60" s="18" t="s">
        <v>909</v>
      </c>
      <c r="G60" s="125">
        <f t="shared" si="3"/>
        <v>0</v>
      </c>
      <c r="H60" s="337" t="s">
        <v>909</v>
      </c>
      <c r="I60" s="353" t="s">
        <v>909</v>
      </c>
      <c r="J60" s="163" t="s">
        <v>909</v>
      </c>
      <c r="K60" s="346" t="s">
        <v>909</v>
      </c>
    </row>
    <row r="61" spans="1:11" hidden="1">
      <c r="A61" s="235" t="s">
        <v>1089</v>
      </c>
      <c r="B61" s="233" t="s">
        <v>1131</v>
      </c>
      <c r="C61" s="18">
        <v>3300</v>
      </c>
      <c r="D61" s="18"/>
      <c r="E61" s="19">
        <f t="shared" si="2"/>
        <v>3300</v>
      </c>
      <c r="F61" s="18">
        <v>3300</v>
      </c>
      <c r="G61" s="125">
        <f t="shared" si="3"/>
        <v>0</v>
      </c>
      <c r="H61" s="337" t="s">
        <v>909</v>
      </c>
      <c r="I61" s="353" t="s">
        <v>909</v>
      </c>
      <c r="J61" s="163" t="s">
        <v>909</v>
      </c>
      <c r="K61" s="346" t="s">
        <v>909</v>
      </c>
    </row>
    <row r="62" spans="1:11" hidden="1">
      <c r="A62" s="235" t="s">
        <v>1089</v>
      </c>
      <c r="B62" s="233" t="s">
        <v>1132</v>
      </c>
      <c r="C62" s="18" t="s">
        <v>909</v>
      </c>
      <c r="D62" s="18" t="s">
        <v>909</v>
      </c>
      <c r="E62" s="19">
        <f t="shared" si="2"/>
        <v>0</v>
      </c>
      <c r="F62" s="18" t="s">
        <v>909</v>
      </c>
      <c r="G62" s="125">
        <f t="shared" si="3"/>
        <v>0</v>
      </c>
      <c r="H62" s="337" t="s">
        <v>909</v>
      </c>
      <c r="I62" s="353" t="s">
        <v>909</v>
      </c>
      <c r="J62" s="163" t="s">
        <v>909</v>
      </c>
      <c r="K62" s="346" t="s">
        <v>909</v>
      </c>
    </row>
    <row r="63" spans="1:11" hidden="1">
      <c r="A63" s="235" t="s">
        <v>1089</v>
      </c>
      <c r="B63" s="233" t="s">
        <v>114</v>
      </c>
      <c r="C63" s="18">
        <v>5000</v>
      </c>
      <c r="D63" s="18"/>
      <c r="E63" s="19">
        <f t="shared" si="2"/>
        <v>5000</v>
      </c>
      <c r="F63" s="18">
        <v>710</v>
      </c>
      <c r="G63" s="125">
        <f t="shared" si="3"/>
        <v>4290</v>
      </c>
      <c r="H63" s="337" t="s">
        <v>909</v>
      </c>
      <c r="I63" s="353" t="s">
        <v>909</v>
      </c>
      <c r="J63" s="163" t="s">
        <v>909</v>
      </c>
      <c r="K63" s="346" t="s">
        <v>909</v>
      </c>
    </row>
    <row r="64" spans="1:11" hidden="1">
      <c r="A64" s="235" t="s">
        <v>1089</v>
      </c>
      <c r="B64" s="233" t="s">
        <v>1133</v>
      </c>
      <c r="C64" s="18">
        <v>7800</v>
      </c>
      <c r="D64" s="18"/>
      <c r="E64" s="19">
        <f t="shared" si="2"/>
        <v>7800</v>
      </c>
      <c r="F64" s="18">
        <v>6171</v>
      </c>
      <c r="G64" s="125">
        <f t="shared" si="3"/>
        <v>1629</v>
      </c>
      <c r="H64" s="337" t="s">
        <v>909</v>
      </c>
      <c r="I64" s="353" t="s">
        <v>909</v>
      </c>
      <c r="J64" s="163" t="s">
        <v>909</v>
      </c>
      <c r="K64" s="346" t="s">
        <v>909</v>
      </c>
    </row>
    <row r="65" spans="1:11" hidden="1">
      <c r="A65" s="235" t="s">
        <v>1089</v>
      </c>
      <c r="B65" s="233" t="s">
        <v>1134</v>
      </c>
      <c r="C65" s="18">
        <v>700</v>
      </c>
      <c r="D65" s="18"/>
      <c r="E65" s="19">
        <f t="shared" si="2"/>
        <v>700</v>
      </c>
      <c r="F65" s="18">
        <v>700</v>
      </c>
      <c r="G65" s="125">
        <f t="shared" si="3"/>
        <v>0</v>
      </c>
      <c r="H65" s="337" t="s">
        <v>909</v>
      </c>
      <c r="I65" s="353" t="s">
        <v>909</v>
      </c>
      <c r="J65" s="163" t="s">
        <v>909</v>
      </c>
      <c r="K65" s="346" t="s">
        <v>909</v>
      </c>
    </row>
    <row r="66" spans="1:11" hidden="1">
      <c r="A66" s="235" t="s">
        <v>1089</v>
      </c>
      <c r="B66" s="233" t="s">
        <v>1135</v>
      </c>
      <c r="C66" s="18">
        <v>500</v>
      </c>
      <c r="D66" s="18"/>
      <c r="E66" s="19">
        <f t="shared" si="2"/>
        <v>500</v>
      </c>
      <c r="F66" s="18"/>
      <c r="G66" s="125">
        <f t="shared" si="3"/>
        <v>500</v>
      </c>
      <c r="H66" s="337" t="s">
        <v>909</v>
      </c>
      <c r="I66" s="353" t="s">
        <v>909</v>
      </c>
      <c r="J66" s="163" t="s">
        <v>909</v>
      </c>
      <c r="K66" s="346" t="s">
        <v>909</v>
      </c>
    </row>
    <row r="67" spans="1:11" hidden="1">
      <c r="A67" s="235" t="s">
        <v>1089</v>
      </c>
      <c r="B67" s="233" t="s">
        <v>100</v>
      </c>
      <c r="C67" s="18" t="s">
        <v>909</v>
      </c>
      <c r="D67" s="18" t="s">
        <v>909</v>
      </c>
      <c r="E67" s="19">
        <f t="shared" si="2"/>
        <v>0</v>
      </c>
      <c r="F67" s="18" t="s">
        <v>909</v>
      </c>
      <c r="G67" s="125">
        <f t="shared" si="3"/>
        <v>0</v>
      </c>
      <c r="H67" s="337" t="s">
        <v>909</v>
      </c>
      <c r="I67" s="353" t="s">
        <v>909</v>
      </c>
      <c r="J67" s="163" t="s">
        <v>909</v>
      </c>
      <c r="K67" s="346" t="s">
        <v>909</v>
      </c>
    </row>
    <row r="68" spans="1:11" hidden="1">
      <c r="A68" s="235" t="s">
        <v>1089</v>
      </c>
      <c r="B68" s="233" t="s">
        <v>91</v>
      </c>
      <c r="C68" s="18">
        <v>13000</v>
      </c>
      <c r="D68" s="18"/>
      <c r="E68" s="19">
        <f t="shared" si="2"/>
        <v>13000</v>
      </c>
      <c r="F68" s="18">
        <v>12290</v>
      </c>
      <c r="G68" s="125">
        <f t="shared" si="3"/>
        <v>710</v>
      </c>
      <c r="H68" s="337" t="s">
        <v>909</v>
      </c>
      <c r="I68" s="353" t="s">
        <v>909</v>
      </c>
      <c r="J68" s="163" t="s">
        <v>909</v>
      </c>
      <c r="K68" s="346" t="s">
        <v>909</v>
      </c>
    </row>
    <row r="69" spans="1:11" hidden="1">
      <c r="A69" s="235" t="s">
        <v>1089</v>
      </c>
      <c r="B69" s="233" t="s">
        <v>1136</v>
      </c>
      <c r="C69" s="18">
        <v>1000</v>
      </c>
      <c r="D69" s="18"/>
      <c r="E69" s="19">
        <f t="shared" si="2"/>
        <v>1000</v>
      </c>
      <c r="F69" s="18">
        <v>996</v>
      </c>
      <c r="G69" s="125">
        <f t="shared" si="3"/>
        <v>4</v>
      </c>
      <c r="H69" s="337" t="s">
        <v>909</v>
      </c>
      <c r="I69" s="353" t="s">
        <v>909</v>
      </c>
      <c r="J69" s="163" t="s">
        <v>909</v>
      </c>
      <c r="K69" s="346" t="s">
        <v>909</v>
      </c>
    </row>
    <row r="70" spans="1:11" hidden="1">
      <c r="A70" s="235" t="s">
        <v>1089</v>
      </c>
      <c r="B70" s="233" t="s">
        <v>101</v>
      </c>
      <c r="C70" s="18">
        <v>7000</v>
      </c>
      <c r="D70" s="18"/>
      <c r="E70" s="19">
        <f t="shared" si="2"/>
        <v>7000</v>
      </c>
      <c r="F70" s="18">
        <v>7000</v>
      </c>
      <c r="G70" s="125">
        <f t="shared" si="3"/>
        <v>0</v>
      </c>
      <c r="H70" s="337" t="s">
        <v>909</v>
      </c>
      <c r="I70" s="353" t="s">
        <v>909</v>
      </c>
      <c r="J70" s="163" t="s">
        <v>909</v>
      </c>
      <c r="K70" s="346" t="s">
        <v>909</v>
      </c>
    </row>
    <row r="71" spans="1:11" hidden="1">
      <c r="A71" s="235" t="s">
        <v>1089</v>
      </c>
      <c r="B71" s="233" t="s">
        <v>92</v>
      </c>
      <c r="C71" s="18" t="s">
        <v>909</v>
      </c>
      <c r="D71" s="18" t="s">
        <v>909</v>
      </c>
      <c r="E71" s="19">
        <f t="shared" si="2"/>
        <v>0</v>
      </c>
      <c r="F71" s="18" t="s">
        <v>909</v>
      </c>
      <c r="G71" s="125">
        <f t="shared" si="3"/>
        <v>0</v>
      </c>
      <c r="H71" s="337" t="s">
        <v>909</v>
      </c>
      <c r="I71" s="353" t="s">
        <v>909</v>
      </c>
      <c r="J71" s="163" t="s">
        <v>909</v>
      </c>
      <c r="K71" s="346" t="s">
        <v>909</v>
      </c>
    </row>
    <row r="72" spans="1:11" hidden="1">
      <c r="A72" s="235" t="s">
        <v>1089</v>
      </c>
      <c r="B72" s="233" t="s">
        <v>93</v>
      </c>
      <c r="C72" s="18">
        <v>3000</v>
      </c>
      <c r="D72" s="18"/>
      <c r="E72" s="19">
        <f t="shared" si="2"/>
        <v>3000</v>
      </c>
      <c r="F72" s="18">
        <v>3000</v>
      </c>
      <c r="G72" s="125">
        <f t="shared" si="3"/>
        <v>0</v>
      </c>
      <c r="H72" s="337" t="s">
        <v>909</v>
      </c>
      <c r="I72" s="353" t="s">
        <v>909</v>
      </c>
      <c r="J72" s="163" t="s">
        <v>909</v>
      </c>
      <c r="K72" s="346" t="s">
        <v>909</v>
      </c>
    </row>
    <row r="73" spans="1:11" hidden="1">
      <c r="A73" s="235" t="s">
        <v>1089</v>
      </c>
      <c r="B73" s="233" t="s">
        <v>1137</v>
      </c>
      <c r="C73" s="18" t="s">
        <v>909</v>
      </c>
      <c r="D73" s="18" t="s">
        <v>909</v>
      </c>
      <c r="E73" s="19">
        <f t="shared" si="2"/>
        <v>0</v>
      </c>
      <c r="F73" s="18" t="s">
        <v>909</v>
      </c>
      <c r="G73" s="125">
        <f t="shared" si="3"/>
        <v>0</v>
      </c>
      <c r="H73" s="337" t="s">
        <v>909</v>
      </c>
      <c r="I73" s="353" t="s">
        <v>909</v>
      </c>
      <c r="J73" s="163" t="s">
        <v>909</v>
      </c>
      <c r="K73" s="346" t="s">
        <v>909</v>
      </c>
    </row>
    <row r="74" spans="1:11" hidden="1">
      <c r="A74" s="235" t="s">
        <v>1089</v>
      </c>
      <c r="B74" s="233" t="s">
        <v>1138</v>
      </c>
      <c r="C74" s="18" t="s">
        <v>909</v>
      </c>
      <c r="D74" s="18" t="s">
        <v>909</v>
      </c>
      <c r="E74" s="19">
        <f t="shared" si="2"/>
        <v>0</v>
      </c>
      <c r="F74" s="18" t="s">
        <v>909</v>
      </c>
      <c r="G74" s="125">
        <f t="shared" si="3"/>
        <v>0</v>
      </c>
      <c r="H74" s="337" t="s">
        <v>909</v>
      </c>
      <c r="I74" s="353" t="s">
        <v>909</v>
      </c>
      <c r="J74" s="163" t="s">
        <v>909</v>
      </c>
      <c r="K74" s="346" t="s">
        <v>909</v>
      </c>
    </row>
    <row r="75" spans="1:11" hidden="1">
      <c r="A75" s="235" t="s">
        <v>1089</v>
      </c>
      <c r="B75" s="233" t="s">
        <v>1139</v>
      </c>
      <c r="C75" s="18" t="s">
        <v>909</v>
      </c>
      <c r="D75" s="18" t="s">
        <v>909</v>
      </c>
      <c r="E75" s="19">
        <f t="shared" si="2"/>
        <v>0</v>
      </c>
      <c r="F75" s="18" t="s">
        <v>909</v>
      </c>
      <c r="G75" s="125">
        <f t="shared" si="3"/>
        <v>0</v>
      </c>
      <c r="H75" s="337" t="s">
        <v>909</v>
      </c>
      <c r="I75" s="353" t="s">
        <v>909</v>
      </c>
      <c r="J75" s="163" t="s">
        <v>909</v>
      </c>
      <c r="K75" s="346" t="s">
        <v>909</v>
      </c>
    </row>
    <row r="76" spans="1:11" hidden="1">
      <c r="A76" s="235" t="s">
        <v>1089</v>
      </c>
      <c r="B76" s="233" t="s">
        <v>1140</v>
      </c>
      <c r="C76" s="18">
        <v>9000</v>
      </c>
      <c r="D76" s="18"/>
      <c r="E76" s="19">
        <f t="shared" si="2"/>
        <v>9000</v>
      </c>
      <c r="F76" s="18">
        <v>2160</v>
      </c>
      <c r="G76" s="125">
        <f t="shared" si="3"/>
        <v>6840</v>
      </c>
      <c r="H76" s="337" t="s">
        <v>909</v>
      </c>
      <c r="I76" s="353" t="s">
        <v>909</v>
      </c>
      <c r="J76" s="163" t="s">
        <v>909</v>
      </c>
      <c r="K76" s="346" t="s">
        <v>909</v>
      </c>
    </row>
    <row r="77" spans="1:11" hidden="1">
      <c r="A77" s="235" t="s">
        <v>1089</v>
      </c>
      <c r="B77" s="233" t="s">
        <v>1141</v>
      </c>
      <c r="C77" s="18" t="s">
        <v>909</v>
      </c>
      <c r="D77" s="18" t="s">
        <v>909</v>
      </c>
      <c r="E77" s="19">
        <f t="shared" ref="E77:E140" si="4">IFERROR(C77+D77,0)</f>
        <v>0</v>
      </c>
      <c r="F77" s="18" t="s">
        <v>909</v>
      </c>
      <c r="G77" s="125">
        <f t="shared" ref="G77:G140" si="5">IFERROR((E77-F77),0)</f>
        <v>0</v>
      </c>
      <c r="H77" s="337" t="s">
        <v>909</v>
      </c>
      <c r="I77" s="353" t="s">
        <v>909</v>
      </c>
      <c r="J77" s="163" t="s">
        <v>909</v>
      </c>
      <c r="K77" s="346" t="s">
        <v>909</v>
      </c>
    </row>
    <row r="78" spans="1:11" hidden="1">
      <c r="A78" s="235" t="s">
        <v>1089</v>
      </c>
      <c r="B78" s="233" t="s">
        <v>1142</v>
      </c>
      <c r="C78" s="18">
        <v>2000</v>
      </c>
      <c r="D78" s="18"/>
      <c r="E78" s="19">
        <f t="shared" si="4"/>
        <v>2000</v>
      </c>
      <c r="F78" s="19"/>
      <c r="G78" s="125">
        <f t="shared" si="5"/>
        <v>2000</v>
      </c>
      <c r="H78" s="337" t="s">
        <v>909</v>
      </c>
      <c r="I78" s="353"/>
      <c r="J78" s="163" t="s">
        <v>909</v>
      </c>
      <c r="K78" s="346" t="s">
        <v>909</v>
      </c>
    </row>
    <row r="79" spans="1:11" hidden="1">
      <c r="A79" s="16" t="s">
        <v>1143</v>
      </c>
      <c r="B79" s="236" t="s">
        <v>1144</v>
      </c>
      <c r="C79" s="18">
        <v>11900</v>
      </c>
      <c r="D79" s="18"/>
      <c r="E79" s="19">
        <f t="shared" si="4"/>
        <v>11900</v>
      </c>
      <c r="F79" s="18">
        <v>11900</v>
      </c>
      <c r="G79" s="125">
        <f t="shared" si="5"/>
        <v>0</v>
      </c>
      <c r="H79" s="337" t="s">
        <v>909</v>
      </c>
      <c r="I79" s="353"/>
      <c r="J79" s="163"/>
      <c r="K79" s="346" t="s">
        <v>909</v>
      </c>
    </row>
    <row r="80" spans="1:11" hidden="1">
      <c r="A80" s="238" t="s">
        <v>1143</v>
      </c>
      <c r="B80" s="236" t="s">
        <v>326</v>
      </c>
      <c r="C80" s="18" t="s">
        <v>909</v>
      </c>
      <c r="D80" s="18" t="s">
        <v>909</v>
      </c>
      <c r="E80" s="19">
        <f t="shared" si="4"/>
        <v>0</v>
      </c>
      <c r="F80" s="18" t="s">
        <v>909</v>
      </c>
      <c r="G80" s="125">
        <f t="shared" si="5"/>
        <v>0</v>
      </c>
      <c r="H80" s="337" t="s">
        <v>909</v>
      </c>
      <c r="I80" s="353" t="s">
        <v>909</v>
      </c>
      <c r="J80" s="163" t="s">
        <v>909</v>
      </c>
      <c r="K80" s="346" t="s">
        <v>909</v>
      </c>
    </row>
    <row r="81" spans="1:11" hidden="1">
      <c r="A81" s="238" t="s">
        <v>1143</v>
      </c>
      <c r="B81" s="236" t="s">
        <v>327</v>
      </c>
      <c r="C81" s="18">
        <v>1600</v>
      </c>
      <c r="D81" s="18"/>
      <c r="E81" s="19">
        <f t="shared" si="4"/>
        <v>1600</v>
      </c>
      <c r="F81" s="18">
        <v>1600</v>
      </c>
      <c r="G81" s="125">
        <f t="shared" si="5"/>
        <v>0</v>
      </c>
      <c r="H81" s="337" t="s">
        <v>909</v>
      </c>
      <c r="I81" s="353" t="s">
        <v>909</v>
      </c>
      <c r="J81" s="163" t="s">
        <v>909</v>
      </c>
      <c r="K81" s="346" t="s">
        <v>909</v>
      </c>
    </row>
    <row r="82" spans="1:11" hidden="1">
      <c r="A82" s="238" t="s">
        <v>1143</v>
      </c>
      <c r="B82" s="236" t="s">
        <v>1152</v>
      </c>
      <c r="C82" s="18">
        <v>29400</v>
      </c>
      <c r="D82" s="18">
        <v>200</v>
      </c>
      <c r="E82" s="19">
        <f t="shared" si="4"/>
        <v>29600</v>
      </c>
      <c r="F82" s="18">
        <v>29600</v>
      </c>
      <c r="G82" s="125">
        <f t="shared" si="5"/>
        <v>0</v>
      </c>
      <c r="H82" s="337" t="s">
        <v>909</v>
      </c>
      <c r="I82" s="353" t="s">
        <v>909</v>
      </c>
      <c r="J82" s="163" t="s">
        <v>909</v>
      </c>
      <c r="K82" s="346" t="s">
        <v>909</v>
      </c>
    </row>
    <row r="83" spans="1:11" hidden="1">
      <c r="A83" s="238" t="s">
        <v>1143</v>
      </c>
      <c r="B83" s="236" t="s">
        <v>328</v>
      </c>
      <c r="C83" s="18">
        <v>26160</v>
      </c>
      <c r="D83" s="18">
        <v>4200</v>
      </c>
      <c r="E83" s="19">
        <f t="shared" si="4"/>
        <v>30360</v>
      </c>
      <c r="F83" s="18">
        <v>30360</v>
      </c>
      <c r="G83" s="125">
        <f t="shared" si="5"/>
        <v>0</v>
      </c>
      <c r="H83" s="337" t="s">
        <v>909</v>
      </c>
      <c r="I83" s="353" t="s">
        <v>909</v>
      </c>
      <c r="J83" s="163" t="s">
        <v>909</v>
      </c>
      <c r="K83" s="346" t="s">
        <v>909</v>
      </c>
    </row>
    <row r="84" spans="1:11" hidden="1">
      <c r="A84" s="238" t="s">
        <v>1143</v>
      </c>
      <c r="B84" s="236" t="s">
        <v>329</v>
      </c>
      <c r="C84" s="18">
        <v>6300</v>
      </c>
      <c r="D84" s="18">
        <v>720</v>
      </c>
      <c r="E84" s="19">
        <f t="shared" si="4"/>
        <v>7020</v>
      </c>
      <c r="F84" s="18">
        <v>7020</v>
      </c>
      <c r="G84" s="125">
        <f t="shared" si="5"/>
        <v>0</v>
      </c>
      <c r="H84" s="337" t="s">
        <v>909</v>
      </c>
      <c r="I84" s="353" t="s">
        <v>909</v>
      </c>
      <c r="J84" s="163" t="s">
        <v>909</v>
      </c>
      <c r="K84" s="346" t="s">
        <v>909</v>
      </c>
    </row>
    <row r="85" spans="1:11" hidden="1">
      <c r="A85" s="238" t="s">
        <v>1143</v>
      </c>
      <c r="B85" s="236" t="s">
        <v>1153</v>
      </c>
      <c r="C85" s="18" t="s">
        <v>909</v>
      </c>
      <c r="D85" s="18" t="s">
        <v>909</v>
      </c>
      <c r="E85" s="19">
        <f t="shared" si="4"/>
        <v>0</v>
      </c>
      <c r="F85" s="18" t="s">
        <v>909</v>
      </c>
      <c r="G85" s="125">
        <f t="shared" si="5"/>
        <v>0</v>
      </c>
      <c r="H85" s="337" t="s">
        <v>909</v>
      </c>
      <c r="I85" s="353" t="s">
        <v>909</v>
      </c>
      <c r="J85" s="163" t="s">
        <v>909</v>
      </c>
      <c r="K85" s="346" t="s">
        <v>909</v>
      </c>
    </row>
    <row r="86" spans="1:11" hidden="1">
      <c r="A86" s="238" t="s">
        <v>1143</v>
      </c>
      <c r="B86" s="236" t="s">
        <v>1154</v>
      </c>
      <c r="C86" s="18">
        <v>400</v>
      </c>
      <c r="D86" s="18"/>
      <c r="E86" s="19">
        <f t="shared" si="4"/>
        <v>400</v>
      </c>
      <c r="F86" s="18">
        <v>400</v>
      </c>
      <c r="G86" s="125">
        <f t="shared" si="5"/>
        <v>0</v>
      </c>
      <c r="H86" s="337" t="s">
        <v>909</v>
      </c>
      <c r="I86" s="353" t="s">
        <v>909</v>
      </c>
      <c r="J86" s="163" t="s">
        <v>909</v>
      </c>
      <c r="K86" s="346" t="s">
        <v>909</v>
      </c>
    </row>
    <row r="87" spans="1:11" hidden="1">
      <c r="A87" s="238" t="s">
        <v>1143</v>
      </c>
      <c r="B87" s="236" t="s">
        <v>1155</v>
      </c>
      <c r="C87" s="18">
        <v>5200</v>
      </c>
      <c r="D87" s="18">
        <v>400</v>
      </c>
      <c r="E87" s="19">
        <f t="shared" si="4"/>
        <v>5600</v>
      </c>
      <c r="F87" s="18">
        <v>5600</v>
      </c>
      <c r="G87" s="125">
        <f t="shared" si="5"/>
        <v>0</v>
      </c>
      <c r="H87" s="337" t="s">
        <v>909</v>
      </c>
      <c r="I87" s="354" t="s">
        <v>909</v>
      </c>
      <c r="J87" s="334" t="s">
        <v>909</v>
      </c>
      <c r="K87" s="346" t="s">
        <v>909</v>
      </c>
    </row>
    <row r="88" spans="1:11" hidden="1">
      <c r="A88" s="238" t="s">
        <v>1143</v>
      </c>
      <c r="B88" s="236" t="s">
        <v>1156</v>
      </c>
      <c r="C88" s="18" t="s">
        <v>909</v>
      </c>
      <c r="D88" s="18" t="s">
        <v>909</v>
      </c>
      <c r="E88" s="19">
        <f t="shared" si="4"/>
        <v>0</v>
      </c>
      <c r="F88" s="18" t="s">
        <v>909</v>
      </c>
      <c r="G88" s="125">
        <f t="shared" si="5"/>
        <v>0</v>
      </c>
      <c r="H88" s="337" t="s">
        <v>909</v>
      </c>
      <c r="I88" s="353" t="s">
        <v>909</v>
      </c>
      <c r="J88" s="163" t="s">
        <v>909</v>
      </c>
      <c r="K88" s="346" t="s">
        <v>909</v>
      </c>
    </row>
    <row r="89" spans="1:11" hidden="1">
      <c r="A89" s="238" t="s">
        <v>1143</v>
      </c>
      <c r="B89" s="236" t="s">
        <v>1157</v>
      </c>
      <c r="C89" s="18" t="s">
        <v>909</v>
      </c>
      <c r="D89" s="18" t="s">
        <v>909</v>
      </c>
      <c r="E89" s="19">
        <f t="shared" si="4"/>
        <v>0</v>
      </c>
      <c r="F89" s="18" t="s">
        <v>909</v>
      </c>
      <c r="G89" s="125">
        <f t="shared" si="5"/>
        <v>0</v>
      </c>
      <c r="H89" s="337" t="s">
        <v>909</v>
      </c>
      <c r="I89" s="353" t="s">
        <v>909</v>
      </c>
      <c r="J89" s="163" t="s">
        <v>909</v>
      </c>
      <c r="K89" s="346" t="s">
        <v>909</v>
      </c>
    </row>
    <row r="90" spans="1:11" hidden="1">
      <c r="A90" s="238" t="s">
        <v>1143</v>
      </c>
      <c r="B90" s="236" t="s">
        <v>295</v>
      </c>
      <c r="C90" s="18">
        <v>31000</v>
      </c>
      <c r="D90" s="18" t="s">
        <v>909</v>
      </c>
      <c r="E90" s="19">
        <f t="shared" si="4"/>
        <v>0</v>
      </c>
      <c r="F90" s="18" t="s">
        <v>909</v>
      </c>
      <c r="G90" s="125">
        <f t="shared" si="5"/>
        <v>0</v>
      </c>
      <c r="H90" s="337" t="s">
        <v>909</v>
      </c>
      <c r="I90" s="353" t="s">
        <v>909</v>
      </c>
      <c r="J90" s="163" t="s">
        <v>909</v>
      </c>
      <c r="K90" s="346" t="s">
        <v>909</v>
      </c>
    </row>
    <row r="91" spans="1:11" hidden="1">
      <c r="A91" s="238" t="s">
        <v>1143</v>
      </c>
      <c r="B91" s="236" t="s">
        <v>338</v>
      </c>
      <c r="C91" s="18">
        <v>4400</v>
      </c>
      <c r="D91" s="18"/>
      <c r="E91" s="19">
        <f t="shared" si="4"/>
        <v>4400</v>
      </c>
      <c r="F91" s="18">
        <v>4400</v>
      </c>
      <c r="G91" s="125">
        <f t="shared" si="5"/>
        <v>0</v>
      </c>
      <c r="H91" s="337" t="s">
        <v>909</v>
      </c>
      <c r="I91" s="353" t="s">
        <v>909</v>
      </c>
      <c r="J91" s="163" t="s">
        <v>909</v>
      </c>
      <c r="K91" s="346" t="s">
        <v>909</v>
      </c>
    </row>
    <row r="92" spans="1:11" hidden="1">
      <c r="A92" s="238" t="s">
        <v>1143</v>
      </c>
      <c r="B92" s="236" t="s">
        <v>1158</v>
      </c>
      <c r="C92" s="18" t="s">
        <v>909</v>
      </c>
      <c r="D92" s="18" t="s">
        <v>909</v>
      </c>
      <c r="E92" s="19">
        <f t="shared" si="4"/>
        <v>0</v>
      </c>
      <c r="F92" s="18" t="s">
        <v>909</v>
      </c>
      <c r="G92" s="125">
        <f t="shared" si="5"/>
        <v>0</v>
      </c>
      <c r="H92" s="337" t="s">
        <v>909</v>
      </c>
      <c r="I92" s="353" t="s">
        <v>909</v>
      </c>
      <c r="J92" s="163" t="s">
        <v>909</v>
      </c>
      <c r="K92" s="346" t="s">
        <v>909</v>
      </c>
    </row>
    <row r="93" spans="1:11" hidden="1">
      <c r="A93" s="238" t="s">
        <v>1143</v>
      </c>
      <c r="B93" s="236" t="s">
        <v>1159</v>
      </c>
      <c r="C93" s="18">
        <v>3200</v>
      </c>
      <c r="D93" s="18"/>
      <c r="E93" s="19">
        <f t="shared" si="4"/>
        <v>3200</v>
      </c>
      <c r="F93" s="18">
        <v>3200</v>
      </c>
      <c r="G93" s="125">
        <f t="shared" si="5"/>
        <v>0</v>
      </c>
      <c r="H93" s="337" t="s">
        <v>909</v>
      </c>
      <c r="I93" s="353" t="s">
        <v>909</v>
      </c>
      <c r="J93" s="163" t="s">
        <v>909</v>
      </c>
      <c r="K93" s="346" t="s">
        <v>909</v>
      </c>
    </row>
    <row r="94" spans="1:11" hidden="1">
      <c r="A94" s="238" t="s">
        <v>1143</v>
      </c>
      <c r="B94" s="236" t="s">
        <v>1160</v>
      </c>
      <c r="C94" s="18" t="s">
        <v>909</v>
      </c>
      <c r="D94" s="18" t="s">
        <v>909</v>
      </c>
      <c r="E94" s="19">
        <f t="shared" si="4"/>
        <v>0</v>
      </c>
      <c r="F94" s="18"/>
      <c r="G94" s="125">
        <f t="shared" si="5"/>
        <v>0</v>
      </c>
      <c r="H94" s="337" t="s">
        <v>909</v>
      </c>
      <c r="I94" s="353" t="s">
        <v>909</v>
      </c>
      <c r="J94" s="163" t="s">
        <v>909</v>
      </c>
      <c r="K94" s="346" t="s">
        <v>909</v>
      </c>
    </row>
    <row r="95" spans="1:11" hidden="1">
      <c r="A95" s="238" t="s">
        <v>1143</v>
      </c>
      <c r="B95" s="236" t="s">
        <v>1161</v>
      </c>
      <c r="C95" s="18">
        <v>5100</v>
      </c>
      <c r="D95" s="18">
        <v>600</v>
      </c>
      <c r="E95" s="19">
        <f t="shared" si="4"/>
        <v>5700</v>
      </c>
      <c r="F95" s="18">
        <v>5700</v>
      </c>
      <c r="G95" s="125">
        <f t="shared" si="5"/>
        <v>0</v>
      </c>
      <c r="H95" s="337" t="s">
        <v>909</v>
      </c>
      <c r="I95" s="353" t="s">
        <v>909</v>
      </c>
      <c r="J95" s="163" t="s">
        <v>909</v>
      </c>
      <c r="K95" s="346" t="s">
        <v>909</v>
      </c>
    </row>
    <row r="96" spans="1:11" hidden="1">
      <c r="A96" s="238" t="s">
        <v>1143</v>
      </c>
      <c r="B96" s="236" t="s">
        <v>1162</v>
      </c>
      <c r="C96" s="18" t="s">
        <v>909</v>
      </c>
      <c r="D96" s="18" t="s">
        <v>909</v>
      </c>
      <c r="E96" s="19">
        <f t="shared" si="4"/>
        <v>0</v>
      </c>
      <c r="F96" s="18" t="s">
        <v>909</v>
      </c>
      <c r="G96" s="125">
        <f t="shared" si="5"/>
        <v>0</v>
      </c>
      <c r="H96" s="337" t="s">
        <v>909</v>
      </c>
      <c r="I96" s="353" t="s">
        <v>909</v>
      </c>
      <c r="J96" s="163" t="s">
        <v>909</v>
      </c>
      <c r="K96" s="346" t="s">
        <v>909</v>
      </c>
    </row>
    <row r="97" spans="1:11" hidden="1">
      <c r="A97" s="238" t="s">
        <v>1143</v>
      </c>
      <c r="B97" s="237" t="s">
        <v>1163</v>
      </c>
      <c r="C97" s="18">
        <v>51200</v>
      </c>
      <c r="D97" s="18"/>
      <c r="E97" s="19">
        <f t="shared" si="4"/>
        <v>51200</v>
      </c>
      <c r="F97" s="18">
        <v>51200</v>
      </c>
      <c r="G97" s="125">
        <f t="shared" si="5"/>
        <v>0</v>
      </c>
      <c r="H97" s="337" t="s">
        <v>909</v>
      </c>
      <c r="I97" s="353" t="s">
        <v>909</v>
      </c>
      <c r="J97" s="163" t="s">
        <v>909</v>
      </c>
      <c r="K97" s="346" t="s">
        <v>909</v>
      </c>
    </row>
    <row r="98" spans="1:11" hidden="1">
      <c r="A98" s="238" t="s">
        <v>1143</v>
      </c>
      <c r="B98" s="236" t="s">
        <v>309</v>
      </c>
      <c r="C98" s="18">
        <v>16000</v>
      </c>
      <c r="D98" s="18">
        <v>1200</v>
      </c>
      <c r="E98" s="19">
        <f t="shared" si="4"/>
        <v>17200</v>
      </c>
      <c r="F98" s="18">
        <v>17200</v>
      </c>
      <c r="G98" s="125">
        <f t="shared" si="5"/>
        <v>0</v>
      </c>
      <c r="H98" s="337" t="s">
        <v>909</v>
      </c>
      <c r="I98" s="353" t="s">
        <v>909</v>
      </c>
      <c r="J98" s="163" t="s">
        <v>909</v>
      </c>
      <c r="K98" s="346" t="s">
        <v>909</v>
      </c>
    </row>
    <row r="99" spans="1:11" hidden="1">
      <c r="A99" s="238" t="s">
        <v>1143</v>
      </c>
      <c r="B99" s="236" t="s">
        <v>310</v>
      </c>
      <c r="C99" s="18">
        <v>25400</v>
      </c>
      <c r="D99" s="18"/>
      <c r="E99" s="19">
        <f t="shared" si="4"/>
        <v>25400</v>
      </c>
      <c r="F99" s="18">
        <v>25400</v>
      </c>
      <c r="G99" s="125">
        <f t="shared" si="5"/>
        <v>0</v>
      </c>
      <c r="H99" s="337" t="s">
        <v>909</v>
      </c>
      <c r="I99" s="353" t="s">
        <v>909</v>
      </c>
      <c r="J99" s="163" t="s">
        <v>909</v>
      </c>
      <c r="K99" s="346" t="s">
        <v>909</v>
      </c>
    </row>
    <row r="100" spans="1:11" hidden="1">
      <c r="A100" s="238" t="s">
        <v>1143</v>
      </c>
      <c r="B100" s="236" t="s">
        <v>308</v>
      </c>
      <c r="C100" s="18">
        <v>2800</v>
      </c>
      <c r="D100" s="18"/>
      <c r="E100" s="19">
        <f t="shared" si="4"/>
        <v>2800</v>
      </c>
      <c r="F100" s="18">
        <v>2800</v>
      </c>
      <c r="G100" s="125">
        <f t="shared" si="5"/>
        <v>0</v>
      </c>
      <c r="H100" s="337" t="s">
        <v>909</v>
      </c>
      <c r="I100" s="353" t="s">
        <v>909</v>
      </c>
      <c r="J100" s="163" t="s">
        <v>909</v>
      </c>
      <c r="K100" s="346" t="s">
        <v>909</v>
      </c>
    </row>
    <row r="101" spans="1:11" hidden="1">
      <c r="A101" s="238" t="s">
        <v>1143</v>
      </c>
      <c r="B101" s="236" t="s">
        <v>306</v>
      </c>
      <c r="C101" s="18">
        <v>235200</v>
      </c>
      <c r="D101" s="18">
        <v>12000</v>
      </c>
      <c r="E101" s="19">
        <f t="shared" si="4"/>
        <v>247200</v>
      </c>
      <c r="F101" s="18">
        <v>247200</v>
      </c>
      <c r="G101" s="125">
        <f t="shared" si="5"/>
        <v>0</v>
      </c>
      <c r="H101" s="337" t="s">
        <v>909</v>
      </c>
      <c r="I101" s="353" t="s">
        <v>909</v>
      </c>
      <c r="J101" s="163" t="s">
        <v>909</v>
      </c>
      <c r="K101" s="346" t="s">
        <v>909</v>
      </c>
    </row>
    <row r="102" spans="1:11" hidden="1">
      <c r="A102" s="238" t="s">
        <v>1143</v>
      </c>
      <c r="B102" s="236" t="s">
        <v>1164</v>
      </c>
      <c r="C102" s="18">
        <v>39600</v>
      </c>
      <c r="D102" s="18"/>
      <c r="E102" s="19">
        <f t="shared" si="4"/>
        <v>39600</v>
      </c>
      <c r="F102" s="18">
        <v>39600</v>
      </c>
      <c r="G102" s="125">
        <f t="shared" si="5"/>
        <v>0</v>
      </c>
      <c r="H102" s="337" t="s">
        <v>909</v>
      </c>
      <c r="I102" s="353" t="s">
        <v>909</v>
      </c>
      <c r="J102" s="163" t="s">
        <v>909</v>
      </c>
      <c r="K102" s="346" t="s">
        <v>909</v>
      </c>
    </row>
    <row r="103" spans="1:11" hidden="1">
      <c r="A103" s="238" t="s">
        <v>1143</v>
      </c>
      <c r="B103" s="237" t="s">
        <v>1165</v>
      </c>
      <c r="C103" s="18">
        <v>10000</v>
      </c>
      <c r="D103" s="18"/>
      <c r="E103" s="19">
        <f t="shared" si="4"/>
        <v>10000</v>
      </c>
      <c r="F103" s="18">
        <v>10000</v>
      </c>
      <c r="G103" s="125">
        <f t="shared" si="5"/>
        <v>0</v>
      </c>
      <c r="H103" s="337" t="s">
        <v>909</v>
      </c>
      <c r="I103" s="353" t="s">
        <v>909</v>
      </c>
      <c r="J103" s="163" t="s">
        <v>909</v>
      </c>
      <c r="K103" s="346" t="s">
        <v>909</v>
      </c>
    </row>
    <row r="104" spans="1:11" hidden="1">
      <c r="A104" s="238" t="s">
        <v>1143</v>
      </c>
      <c r="B104" s="237" t="s">
        <v>1166</v>
      </c>
      <c r="C104" s="18" t="s">
        <v>909</v>
      </c>
      <c r="D104" s="18" t="s">
        <v>909</v>
      </c>
      <c r="E104" s="19">
        <f t="shared" si="4"/>
        <v>0</v>
      </c>
      <c r="F104" s="18" t="s">
        <v>909</v>
      </c>
      <c r="G104" s="125">
        <f t="shared" si="5"/>
        <v>0</v>
      </c>
      <c r="H104" s="337" t="s">
        <v>909</v>
      </c>
      <c r="I104" s="353" t="s">
        <v>909</v>
      </c>
      <c r="J104" s="163" t="s">
        <v>909</v>
      </c>
      <c r="K104" s="346" t="s">
        <v>909</v>
      </c>
    </row>
    <row r="105" spans="1:11" hidden="1">
      <c r="A105" s="238" t="s">
        <v>1143</v>
      </c>
      <c r="B105" s="236" t="s">
        <v>1167</v>
      </c>
      <c r="C105" s="18">
        <v>4000</v>
      </c>
      <c r="D105" s="18"/>
      <c r="E105" s="19">
        <f t="shared" si="4"/>
        <v>4000</v>
      </c>
      <c r="F105" s="18">
        <v>4000</v>
      </c>
      <c r="G105" s="125">
        <f t="shared" si="5"/>
        <v>0</v>
      </c>
      <c r="H105" s="337" t="s">
        <v>909</v>
      </c>
      <c r="I105" s="353" t="s">
        <v>909</v>
      </c>
      <c r="J105" s="163" t="s">
        <v>909</v>
      </c>
      <c r="K105" s="346" t="s">
        <v>909</v>
      </c>
    </row>
    <row r="106" spans="1:11" hidden="1">
      <c r="A106" s="238" t="s">
        <v>1143</v>
      </c>
      <c r="B106" s="236" t="s">
        <v>1168</v>
      </c>
      <c r="C106" s="18">
        <v>16000</v>
      </c>
      <c r="D106" s="18"/>
      <c r="E106" s="19">
        <f t="shared" si="4"/>
        <v>16000</v>
      </c>
      <c r="F106" s="18">
        <v>16000</v>
      </c>
      <c r="G106" s="125">
        <f t="shared" si="5"/>
        <v>0</v>
      </c>
      <c r="H106" s="337" t="s">
        <v>909</v>
      </c>
      <c r="I106" s="353" t="s">
        <v>909</v>
      </c>
      <c r="J106" s="163" t="s">
        <v>909</v>
      </c>
      <c r="K106" s="346" t="s">
        <v>909</v>
      </c>
    </row>
    <row r="107" spans="1:11" hidden="1">
      <c r="A107" s="238" t="s">
        <v>1143</v>
      </c>
      <c r="B107" s="236" t="s">
        <v>1169</v>
      </c>
      <c r="C107" s="18" t="s">
        <v>909</v>
      </c>
      <c r="D107" s="18" t="s">
        <v>909</v>
      </c>
      <c r="E107" s="19">
        <f t="shared" si="4"/>
        <v>0</v>
      </c>
      <c r="F107" s="18" t="s">
        <v>909</v>
      </c>
      <c r="G107" s="125">
        <f t="shared" si="5"/>
        <v>0</v>
      </c>
      <c r="H107" s="337" t="s">
        <v>909</v>
      </c>
      <c r="I107" s="353" t="s">
        <v>909</v>
      </c>
      <c r="J107" s="163" t="s">
        <v>909</v>
      </c>
      <c r="K107" s="346" t="s">
        <v>909</v>
      </c>
    </row>
    <row r="108" spans="1:11" hidden="1">
      <c r="A108" s="238" t="s">
        <v>1143</v>
      </c>
      <c r="B108" s="236" t="s">
        <v>1170</v>
      </c>
      <c r="C108" s="18">
        <v>300</v>
      </c>
      <c r="D108" s="18"/>
      <c r="E108" s="19">
        <f t="shared" si="4"/>
        <v>300</v>
      </c>
      <c r="F108" s="18">
        <v>300</v>
      </c>
      <c r="G108" s="125">
        <f t="shared" si="5"/>
        <v>0</v>
      </c>
      <c r="H108" s="337" t="s">
        <v>909</v>
      </c>
      <c r="I108" s="353" t="s">
        <v>909</v>
      </c>
      <c r="J108" s="163" t="s">
        <v>909</v>
      </c>
      <c r="K108" s="346" t="s">
        <v>909</v>
      </c>
    </row>
    <row r="109" spans="1:11" hidden="1">
      <c r="A109" s="238" t="s">
        <v>1143</v>
      </c>
      <c r="B109" s="236" t="s">
        <v>344</v>
      </c>
      <c r="C109" s="18">
        <v>4200</v>
      </c>
      <c r="D109" s="18"/>
      <c r="E109" s="19">
        <f t="shared" si="4"/>
        <v>4200</v>
      </c>
      <c r="F109" s="18">
        <v>4200</v>
      </c>
      <c r="G109" s="125">
        <f t="shared" si="5"/>
        <v>0</v>
      </c>
      <c r="H109" s="337" t="s">
        <v>909</v>
      </c>
      <c r="I109" s="353" t="s">
        <v>909</v>
      </c>
      <c r="J109" s="163" t="s">
        <v>909</v>
      </c>
      <c r="K109" s="346" t="s">
        <v>909</v>
      </c>
    </row>
    <row r="110" spans="1:11" hidden="1">
      <c r="A110" s="238" t="s">
        <v>1143</v>
      </c>
      <c r="B110" s="236" t="s">
        <v>345</v>
      </c>
      <c r="C110" s="18">
        <v>1200</v>
      </c>
      <c r="D110" s="18"/>
      <c r="E110" s="19">
        <f t="shared" si="4"/>
        <v>1200</v>
      </c>
      <c r="F110" s="18">
        <v>1200</v>
      </c>
      <c r="G110" s="125">
        <f t="shared" si="5"/>
        <v>0</v>
      </c>
      <c r="H110" s="337" t="s">
        <v>909</v>
      </c>
      <c r="I110" s="353" t="s">
        <v>909</v>
      </c>
      <c r="J110" s="163" t="s">
        <v>909</v>
      </c>
      <c r="K110" s="346" t="s">
        <v>909</v>
      </c>
    </row>
    <row r="111" spans="1:11" hidden="1">
      <c r="A111" s="238" t="s">
        <v>1143</v>
      </c>
      <c r="B111" s="236" t="s">
        <v>1171</v>
      </c>
      <c r="C111" s="18" t="s">
        <v>909</v>
      </c>
      <c r="D111" s="18" t="s">
        <v>909</v>
      </c>
      <c r="E111" s="19">
        <f t="shared" si="4"/>
        <v>0</v>
      </c>
      <c r="F111" s="18" t="s">
        <v>909</v>
      </c>
      <c r="G111" s="125">
        <f t="shared" si="5"/>
        <v>0</v>
      </c>
      <c r="H111" s="337" t="s">
        <v>909</v>
      </c>
      <c r="I111" s="353" t="s">
        <v>909</v>
      </c>
      <c r="J111" s="163" t="s">
        <v>909</v>
      </c>
      <c r="K111" s="346" t="s">
        <v>909</v>
      </c>
    </row>
    <row r="112" spans="1:11" hidden="1">
      <c r="A112" s="238" t="s">
        <v>1143</v>
      </c>
      <c r="B112" s="236" t="s">
        <v>1172</v>
      </c>
      <c r="C112" s="18" t="s">
        <v>909</v>
      </c>
      <c r="D112" s="18" t="s">
        <v>909</v>
      </c>
      <c r="E112" s="19">
        <f t="shared" si="4"/>
        <v>0</v>
      </c>
      <c r="F112" s="18" t="s">
        <v>909</v>
      </c>
      <c r="G112" s="125">
        <f t="shared" si="5"/>
        <v>0</v>
      </c>
      <c r="H112" s="337" t="s">
        <v>909</v>
      </c>
      <c r="I112" s="353" t="s">
        <v>909</v>
      </c>
      <c r="J112" s="163" t="s">
        <v>909</v>
      </c>
      <c r="K112" s="346" t="s">
        <v>909</v>
      </c>
    </row>
    <row r="113" spans="1:11" hidden="1">
      <c r="A113" s="238" t="s">
        <v>1143</v>
      </c>
      <c r="B113" s="236" t="s">
        <v>1173</v>
      </c>
      <c r="C113" s="18" t="s">
        <v>909</v>
      </c>
      <c r="D113" s="18" t="s">
        <v>909</v>
      </c>
      <c r="E113" s="19">
        <f t="shared" si="4"/>
        <v>0</v>
      </c>
      <c r="F113" s="18" t="s">
        <v>909</v>
      </c>
      <c r="G113" s="125">
        <f t="shared" si="5"/>
        <v>0</v>
      </c>
      <c r="H113" s="337" t="s">
        <v>909</v>
      </c>
      <c r="I113" s="353" t="s">
        <v>909</v>
      </c>
      <c r="J113" s="163" t="s">
        <v>909</v>
      </c>
      <c r="K113" s="346" t="s">
        <v>909</v>
      </c>
    </row>
    <row r="114" spans="1:11" hidden="1">
      <c r="A114" s="238" t="s">
        <v>1143</v>
      </c>
      <c r="B114" s="236" t="s">
        <v>1174</v>
      </c>
      <c r="C114" s="18" t="s">
        <v>909</v>
      </c>
      <c r="D114" s="18" t="s">
        <v>909</v>
      </c>
      <c r="E114" s="19">
        <f t="shared" si="4"/>
        <v>0</v>
      </c>
      <c r="F114" s="18" t="s">
        <v>909</v>
      </c>
      <c r="G114" s="125">
        <f t="shared" si="5"/>
        <v>0</v>
      </c>
      <c r="H114" s="337"/>
      <c r="I114" s="353" t="s">
        <v>909</v>
      </c>
      <c r="J114" s="163" t="s">
        <v>909</v>
      </c>
      <c r="K114" s="346" t="s">
        <v>909</v>
      </c>
    </row>
    <row r="115" spans="1:11" hidden="1">
      <c r="A115" s="238" t="s">
        <v>1143</v>
      </c>
      <c r="B115" s="237" t="s">
        <v>1175</v>
      </c>
      <c r="C115" s="18">
        <v>38700</v>
      </c>
      <c r="D115" s="18"/>
      <c r="E115" s="19">
        <f t="shared" si="4"/>
        <v>38700</v>
      </c>
      <c r="F115" s="18">
        <v>38340</v>
      </c>
      <c r="G115" s="125">
        <f t="shared" si="5"/>
        <v>360</v>
      </c>
      <c r="H115" s="337"/>
      <c r="I115" s="353"/>
      <c r="J115" s="163">
        <v>5100</v>
      </c>
      <c r="K115" s="346" t="s">
        <v>1534</v>
      </c>
    </row>
    <row r="116" spans="1:11" hidden="1">
      <c r="A116" s="238" t="s">
        <v>1143</v>
      </c>
      <c r="B116" s="237" t="s">
        <v>1176</v>
      </c>
      <c r="C116" s="18">
        <v>800</v>
      </c>
      <c r="D116" s="18"/>
      <c r="E116" s="19">
        <f t="shared" si="4"/>
        <v>800</v>
      </c>
      <c r="F116" s="18">
        <v>800</v>
      </c>
      <c r="G116" s="125">
        <f t="shared" si="5"/>
        <v>0</v>
      </c>
      <c r="H116" s="337" t="s">
        <v>909</v>
      </c>
      <c r="I116" s="353" t="s">
        <v>909</v>
      </c>
      <c r="J116" s="163" t="s">
        <v>909</v>
      </c>
      <c r="K116" s="346" t="s">
        <v>909</v>
      </c>
    </row>
    <row r="117" spans="1:11" hidden="1">
      <c r="A117" s="238" t="s">
        <v>1143</v>
      </c>
      <c r="B117" s="237" t="s">
        <v>1309</v>
      </c>
      <c r="C117" s="18">
        <v>200</v>
      </c>
      <c r="D117" s="18"/>
      <c r="E117" s="19">
        <f t="shared" si="4"/>
        <v>200</v>
      </c>
      <c r="F117" s="18">
        <v>200</v>
      </c>
      <c r="G117" s="125">
        <f t="shared" si="5"/>
        <v>0</v>
      </c>
      <c r="H117" s="337" t="s">
        <v>909</v>
      </c>
      <c r="I117" s="353" t="s">
        <v>909</v>
      </c>
      <c r="J117" s="163" t="s">
        <v>909</v>
      </c>
      <c r="K117" s="346" t="s">
        <v>909</v>
      </c>
    </row>
    <row r="118" spans="1:11" hidden="1">
      <c r="A118" s="238" t="s">
        <v>1143</v>
      </c>
      <c r="B118" s="237" t="s">
        <v>1177</v>
      </c>
      <c r="C118" s="18" t="s">
        <v>909</v>
      </c>
      <c r="D118" s="18" t="s">
        <v>909</v>
      </c>
      <c r="E118" s="19">
        <f t="shared" si="4"/>
        <v>0</v>
      </c>
      <c r="F118" s="18" t="s">
        <v>909</v>
      </c>
      <c r="G118" s="125">
        <f t="shared" si="5"/>
        <v>0</v>
      </c>
      <c r="H118" s="337" t="s">
        <v>909</v>
      </c>
      <c r="I118" s="353" t="s">
        <v>909</v>
      </c>
      <c r="J118" s="163" t="s">
        <v>909</v>
      </c>
      <c r="K118" s="346" t="s">
        <v>909</v>
      </c>
    </row>
    <row r="119" spans="1:11" hidden="1">
      <c r="A119" s="238" t="s">
        <v>1143</v>
      </c>
      <c r="B119" s="237" t="s">
        <v>1178</v>
      </c>
      <c r="C119" s="18">
        <v>500</v>
      </c>
      <c r="D119" s="18"/>
      <c r="E119" s="19">
        <f t="shared" si="4"/>
        <v>500</v>
      </c>
      <c r="F119" s="18">
        <v>500</v>
      </c>
      <c r="G119" s="125">
        <f t="shared" si="5"/>
        <v>0</v>
      </c>
      <c r="H119" s="337" t="s">
        <v>909</v>
      </c>
      <c r="I119" s="353" t="s">
        <v>909</v>
      </c>
      <c r="J119" s="163" t="s">
        <v>909</v>
      </c>
      <c r="K119" s="346" t="s">
        <v>909</v>
      </c>
    </row>
    <row r="120" spans="1:11" hidden="1">
      <c r="A120" s="238" t="s">
        <v>1143</v>
      </c>
      <c r="B120" s="237" t="s">
        <v>1179</v>
      </c>
      <c r="C120" s="18" t="s">
        <v>909</v>
      </c>
      <c r="D120" s="18" t="s">
        <v>909</v>
      </c>
      <c r="E120" s="19">
        <f t="shared" si="4"/>
        <v>0</v>
      </c>
      <c r="F120" s="18" t="s">
        <v>909</v>
      </c>
      <c r="G120" s="125">
        <f t="shared" si="5"/>
        <v>0</v>
      </c>
      <c r="H120" s="337" t="s">
        <v>909</v>
      </c>
      <c r="I120" s="353" t="s">
        <v>909</v>
      </c>
      <c r="J120" s="163" t="s">
        <v>909</v>
      </c>
      <c r="K120" s="346" t="s">
        <v>909</v>
      </c>
    </row>
    <row r="121" spans="1:11" hidden="1">
      <c r="A121" s="238" t="s">
        <v>1143</v>
      </c>
      <c r="B121" s="237" t="s">
        <v>1180</v>
      </c>
      <c r="C121" s="18" t="s">
        <v>909</v>
      </c>
      <c r="D121" s="18" t="s">
        <v>909</v>
      </c>
      <c r="E121" s="19">
        <f t="shared" si="4"/>
        <v>0</v>
      </c>
      <c r="F121" s="18" t="s">
        <v>909</v>
      </c>
      <c r="G121" s="125">
        <f t="shared" si="5"/>
        <v>0</v>
      </c>
      <c r="H121" s="337" t="s">
        <v>909</v>
      </c>
      <c r="I121" s="353" t="s">
        <v>909</v>
      </c>
      <c r="J121" s="163" t="s">
        <v>909</v>
      </c>
      <c r="K121" s="346" t="s">
        <v>909</v>
      </c>
    </row>
    <row r="122" spans="1:11" hidden="1">
      <c r="A122" s="238" t="s">
        <v>1143</v>
      </c>
      <c r="B122" s="237" t="s">
        <v>1181</v>
      </c>
      <c r="C122" s="18" t="s">
        <v>909</v>
      </c>
      <c r="D122" s="18" t="s">
        <v>909</v>
      </c>
      <c r="E122" s="19">
        <f t="shared" si="4"/>
        <v>0</v>
      </c>
      <c r="F122" s="18" t="s">
        <v>909</v>
      </c>
      <c r="G122" s="125">
        <f t="shared" si="5"/>
        <v>0</v>
      </c>
      <c r="H122" s="337" t="s">
        <v>909</v>
      </c>
      <c r="I122" s="353" t="s">
        <v>909</v>
      </c>
      <c r="J122" s="163" t="s">
        <v>909</v>
      </c>
      <c r="K122" s="346" t="s">
        <v>909</v>
      </c>
    </row>
    <row r="123" spans="1:11" hidden="1">
      <c r="A123" s="238" t="s">
        <v>1143</v>
      </c>
      <c r="B123" s="236" t="s">
        <v>1182</v>
      </c>
      <c r="C123" s="18">
        <v>61360</v>
      </c>
      <c r="D123" s="18"/>
      <c r="E123" s="19">
        <f t="shared" si="4"/>
        <v>61360</v>
      </c>
      <c r="F123" s="18">
        <v>58080</v>
      </c>
      <c r="G123" s="125">
        <f t="shared" si="5"/>
        <v>3280</v>
      </c>
      <c r="H123" s="337" t="s">
        <v>909</v>
      </c>
      <c r="I123" s="353" t="s">
        <v>909</v>
      </c>
      <c r="J123" s="163" t="s">
        <v>909</v>
      </c>
      <c r="K123" s="346" t="s">
        <v>909</v>
      </c>
    </row>
    <row r="124" spans="1:11" hidden="1">
      <c r="A124" s="238" t="s">
        <v>1143</v>
      </c>
      <c r="B124" s="236" t="s">
        <v>1183</v>
      </c>
      <c r="C124" s="18">
        <v>21840</v>
      </c>
      <c r="D124" s="18"/>
      <c r="E124" s="19">
        <f t="shared" si="4"/>
        <v>21840</v>
      </c>
      <c r="F124" s="18">
        <v>21840</v>
      </c>
      <c r="G124" s="125">
        <f t="shared" si="5"/>
        <v>0</v>
      </c>
      <c r="H124" s="337" t="s">
        <v>909</v>
      </c>
      <c r="I124" s="353" t="s">
        <v>909</v>
      </c>
      <c r="J124" s="163" t="s">
        <v>909</v>
      </c>
      <c r="K124" s="346" t="s">
        <v>909</v>
      </c>
    </row>
    <row r="125" spans="1:11" hidden="1">
      <c r="A125" s="238" t="s">
        <v>1143</v>
      </c>
      <c r="B125" s="236" t="s">
        <v>1184</v>
      </c>
      <c r="C125" s="18">
        <v>26000</v>
      </c>
      <c r="D125" s="18"/>
      <c r="E125" s="19">
        <f t="shared" si="4"/>
        <v>26000</v>
      </c>
      <c r="F125" s="18">
        <v>26000</v>
      </c>
      <c r="G125" s="125">
        <f t="shared" si="5"/>
        <v>0</v>
      </c>
      <c r="H125" s="337" t="s">
        <v>909</v>
      </c>
      <c r="I125" s="353" t="s">
        <v>909</v>
      </c>
      <c r="J125" s="163" t="s">
        <v>909</v>
      </c>
      <c r="K125" s="346" t="s">
        <v>909</v>
      </c>
    </row>
    <row r="126" spans="1:11" hidden="1">
      <c r="A126" s="238" t="s">
        <v>1143</v>
      </c>
      <c r="B126" s="236" t="s">
        <v>1185</v>
      </c>
      <c r="C126" s="18" t="s">
        <v>909</v>
      </c>
      <c r="D126" s="18" t="s">
        <v>909</v>
      </c>
      <c r="E126" s="19">
        <f t="shared" si="4"/>
        <v>0</v>
      </c>
      <c r="F126" s="18" t="s">
        <v>909</v>
      </c>
      <c r="G126" s="125">
        <f t="shared" si="5"/>
        <v>0</v>
      </c>
      <c r="H126" s="337" t="s">
        <v>909</v>
      </c>
      <c r="I126" s="353" t="s">
        <v>909</v>
      </c>
      <c r="J126" s="163" t="s">
        <v>909</v>
      </c>
      <c r="K126" s="346" t="s">
        <v>909</v>
      </c>
    </row>
    <row r="127" spans="1:11" hidden="1">
      <c r="A127" s="238" t="s">
        <v>1143</v>
      </c>
      <c r="B127" s="237" t="s">
        <v>1186</v>
      </c>
      <c r="C127" s="18" t="s">
        <v>909</v>
      </c>
      <c r="D127" s="18" t="s">
        <v>909</v>
      </c>
      <c r="E127" s="19">
        <f t="shared" si="4"/>
        <v>0</v>
      </c>
      <c r="F127" s="18" t="s">
        <v>909</v>
      </c>
      <c r="G127" s="125">
        <f t="shared" si="5"/>
        <v>0</v>
      </c>
      <c r="H127" s="337" t="s">
        <v>909</v>
      </c>
      <c r="I127" s="353" t="s">
        <v>909</v>
      </c>
      <c r="J127" s="163" t="s">
        <v>909</v>
      </c>
      <c r="K127" s="346" t="s">
        <v>909</v>
      </c>
    </row>
    <row r="128" spans="1:11" hidden="1">
      <c r="A128" s="238" t="s">
        <v>1143</v>
      </c>
      <c r="B128" s="237" t="s">
        <v>1187</v>
      </c>
      <c r="C128" s="18" t="s">
        <v>909</v>
      </c>
      <c r="D128" s="18" t="s">
        <v>909</v>
      </c>
      <c r="E128" s="19">
        <f t="shared" si="4"/>
        <v>0</v>
      </c>
      <c r="F128" s="18" t="s">
        <v>909</v>
      </c>
      <c r="G128" s="125">
        <f t="shared" si="5"/>
        <v>0</v>
      </c>
      <c r="H128" s="337" t="s">
        <v>909</v>
      </c>
      <c r="I128" s="353" t="s">
        <v>909</v>
      </c>
      <c r="J128" s="163" t="s">
        <v>909</v>
      </c>
      <c r="K128" s="346" t="s">
        <v>909</v>
      </c>
    </row>
    <row r="129" spans="1:11" hidden="1">
      <c r="A129" s="238" t="s">
        <v>1143</v>
      </c>
      <c r="B129" s="237" t="s">
        <v>1189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25">
        <f t="shared" si="5"/>
        <v>0</v>
      </c>
      <c r="H129" s="337" t="s">
        <v>909</v>
      </c>
      <c r="I129" s="353" t="s">
        <v>909</v>
      </c>
      <c r="J129" s="163" t="s">
        <v>909</v>
      </c>
      <c r="K129" s="346" t="s">
        <v>909</v>
      </c>
    </row>
    <row r="130" spans="1:11" hidden="1">
      <c r="A130" s="238" t="s">
        <v>1143</v>
      </c>
      <c r="B130" s="236" t="s">
        <v>1188</v>
      </c>
      <c r="C130" s="18" t="s">
        <v>909</v>
      </c>
      <c r="D130" s="18" t="s">
        <v>909</v>
      </c>
      <c r="E130" s="19">
        <f t="shared" si="4"/>
        <v>0</v>
      </c>
      <c r="F130" s="18" t="s">
        <v>909</v>
      </c>
      <c r="G130" s="125">
        <f t="shared" si="5"/>
        <v>0</v>
      </c>
      <c r="H130" s="337" t="s">
        <v>909</v>
      </c>
      <c r="I130" s="353" t="s">
        <v>909</v>
      </c>
      <c r="J130" s="163" t="s">
        <v>909</v>
      </c>
      <c r="K130" s="346" t="s">
        <v>909</v>
      </c>
    </row>
    <row r="131" spans="1:11" hidden="1">
      <c r="A131" s="238" t="s">
        <v>1143</v>
      </c>
      <c r="B131" s="236" t="s">
        <v>1190</v>
      </c>
      <c r="C131" s="18" t="s">
        <v>909</v>
      </c>
      <c r="D131" s="18" t="s">
        <v>909</v>
      </c>
      <c r="E131" s="19">
        <f t="shared" si="4"/>
        <v>0</v>
      </c>
      <c r="F131" s="18" t="s">
        <v>909</v>
      </c>
      <c r="G131" s="125">
        <f t="shared" si="5"/>
        <v>0</v>
      </c>
      <c r="H131" s="337" t="s">
        <v>909</v>
      </c>
      <c r="I131" s="353" t="s">
        <v>909</v>
      </c>
      <c r="J131" s="163" t="s">
        <v>909</v>
      </c>
      <c r="K131" s="346" t="s">
        <v>909</v>
      </c>
    </row>
    <row r="132" spans="1:11" hidden="1">
      <c r="A132" s="238" t="s">
        <v>1143</v>
      </c>
      <c r="B132" s="230" t="s">
        <v>1191</v>
      </c>
      <c r="C132" s="18" t="s">
        <v>909</v>
      </c>
      <c r="D132" s="18" t="s">
        <v>909</v>
      </c>
      <c r="E132" s="19">
        <f t="shared" si="4"/>
        <v>0</v>
      </c>
      <c r="F132" s="18" t="s">
        <v>909</v>
      </c>
      <c r="G132" s="125">
        <f t="shared" si="5"/>
        <v>0</v>
      </c>
      <c r="H132" s="337" t="s">
        <v>909</v>
      </c>
      <c r="I132" s="353" t="s">
        <v>909</v>
      </c>
      <c r="J132" s="163" t="s">
        <v>909</v>
      </c>
      <c r="K132" s="346" t="s">
        <v>909</v>
      </c>
    </row>
    <row r="133" spans="1:11" hidden="1">
      <c r="A133" s="238" t="s">
        <v>1143</v>
      </c>
      <c r="B133" s="231" t="s">
        <v>1192</v>
      </c>
      <c r="C133" s="18">
        <v>300</v>
      </c>
      <c r="D133" s="18"/>
      <c r="E133" s="19">
        <f t="shared" si="4"/>
        <v>300</v>
      </c>
      <c r="F133" s="18">
        <v>300</v>
      </c>
      <c r="G133" s="125">
        <f t="shared" si="5"/>
        <v>0</v>
      </c>
      <c r="H133" s="337" t="s">
        <v>909</v>
      </c>
      <c r="I133" s="353" t="s">
        <v>909</v>
      </c>
      <c r="J133" s="163" t="s">
        <v>909</v>
      </c>
      <c r="K133" s="346" t="s">
        <v>909</v>
      </c>
    </row>
    <row r="134" spans="1:11" hidden="1">
      <c r="A134" s="238" t="s">
        <v>1143</v>
      </c>
      <c r="B134" s="231" t="s">
        <v>1193</v>
      </c>
      <c r="C134" s="18">
        <v>5400</v>
      </c>
      <c r="D134" s="18"/>
      <c r="E134" s="19">
        <f t="shared" si="4"/>
        <v>5400</v>
      </c>
      <c r="F134" s="18">
        <v>5400</v>
      </c>
      <c r="G134" s="125">
        <f t="shared" si="5"/>
        <v>0</v>
      </c>
      <c r="H134" s="337" t="s">
        <v>909</v>
      </c>
      <c r="I134" s="353" t="s">
        <v>909</v>
      </c>
      <c r="J134" s="163" t="s">
        <v>909</v>
      </c>
      <c r="K134" s="346" t="s">
        <v>909</v>
      </c>
    </row>
    <row r="135" spans="1:11" hidden="1">
      <c r="A135" s="238" t="s">
        <v>1143</v>
      </c>
      <c r="B135" s="231" t="s">
        <v>1194</v>
      </c>
      <c r="C135" s="18" t="s">
        <v>909</v>
      </c>
      <c r="D135" s="18" t="s">
        <v>909</v>
      </c>
      <c r="E135" s="19">
        <f t="shared" si="4"/>
        <v>0</v>
      </c>
      <c r="F135" s="18" t="s">
        <v>909</v>
      </c>
      <c r="G135" s="125">
        <f t="shared" si="5"/>
        <v>0</v>
      </c>
      <c r="H135" s="337" t="s">
        <v>909</v>
      </c>
      <c r="I135" s="353" t="s">
        <v>909</v>
      </c>
      <c r="J135" s="163" t="s">
        <v>909</v>
      </c>
      <c r="K135" s="346" t="s">
        <v>909</v>
      </c>
    </row>
    <row r="136" spans="1:11" hidden="1">
      <c r="A136" s="238" t="s">
        <v>1143</v>
      </c>
      <c r="B136" s="230" t="s">
        <v>1195</v>
      </c>
      <c r="C136" s="18">
        <v>500</v>
      </c>
      <c r="D136" s="18"/>
      <c r="E136" s="19">
        <f t="shared" si="4"/>
        <v>500</v>
      </c>
      <c r="F136" s="18">
        <v>500</v>
      </c>
      <c r="G136" s="125">
        <f t="shared" si="5"/>
        <v>0</v>
      </c>
      <c r="H136" s="337" t="s">
        <v>909</v>
      </c>
      <c r="I136" s="353" t="s">
        <v>909</v>
      </c>
      <c r="J136" s="163" t="s">
        <v>909</v>
      </c>
      <c r="K136" s="346" t="s">
        <v>909</v>
      </c>
    </row>
    <row r="137" spans="1:11" hidden="1">
      <c r="A137" s="238" t="s">
        <v>1143</v>
      </c>
      <c r="B137" s="230" t="s">
        <v>1196</v>
      </c>
      <c r="C137" s="18">
        <v>4400</v>
      </c>
      <c r="D137" s="18"/>
      <c r="E137" s="19">
        <f t="shared" si="4"/>
        <v>4400</v>
      </c>
      <c r="F137" s="18">
        <v>4400</v>
      </c>
      <c r="G137" s="125">
        <f t="shared" si="5"/>
        <v>0</v>
      </c>
      <c r="H137" s="337" t="s">
        <v>909</v>
      </c>
      <c r="I137" s="353" t="s">
        <v>909</v>
      </c>
      <c r="J137" s="163" t="s">
        <v>909</v>
      </c>
      <c r="K137" s="346" t="s">
        <v>909</v>
      </c>
    </row>
    <row r="138" spans="1:11" hidden="1">
      <c r="A138" s="238" t="s">
        <v>1143</v>
      </c>
      <c r="B138" s="230" t="s">
        <v>1197</v>
      </c>
      <c r="C138" s="18">
        <v>24800</v>
      </c>
      <c r="D138" s="18"/>
      <c r="E138" s="19">
        <f t="shared" si="4"/>
        <v>24800</v>
      </c>
      <c r="F138" s="18">
        <v>24800</v>
      </c>
      <c r="G138" s="125">
        <f t="shared" si="5"/>
        <v>0</v>
      </c>
      <c r="H138" s="337" t="s">
        <v>909</v>
      </c>
      <c r="I138" s="353" t="s">
        <v>909</v>
      </c>
      <c r="J138" s="163" t="s">
        <v>909</v>
      </c>
      <c r="K138" s="346" t="s">
        <v>909</v>
      </c>
    </row>
    <row r="139" spans="1:11" hidden="1">
      <c r="A139" s="238" t="s">
        <v>1143</v>
      </c>
      <c r="B139" s="230" t="s">
        <v>1198</v>
      </c>
      <c r="C139" s="18" t="s">
        <v>909</v>
      </c>
      <c r="D139" s="18" t="s">
        <v>909</v>
      </c>
      <c r="E139" s="19">
        <f t="shared" si="4"/>
        <v>0</v>
      </c>
      <c r="F139" s="18" t="s">
        <v>909</v>
      </c>
      <c r="G139" s="125">
        <f t="shared" si="5"/>
        <v>0</v>
      </c>
      <c r="H139" s="337" t="s">
        <v>909</v>
      </c>
      <c r="I139" s="353" t="s">
        <v>909</v>
      </c>
      <c r="J139" s="163" t="s">
        <v>909</v>
      </c>
      <c r="K139" s="346" t="s">
        <v>909</v>
      </c>
    </row>
    <row r="140" spans="1:11" hidden="1">
      <c r="A140" s="238" t="s">
        <v>1143</v>
      </c>
      <c r="B140" s="230" t="s">
        <v>1199</v>
      </c>
      <c r="C140" s="18" t="s">
        <v>909</v>
      </c>
      <c r="D140" s="18" t="s">
        <v>909</v>
      </c>
      <c r="E140" s="19">
        <f t="shared" si="4"/>
        <v>0</v>
      </c>
      <c r="F140" s="18" t="s">
        <v>909</v>
      </c>
      <c r="G140" s="125">
        <f t="shared" si="5"/>
        <v>0</v>
      </c>
      <c r="H140" s="337" t="s">
        <v>909</v>
      </c>
      <c r="I140" s="353" t="s">
        <v>909</v>
      </c>
      <c r="J140" s="163" t="s">
        <v>909</v>
      </c>
      <c r="K140" s="346" t="s">
        <v>909</v>
      </c>
    </row>
    <row r="141" spans="1:11" hidden="1">
      <c r="A141" s="238" t="s">
        <v>1143</v>
      </c>
      <c r="B141" s="230" t="s">
        <v>1200</v>
      </c>
      <c r="C141" s="18" t="s">
        <v>909</v>
      </c>
      <c r="D141" s="18" t="s">
        <v>909</v>
      </c>
      <c r="E141" s="19">
        <f t="shared" ref="E141:E204" si="6">IFERROR(C141+D141,0)</f>
        <v>0</v>
      </c>
      <c r="F141" s="18" t="s">
        <v>909</v>
      </c>
      <c r="G141" s="125">
        <f t="shared" ref="G141:G204" si="7">IFERROR((E141-F141),0)</f>
        <v>0</v>
      </c>
      <c r="H141" s="337" t="s">
        <v>909</v>
      </c>
      <c r="I141" s="353" t="s">
        <v>909</v>
      </c>
      <c r="J141" s="163" t="s">
        <v>909</v>
      </c>
      <c r="K141" s="346" t="s">
        <v>909</v>
      </c>
    </row>
    <row r="142" spans="1:11" hidden="1">
      <c r="A142" s="238" t="s">
        <v>1143</v>
      </c>
      <c r="B142" s="230" t="s">
        <v>1201</v>
      </c>
      <c r="C142" s="18" t="s">
        <v>909</v>
      </c>
      <c r="D142" s="18" t="s">
        <v>909</v>
      </c>
      <c r="E142" s="19">
        <f t="shared" si="6"/>
        <v>0</v>
      </c>
      <c r="F142" s="18" t="s">
        <v>909</v>
      </c>
      <c r="G142" s="125">
        <f t="shared" si="7"/>
        <v>0</v>
      </c>
      <c r="H142" s="337" t="s">
        <v>909</v>
      </c>
      <c r="I142" s="353" t="s">
        <v>909</v>
      </c>
      <c r="J142" s="163" t="s">
        <v>909</v>
      </c>
      <c r="K142" s="346" t="s">
        <v>909</v>
      </c>
    </row>
    <row r="143" spans="1:11" hidden="1">
      <c r="A143" s="238" t="s">
        <v>1143</v>
      </c>
      <c r="B143" s="230" t="s">
        <v>1202</v>
      </c>
      <c r="C143" s="18" t="s">
        <v>909</v>
      </c>
      <c r="D143" s="18" t="s">
        <v>909</v>
      </c>
      <c r="E143" s="19">
        <f t="shared" si="6"/>
        <v>0</v>
      </c>
      <c r="F143" s="18" t="s">
        <v>909</v>
      </c>
      <c r="G143" s="125">
        <f t="shared" si="7"/>
        <v>0</v>
      </c>
      <c r="H143" s="337" t="s">
        <v>909</v>
      </c>
      <c r="I143" s="353" t="s">
        <v>909</v>
      </c>
      <c r="J143" s="163" t="s">
        <v>909</v>
      </c>
      <c r="K143" s="346" t="s">
        <v>909</v>
      </c>
    </row>
    <row r="144" spans="1:11" hidden="1">
      <c r="A144" s="238" t="s">
        <v>1143</v>
      </c>
      <c r="B144" s="230" t="s">
        <v>1203</v>
      </c>
      <c r="C144" s="18" t="s">
        <v>909</v>
      </c>
      <c r="D144" s="18" t="s">
        <v>909</v>
      </c>
      <c r="E144" s="19">
        <f t="shared" si="6"/>
        <v>0</v>
      </c>
      <c r="F144" s="18" t="s">
        <v>909</v>
      </c>
      <c r="G144" s="125">
        <f t="shared" si="7"/>
        <v>0</v>
      </c>
      <c r="H144" s="337" t="s">
        <v>909</v>
      </c>
      <c r="I144" s="353" t="s">
        <v>909</v>
      </c>
      <c r="J144" s="163" t="s">
        <v>909</v>
      </c>
      <c r="K144" s="346" t="s">
        <v>909</v>
      </c>
    </row>
    <row r="145" spans="1:11" hidden="1">
      <c r="A145" s="238" t="s">
        <v>1143</v>
      </c>
      <c r="B145" s="230" t="s">
        <v>1204</v>
      </c>
      <c r="C145" s="18" t="s">
        <v>909</v>
      </c>
      <c r="D145" s="18" t="s">
        <v>909</v>
      </c>
      <c r="E145" s="19">
        <f t="shared" si="6"/>
        <v>0</v>
      </c>
      <c r="F145" s="18" t="s">
        <v>909</v>
      </c>
      <c r="G145" s="125">
        <f t="shared" si="7"/>
        <v>0</v>
      </c>
      <c r="H145" s="337" t="s">
        <v>909</v>
      </c>
      <c r="I145" s="353" t="s">
        <v>909</v>
      </c>
      <c r="J145" s="163" t="s">
        <v>909</v>
      </c>
      <c r="K145" s="346" t="s">
        <v>909</v>
      </c>
    </row>
    <row r="146" spans="1:11" hidden="1">
      <c r="A146" s="238" t="s">
        <v>1143</v>
      </c>
      <c r="B146" s="231" t="s">
        <v>1205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25">
        <f t="shared" si="7"/>
        <v>0</v>
      </c>
      <c r="H146" s="337" t="s">
        <v>909</v>
      </c>
      <c r="I146" s="353" t="s">
        <v>909</v>
      </c>
      <c r="J146" s="163" t="s">
        <v>909</v>
      </c>
      <c r="K146" s="346" t="s">
        <v>909</v>
      </c>
    </row>
    <row r="147" spans="1:11" hidden="1">
      <c r="A147" s="238" t="s">
        <v>1143</v>
      </c>
      <c r="B147" s="231" t="s">
        <v>1206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25">
        <f t="shared" si="7"/>
        <v>0</v>
      </c>
      <c r="H147" s="337" t="s">
        <v>909</v>
      </c>
      <c r="I147" s="353" t="s">
        <v>909</v>
      </c>
      <c r="J147" s="163" t="s">
        <v>909</v>
      </c>
      <c r="K147" s="346" t="s">
        <v>909</v>
      </c>
    </row>
    <row r="148" spans="1:11" hidden="1">
      <c r="A148" s="238" t="s">
        <v>1143</v>
      </c>
      <c r="B148" s="231" t="s">
        <v>1207</v>
      </c>
      <c r="C148" s="18" t="s">
        <v>909</v>
      </c>
      <c r="D148" s="18" t="s">
        <v>909</v>
      </c>
      <c r="E148" s="19">
        <f t="shared" si="6"/>
        <v>0</v>
      </c>
      <c r="F148" s="18" t="s">
        <v>909</v>
      </c>
      <c r="G148" s="125">
        <f t="shared" si="7"/>
        <v>0</v>
      </c>
      <c r="H148" s="337" t="s">
        <v>909</v>
      </c>
      <c r="I148" s="353" t="s">
        <v>909</v>
      </c>
      <c r="J148" s="163" t="s">
        <v>909</v>
      </c>
      <c r="K148" s="346" t="s">
        <v>909</v>
      </c>
    </row>
    <row r="149" spans="1:11" hidden="1">
      <c r="A149" s="238" t="s">
        <v>1143</v>
      </c>
      <c r="B149" s="237" t="s">
        <v>1208</v>
      </c>
      <c r="C149" s="18">
        <v>300</v>
      </c>
      <c r="D149" s="18">
        <v>500</v>
      </c>
      <c r="E149" s="19">
        <f t="shared" si="6"/>
        <v>800</v>
      </c>
      <c r="F149" s="18">
        <v>800</v>
      </c>
      <c r="G149" s="125">
        <f t="shared" si="7"/>
        <v>0</v>
      </c>
      <c r="H149" s="337" t="s">
        <v>909</v>
      </c>
      <c r="I149" s="353" t="s">
        <v>909</v>
      </c>
      <c r="J149" s="163" t="s">
        <v>909</v>
      </c>
      <c r="K149" s="346" t="s">
        <v>909</v>
      </c>
    </row>
    <row r="150" spans="1:11" hidden="1">
      <c r="A150" s="238" t="s">
        <v>1143</v>
      </c>
      <c r="B150" s="237" t="s">
        <v>1209</v>
      </c>
      <c r="C150" s="18" t="s">
        <v>909</v>
      </c>
      <c r="D150" s="18" t="s">
        <v>909</v>
      </c>
      <c r="E150" s="19">
        <f t="shared" si="6"/>
        <v>0</v>
      </c>
      <c r="F150" s="18" t="s">
        <v>909</v>
      </c>
      <c r="G150" s="125">
        <f t="shared" si="7"/>
        <v>0</v>
      </c>
      <c r="H150" s="337" t="s">
        <v>909</v>
      </c>
      <c r="I150" s="353" t="s">
        <v>909</v>
      </c>
      <c r="J150" s="163" t="s">
        <v>909</v>
      </c>
      <c r="K150" s="346" t="s">
        <v>909</v>
      </c>
    </row>
    <row r="151" spans="1:11" hidden="1">
      <c r="A151" s="238" t="s">
        <v>1143</v>
      </c>
      <c r="B151" s="237" t="s">
        <v>1210</v>
      </c>
      <c r="C151" s="18">
        <v>1200</v>
      </c>
      <c r="D151" s="18"/>
      <c r="E151" s="19">
        <f t="shared" si="6"/>
        <v>1200</v>
      </c>
      <c r="F151" s="18">
        <v>1200</v>
      </c>
      <c r="G151" s="125">
        <f t="shared" si="7"/>
        <v>0</v>
      </c>
      <c r="H151" s="337" t="s">
        <v>909</v>
      </c>
      <c r="I151" s="353" t="s">
        <v>909</v>
      </c>
      <c r="J151" s="163" t="s">
        <v>909</v>
      </c>
      <c r="K151" s="346" t="s">
        <v>909</v>
      </c>
    </row>
    <row r="152" spans="1:11" hidden="1">
      <c r="A152" s="238" t="s">
        <v>1143</v>
      </c>
      <c r="B152" s="237" t="s">
        <v>1211</v>
      </c>
      <c r="C152" s="18">
        <v>2000</v>
      </c>
      <c r="D152" s="18"/>
      <c r="E152" s="19">
        <f t="shared" si="6"/>
        <v>2000</v>
      </c>
      <c r="F152" s="18">
        <v>2000</v>
      </c>
      <c r="G152" s="125">
        <f t="shared" si="7"/>
        <v>0</v>
      </c>
      <c r="H152" s="337" t="s">
        <v>909</v>
      </c>
      <c r="I152" s="353" t="s">
        <v>909</v>
      </c>
      <c r="J152" s="163" t="s">
        <v>909</v>
      </c>
      <c r="K152" s="346" t="s">
        <v>909</v>
      </c>
    </row>
    <row r="153" spans="1:11" hidden="1">
      <c r="A153" s="238" t="s">
        <v>1143</v>
      </c>
      <c r="B153" s="237" t="s">
        <v>1212</v>
      </c>
      <c r="C153" s="18">
        <v>1700</v>
      </c>
      <c r="D153" s="18"/>
      <c r="E153" s="19">
        <f t="shared" si="6"/>
        <v>1700</v>
      </c>
      <c r="F153" s="18">
        <v>1700</v>
      </c>
      <c r="G153" s="125">
        <f t="shared" si="7"/>
        <v>0</v>
      </c>
      <c r="H153" s="337" t="s">
        <v>909</v>
      </c>
      <c r="I153" s="353" t="s">
        <v>909</v>
      </c>
      <c r="J153" s="163" t="s">
        <v>909</v>
      </c>
      <c r="K153" s="346" t="s">
        <v>909</v>
      </c>
    </row>
    <row r="154" spans="1:11" hidden="1">
      <c r="A154" s="238" t="s">
        <v>1143</v>
      </c>
      <c r="B154" s="237" t="s">
        <v>1213</v>
      </c>
      <c r="C154" s="18" t="s">
        <v>909</v>
      </c>
      <c r="D154" s="18" t="s">
        <v>909</v>
      </c>
      <c r="E154" s="19">
        <f t="shared" si="6"/>
        <v>0</v>
      </c>
      <c r="F154" s="18" t="s">
        <v>909</v>
      </c>
      <c r="G154" s="125">
        <f t="shared" si="7"/>
        <v>0</v>
      </c>
      <c r="H154" s="337" t="s">
        <v>909</v>
      </c>
      <c r="I154" s="353" t="s">
        <v>909</v>
      </c>
      <c r="J154" s="163" t="s">
        <v>909</v>
      </c>
      <c r="K154" s="346" t="s">
        <v>909</v>
      </c>
    </row>
    <row r="155" spans="1:11" hidden="1">
      <c r="A155" s="238" t="s">
        <v>1143</v>
      </c>
      <c r="B155" s="237" t="s">
        <v>1214</v>
      </c>
      <c r="C155" s="18">
        <v>400</v>
      </c>
      <c r="D155" s="18"/>
      <c r="E155" s="19">
        <f t="shared" si="6"/>
        <v>400</v>
      </c>
      <c r="F155" s="18">
        <v>400</v>
      </c>
      <c r="G155" s="125">
        <f t="shared" si="7"/>
        <v>0</v>
      </c>
      <c r="H155" s="337" t="s">
        <v>909</v>
      </c>
      <c r="I155" s="353" t="s">
        <v>909</v>
      </c>
      <c r="J155" s="163" t="s">
        <v>909</v>
      </c>
      <c r="K155" s="346" t="s">
        <v>909</v>
      </c>
    </row>
    <row r="156" spans="1:11" hidden="1">
      <c r="A156" s="238" t="s">
        <v>1143</v>
      </c>
      <c r="B156" s="237" t="s">
        <v>1215</v>
      </c>
      <c r="C156" s="18">
        <v>200</v>
      </c>
      <c r="D156" s="18"/>
      <c r="E156" s="19">
        <f t="shared" si="6"/>
        <v>200</v>
      </c>
      <c r="F156" s="18">
        <v>200</v>
      </c>
      <c r="G156" s="125">
        <f t="shared" si="7"/>
        <v>0</v>
      </c>
      <c r="H156" s="337" t="s">
        <v>909</v>
      </c>
      <c r="I156" s="353" t="s">
        <v>909</v>
      </c>
      <c r="J156" s="163" t="s">
        <v>909</v>
      </c>
      <c r="K156" s="346" t="s">
        <v>909</v>
      </c>
    </row>
    <row r="157" spans="1:11" hidden="1">
      <c r="A157" s="238" t="s">
        <v>1143</v>
      </c>
      <c r="B157" s="237" t="s">
        <v>1216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25">
        <f t="shared" si="7"/>
        <v>0</v>
      </c>
      <c r="H157" s="337" t="s">
        <v>909</v>
      </c>
      <c r="I157" s="353" t="s">
        <v>909</v>
      </c>
      <c r="J157" s="163" t="s">
        <v>909</v>
      </c>
      <c r="K157" s="346" t="s">
        <v>909</v>
      </c>
    </row>
    <row r="158" spans="1:11" hidden="1">
      <c r="A158" s="238" t="s">
        <v>1143</v>
      </c>
      <c r="B158" s="237" t="s">
        <v>1217</v>
      </c>
      <c r="C158" s="18">
        <v>27850</v>
      </c>
      <c r="D158" s="18"/>
      <c r="E158" s="19">
        <f t="shared" si="6"/>
        <v>27850</v>
      </c>
      <c r="F158" s="18">
        <v>27850</v>
      </c>
      <c r="G158" s="125">
        <f t="shared" si="7"/>
        <v>0</v>
      </c>
      <c r="H158" s="337" t="s">
        <v>909</v>
      </c>
      <c r="I158" s="353" t="s">
        <v>909</v>
      </c>
      <c r="J158" s="163" t="s">
        <v>909</v>
      </c>
      <c r="K158" s="346" t="s">
        <v>909</v>
      </c>
    </row>
    <row r="159" spans="1:11" hidden="1">
      <c r="A159" s="238" t="s">
        <v>1143</v>
      </c>
      <c r="B159" s="237" t="s">
        <v>1218</v>
      </c>
      <c r="C159" s="18" t="s">
        <v>909</v>
      </c>
      <c r="D159" s="18" t="s">
        <v>909</v>
      </c>
      <c r="E159" s="19">
        <f t="shared" si="6"/>
        <v>0</v>
      </c>
      <c r="F159" s="18" t="s">
        <v>909</v>
      </c>
      <c r="G159" s="125">
        <f t="shared" si="7"/>
        <v>0</v>
      </c>
      <c r="H159" s="337" t="s">
        <v>909</v>
      </c>
      <c r="I159" s="353" t="s">
        <v>909</v>
      </c>
      <c r="J159" s="163" t="s">
        <v>909</v>
      </c>
      <c r="K159" s="346" t="s">
        <v>909</v>
      </c>
    </row>
    <row r="160" spans="1:11" hidden="1">
      <c r="A160" s="238" t="s">
        <v>1143</v>
      </c>
      <c r="B160" s="231" t="s">
        <v>1219</v>
      </c>
      <c r="C160" s="18">
        <v>17800</v>
      </c>
      <c r="D160" s="18"/>
      <c r="E160" s="19">
        <f t="shared" si="6"/>
        <v>17800</v>
      </c>
      <c r="F160" s="18">
        <v>16200</v>
      </c>
      <c r="G160" s="125">
        <f t="shared" si="7"/>
        <v>1600</v>
      </c>
      <c r="H160" s="337" t="s">
        <v>909</v>
      </c>
      <c r="I160" s="353" t="s">
        <v>909</v>
      </c>
      <c r="J160" s="163" t="s">
        <v>909</v>
      </c>
      <c r="K160" s="346" t="s">
        <v>909</v>
      </c>
    </row>
    <row r="161" spans="1:11" hidden="1">
      <c r="A161" s="238" t="s">
        <v>1143</v>
      </c>
      <c r="B161" s="230" t="s">
        <v>1220</v>
      </c>
      <c r="C161" s="18" t="s">
        <v>909</v>
      </c>
      <c r="D161" s="18" t="s">
        <v>909</v>
      </c>
      <c r="E161" s="19">
        <f t="shared" si="6"/>
        <v>0</v>
      </c>
      <c r="F161" s="18" t="s">
        <v>909</v>
      </c>
      <c r="G161" s="125">
        <f t="shared" si="7"/>
        <v>0</v>
      </c>
      <c r="H161" s="337" t="s">
        <v>909</v>
      </c>
      <c r="I161" s="353" t="s">
        <v>909</v>
      </c>
      <c r="J161" s="163" t="s">
        <v>909</v>
      </c>
      <c r="K161" s="346" t="s">
        <v>909</v>
      </c>
    </row>
    <row r="162" spans="1:11" hidden="1">
      <c r="A162" s="238" t="s">
        <v>1143</v>
      </c>
      <c r="B162" s="231" t="s">
        <v>1221</v>
      </c>
      <c r="C162" s="18" t="s">
        <v>909</v>
      </c>
      <c r="D162" s="18" t="s">
        <v>909</v>
      </c>
      <c r="E162" s="19">
        <f t="shared" si="6"/>
        <v>0</v>
      </c>
      <c r="F162" s="18" t="s">
        <v>909</v>
      </c>
      <c r="G162" s="125">
        <f t="shared" si="7"/>
        <v>0</v>
      </c>
      <c r="H162" s="337" t="s">
        <v>909</v>
      </c>
      <c r="I162" s="353" t="s">
        <v>909</v>
      </c>
      <c r="J162" s="163" t="s">
        <v>909</v>
      </c>
      <c r="K162" s="346" t="s">
        <v>909</v>
      </c>
    </row>
    <row r="163" spans="1:11" hidden="1">
      <c r="A163" s="238" t="s">
        <v>1143</v>
      </c>
      <c r="B163" s="230" t="s">
        <v>1222</v>
      </c>
      <c r="C163" s="18" t="s">
        <v>909</v>
      </c>
      <c r="D163" s="18" t="s">
        <v>909</v>
      </c>
      <c r="E163" s="19">
        <f t="shared" si="6"/>
        <v>0</v>
      </c>
      <c r="F163" s="18" t="s">
        <v>909</v>
      </c>
      <c r="G163" s="125">
        <f t="shared" si="7"/>
        <v>0</v>
      </c>
      <c r="H163" s="337" t="s">
        <v>909</v>
      </c>
      <c r="I163" s="353" t="s">
        <v>909</v>
      </c>
      <c r="J163" s="163" t="s">
        <v>909</v>
      </c>
      <c r="K163" s="346" t="s">
        <v>909</v>
      </c>
    </row>
    <row r="164" spans="1:11" hidden="1">
      <c r="A164" s="238" t="s">
        <v>1143</v>
      </c>
      <c r="B164" s="230" t="s">
        <v>1223</v>
      </c>
      <c r="C164" s="18">
        <v>3600</v>
      </c>
      <c r="D164" s="18"/>
      <c r="E164" s="19">
        <f t="shared" si="6"/>
        <v>3600</v>
      </c>
      <c r="F164" s="18">
        <v>3600</v>
      </c>
      <c r="G164" s="125">
        <f t="shared" si="7"/>
        <v>0</v>
      </c>
      <c r="H164" s="337" t="s">
        <v>909</v>
      </c>
      <c r="I164" s="353" t="s">
        <v>909</v>
      </c>
      <c r="J164" s="163" t="s">
        <v>909</v>
      </c>
      <c r="K164" s="346" t="s">
        <v>909</v>
      </c>
    </row>
    <row r="165" spans="1:11" hidden="1">
      <c r="A165" s="238" t="s">
        <v>1143</v>
      </c>
      <c r="B165" s="230" t="s">
        <v>1224</v>
      </c>
      <c r="C165" s="18" t="s">
        <v>909</v>
      </c>
      <c r="D165" s="18" t="s">
        <v>909</v>
      </c>
      <c r="E165" s="19">
        <f t="shared" si="6"/>
        <v>0</v>
      </c>
      <c r="F165" s="18" t="s">
        <v>909</v>
      </c>
      <c r="G165" s="125">
        <f t="shared" si="7"/>
        <v>0</v>
      </c>
      <c r="H165" s="337" t="s">
        <v>909</v>
      </c>
      <c r="I165" s="353" t="s">
        <v>909</v>
      </c>
      <c r="J165" s="163" t="s">
        <v>909</v>
      </c>
      <c r="K165" s="346" t="s">
        <v>909</v>
      </c>
    </row>
    <row r="166" spans="1:11" hidden="1">
      <c r="A166" s="238" t="s">
        <v>1143</v>
      </c>
      <c r="B166" s="230" t="s">
        <v>1225</v>
      </c>
      <c r="C166" s="18">
        <v>2000</v>
      </c>
      <c r="D166" s="18"/>
      <c r="E166" s="19">
        <f t="shared" si="6"/>
        <v>2000</v>
      </c>
      <c r="F166" s="18">
        <v>2000</v>
      </c>
      <c r="G166" s="125">
        <f t="shared" si="7"/>
        <v>0</v>
      </c>
      <c r="H166" s="337" t="s">
        <v>909</v>
      </c>
      <c r="I166" s="353" t="s">
        <v>909</v>
      </c>
      <c r="J166" s="163" t="s">
        <v>909</v>
      </c>
      <c r="K166" s="346" t="s">
        <v>909</v>
      </c>
    </row>
    <row r="167" spans="1:11" hidden="1">
      <c r="A167" s="238" t="s">
        <v>1143</v>
      </c>
      <c r="B167" s="236" t="s">
        <v>1226</v>
      </c>
      <c r="C167" s="18" t="s">
        <v>909</v>
      </c>
      <c r="D167" s="18" t="s">
        <v>909</v>
      </c>
      <c r="E167" s="19">
        <f t="shared" si="6"/>
        <v>0</v>
      </c>
      <c r="F167" s="18" t="s">
        <v>909</v>
      </c>
      <c r="G167" s="125">
        <f t="shared" si="7"/>
        <v>0</v>
      </c>
      <c r="H167" s="337" t="s">
        <v>909</v>
      </c>
      <c r="I167" s="353" t="s">
        <v>909</v>
      </c>
      <c r="J167" s="163" t="s">
        <v>909</v>
      </c>
      <c r="K167" s="346" t="s">
        <v>909</v>
      </c>
    </row>
    <row r="168" spans="1:11" hidden="1">
      <c r="A168" s="238" t="s">
        <v>1143</v>
      </c>
      <c r="B168" s="236" t="s">
        <v>1227</v>
      </c>
      <c r="C168" s="18">
        <v>1700</v>
      </c>
      <c r="D168" s="18"/>
      <c r="E168" s="19">
        <f t="shared" si="6"/>
        <v>1700</v>
      </c>
      <c r="F168" s="18">
        <v>1700</v>
      </c>
      <c r="G168" s="125">
        <f t="shared" si="7"/>
        <v>0</v>
      </c>
      <c r="H168" s="337" t="s">
        <v>909</v>
      </c>
      <c r="I168" s="353" t="s">
        <v>909</v>
      </c>
      <c r="J168" s="163" t="s">
        <v>909</v>
      </c>
      <c r="K168" s="346" t="s">
        <v>909</v>
      </c>
    </row>
    <row r="169" spans="1:11" hidden="1">
      <c r="A169" s="238" t="s">
        <v>1143</v>
      </c>
      <c r="B169" s="236" t="s">
        <v>1228</v>
      </c>
      <c r="C169" s="18" t="s">
        <v>909</v>
      </c>
      <c r="D169" s="18" t="s">
        <v>909</v>
      </c>
      <c r="E169" s="19">
        <f t="shared" si="6"/>
        <v>0</v>
      </c>
      <c r="F169" s="18" t="s">
        <v>909</v>
      </c>
      <c r="G169" s="125">
        <f t="shared" si="7"/>
        <v>0</v>
      </c>
      <c r="H169" s="337" t="s">
        <v>909</v>
      </c>
      <c r="I169" s="353" t="s">
        <v>909</v>
      </c>
      <c r="J169" s="163" t="s">
        <v>909</v>
      </c>
      <c r="K169" s="346" t="s">
        <v>909</v>
      </c>
    </row>
    <row r="170" spans="1:11" hidden="1">
      <c r="A170" s="238" t="s">
        <v>1143</v>
      </c>
      <c r="B170" s="236" t="s">
        <v>1229</v>
      </c>
      <c r="C170" s="18">
        <v>600</v>
      </c>
      <c r="D170" s="18">
        <v>300</v>
      </c>
      <c r="E170" s="19">
        <f t="shared" si="6"/>
        <v>900</v>
      </c>
      <c r="F170" s="18">
        <v>900</v>
      </c>
      <c r="G170" s="125">
        <f t="shared" si="7"/>
        <v>0</v>
      </c>
      <c r="H170" s="337" t="s">
        <v>909</v>
      </c>
      <c r="I170" s="353" t="s">
        <v>909</v>
      </c>
      <c r="J170" s="163" t="s">
        <v>909</v>
      </c>
      <c r="K170" s="346" t="s">
        <v>909</v>
      </c>
    </row>
    <row r="171" spans="1:11" hidden="1">
      <c r="A171" s="238" t="s">
        <v>1143</v>
      </c>
      <c r="B171" s="236" t="s">
        <v>1230</v>
      </c>
      <c r="C171" s="18">
        <v>1500</v>
      </c>
      <c r="D171" s="18"/>
      <c r="E171" s="19">
        <f t="shared" si="6"/>
        <v>1500</v>
      </c>
      <c r="F171" s="18">
        <v>1500</v>
      </c>
      <c r="G171" s="125">
        <f t="shared" si="7"/>
        <v>0</v>
      </c>
      <c r="H171" s="337" t="s">
        <v>909</v>
      </c>
      <c r="I171" s="353" t="s">
        <v>909</v>
      </c>
      <c r="J171" s="163" t="s">
        <v>909</v>
      </c>
      <c r="K171" s="346" t="s">
        <v>909</v>
      </c>
    </row>
    <row r="172" spans="1:11" hidden="1">
      <c r="A172" s="238" t="s">
        <v>1143</v>
      </c>
      <c r="B172" s="236" t="s">
        <v>1146</v>
      </c>
      <c r="C172" s="18" t="s">
        <v>909</v>
      </c>
      <c r="D172" s="18" t="s">
        <v>909</v>
      </c>
      <c r="E172" s="19">
        <f t="shared" si="6"/>
        <v>0</v>
      </c>
      <c r="F172" s="18" t="s">
        <v>909</v>
      </c>
      <c r="G172" s="125">
        <f t="shared" si="7"/>
        <v>0</v>
      </c>
      <c r="H172" s="337" t="s">
        <v>909</v>
      </c>
      <c r="I172" s="353" t="s">
        <v>909</v>
      </c>
      <c r="J172" s="163" t="s">
        <v>909</v>
      </c>
      <c r="K172" s="346" t="s">
        <v>909</v>
      </c>
    </row>
    <row r="173" spans="1:11" hidden="1">
      <c r="A173" s="238" t="s">
        <v>1143</v>
      </c>
      <c r="B173" s="236" t="s">
        <v>324</v>
      </c>
      <c r="C173" s="18">
        <v>1800</v>
      </c>
      <c r="D173" s="18">
        <v>300</v>
      </c>
      <c r="E173" s="19">
        <f t="shared" si="6"/>
        <v>2100</v>
      </c>
      <c r="F173" s="18">
        <v>2100</v>
      </c>
      <c r="G173" s="125">
        <f t="shared" si="7"/>
        <v>0</v>
      </c>
      <c r="H173" s="337" t="s">
        <v>909</v>
      </c>
      <c r="I173" s="353" t="s">
        <v>909</v>
      </c>
      <c r="J173" s="163" t="s">
        <v>909</v>
      </c>
      <c r="K173" s="346" t="s">
        <v>909</v>
      </c>
    </row>
    <row r="174" spans="1:11" hidden="1">
      <c r="A174" s="238" t="s">
        <v>1143</v>
      </c>
      <c r="B174" s="236" t="s">
        <v>1231</v>
      </c>
      <c r="C174" s="18" t="s">
        <v>909</v>
      </c>
      <c r="D174" s="18" t="s">
        <v>909</v>
      </c>
      <c r="E174" s="19">
        <f t="shared" si="6"/>
        <v>0</v>
      </c>
      <c r="F174" s="18" t="s">
        <v>909</v>
      </c>
      <c r="G174" s="125">
        <f t="shared" si="7"/>
        <v>0</v>
      </c>
      <c r="H174" s="337" t="s">
        <v>909</v>
      </c>
      <c r="I174" s="353" t="s">
        <v>909</v>
      </c>
      <c r="J174" s="163" t="s">
        <v>909</v>
      </c>
      <c r="K174" s="346" t="s">
        <v>909</v>
      </c>
    </row>
    <row r="175" spans="1:11" hidden="1">
      <c r="A175" s="238" t="s">
        <v>1143</v>
      </c>
      <c r="B175" s="236" t="s">
        <v>938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25">
        <f t="shared" si="7"/>
        <v>0</v>
      </c>
      <c r="H175" s="337" t="s">
        <v>909</v>
      </c>
      <c r="I175" s="353" t="s">
        <v>909</v>
      </c>
      <c r="J175" s="163" t="s">
        <v>909</v>
      </c>
      <c r="K175" s="346" t="s">
        <v>909</v>
      </c>
    </row>
    <row r="176" spans="1:11" hidden="1">
      <c r="A176" s="238" t="s">
        <v>1143</v>
      </c>
      <c r="B176" s="237" t="s">
        <v>1232</v>
      </c>
      <c r="C176" s="18" t="s">
        <v>909</v>
      </c>
      <c r="D176" s="18" t="s">
        <v>909</v>
      </c>
      <c r="E176" s="19">
        <f t="shared" si="6"/>
        <v>0</v>
      </c>
      <c r="F176" s="18" t="s">
        <v>909</v>
      </c>
      <c r="G176" s="125">
        <f t="shared" si="7"/>
        <v>0</v>
      </c>
      <c r="H176" s="337" t="s">
        <v>909</v>
      </c>
      <c r="I176" s="353" t="s">
        <v>909</v>
      </c>
      <c r="J176" s="163" t="s">
        <v>909</v>
      </c>
      <c r="K176" s="346" t="s">
        <v>909</v>
      </c>
    </row>
    <row r="177" spans="1:11" hidden="1">
      <c r="A177" s="238" t="s">
        <v>1143</v>
      </c>
      <c r="B177" s="236" t="s">
        <v>1147</v>
      </c>
      <c r="C177" s="18">
        <v>3500</v>
      </c>
      <c r="D177" s="18"/>
      <c r="E177" s="19">
        <f t="shared" si="6"/>
        <v>3500</v>
      </c>
      <c r="F177" s="18">
        <v>3500</v>
      </c>
      <c r="G177" s="125">
        <f t="shared" si="7"/>
        <v>0</v>
      </c>
      <c r="H177" s="337" t="s">
        <v>909</v>
      </c>
      <c r="I177" s="353" t="s">
        <v>909</v>
      </c>
      <c r="J177" s="163" t="s">
        <v>909</v>
      </c>
      <c r="K177" s="346" t="s">
        <v>909</v>
      </c>
    </row>
    <row r="178" spans="1:11" hidden="1">
      <c r="A178" s="238" t="s">
        <v>1143</v>
      </c>
      <c r="B178" s="236" t="s">
        <v>1233</v>
      </c>
      <c r="C178" s="18" t="s">
        <v>909</v>
      </c>
      <c r="D178" s="18" t="s">
        <v>909</v>
      </c>
      <c r="E178" s="19">
        <f t="shared" si="6"/>
        <v>0</v>
      </c>
      <c r="F178" s="18" t="s">
        <v>909</v>
      </c>
      <c r="G178" s="125">
        <f t="shared" si="7"/>
        <v>0</v>
      </c>
      <c r="H178" s="337" t="s">
        <v>909</v>
      </c>
      <c r="I178" s="353" t="s">
        <v>909</v>
      </c>
      <c r="J178" s="163" t="s">
        <v>909</v>
      </c>
      <c r="K178" s="346" t="s">
        <v>909</v>
      </c>
    </row>
    <row r="179" spans="1:11" hidden="1">
      <c r="A179" s="238" t="s">
        <v>1143</v>
      </c>
      <c r="B179" s="236" t="s">
        <v>1234</v>
      </c>
      <c r="C179" s="18">
        <v>800</v>
      </c>
      <c r="D179" s="18">
        <v>20</v>
      </c>
      <c r="E179" s="19">
        <f t="shared" si="6"/>
        <v>820</v>
      </c>
      <c r="F179" s="18">
        <v>820</v>
      </c>
      <c r="G179" s="125">
        <f t="shared" si="7"/>
        <v>0</v>
      </c>
      <c r="H179" s="337" t="s">
        <v>909</v>
      </c>
      <c r="I179" s="353" t="s">
        <v>909</v>
      </c>
      <c r="J179" s="163" t="s">
        <v>909</v>
      </c>
      <c r="K179" s="346" t="s">
        <v>909</v>
      </c>
    </row>
    <row r="180" spans="1:11" hidden="1">
      <c r="A180" s="238" t="s">
        <v>1143</v>
      </c>
      <c r="B180" s="236" t="s">
        <v>1235</v>
      </c>
      <c r="C180" s="18">
        <v>640</v>
      </c>
      <c r="D180" s="18"/>
      <c r="E180" s="19">
        <f t="shared" si="6"/>
        <v>640</v>
      </c>
      <c r="F180" s="18">
        <v>640</v>
      </c>
      <c r="G180" s="125">
        <f t="shared" si="7"/>
        <v>0</v>
      </c>
      <c r="H180" s="337" t="s">
        <v>909</v>
      </c>
      <c r="I180" s="353" t="s">
        <v>909</v>
      </c>
      <c r="J180" s="163" t="s">
        <v>909</v>
      </c>
      <c r="K180" s="346" t="s">
        <v>909</v>
      </c>
    </row>
    <row r="181" spans="1:11" hidden="1">
      <c r="A181" s="238" t="s">
        <v>1143</v>
      </c>
      <c r="B181" s="236" t="s">
        <v>1236</v>
      </c>
      <c r="C181" s="18">
        <v>20000</v>
      </c>
      <c r="D181" s="18"/>
      <c r="E181" s="19">
        <f t="shared" si="6"/>
        <v>20000</v>
      </c>
      <c r="F181" s="18">
        <v>2479</v>
      </c>
      <c r="G181" s="125">
        <f t="shared" si="7"/>
        <v>17521</v>
      </c>
      <c r="H181" s="337" t="s">
        <v>909</v>
      </c>
      <c r="I181" s="353" t="s">
        <v>909</v>
      </c>
      <c r="J181" s="163" t="s">
        <v>909</v>
      </c>
      <c r="K181" s="346" t="s">
        <v>909</v>
      </c>
    </row>
    <row r="182" spans="1:11" hidden="1">
      <c r="A182" s="238" t="s">
        <v>1143</v>
      </c>
      <c r="B182" s="236" t="s">
        <v>1237</v>
      </c>
      <c r="C182" s="18">
        <v>7500</v>
      </c>
      <c r="D182" s="18"/>
      <c r="E182" s="19">
        <f t="shared" si="6"/>
        <v>7500</v>
      </c>
      <c r="F182" s="18">
        <v>3293</v>
      </c>
      <c r="G182" s="125">
        <f t="shared" si="7"/>
        <v>4207</v>
      </c>
      <c r="H182" s="337" t="s">
        <v>909</v>
      </c>
      <c r="I182" s="353" t="s">
        <v>909</v>
      </c>
      <c r="J182" s="163" t="s">
        <v>909</v>
      </c>
      <c r="K182" s="346" t="s">
        <v>909</v>
      </c>
    </row>
    <row r="183" spans="1:11" hidden="1">
      <c r="A183" s="238" t="s">
        <v>1143</v>
      </c>
      <c r="B183" s="236" t="s">
        <v>314</v>
      </c>
      <c r="C183" s="18">
        <v>320</v>
      </c>
      <c r="D183" s="18"/>
      <c r="E183" s="19">
        <f t="shared" si="6"/>
        <v>320</v>
      </c>
      <c r="F183" s="18">
        <v>320</v>
      </c>
      <c r="G183" s="125">
        <f t="shared" si="7"/>
        <v>0</v>
      </c>
      <c r="H183" s="337" t="s">
        <v>909</v>
      </c>
      <c r="I183" s="353" t="s">
        <v>909</v>
      </c>
      <c r="J183" s="163" t="s">
        <v>909</v>
      </c>
      <c r="K183" s="346" t="s">
        <v>909</v>
      </c>
    </row>
    <row r="184" spans="1:11" hidden="1">
      <c r="A184" s="238" t="s">
        <v>1143</v>
      </c>
      <c r="B184" s="236" t="s">
        <v>315</v>
      </c>
      <c r="C184" s="18" t="s">
        <v>909</v>
      </c>
      <c r="D184" s="18" t="s">
        <v>909</v>
      </c>
      <c r="E184" s="19">
        <f t="shared" si="6"/>
        <v>0</v>
      </c>
      <c r="F184" s="18"/>
      <c r="G184" s="125">
        <f t="shared" si="7"/>
        <v>0</v>
      </c>
      <c r="H184" s="337" t="s">
        <v>909</v>
      </c>
      <c r="I184" s="353" t="s">
        <v>909</v>
      </c>
      <c r="J184" s="163" t="s">
        <v>909</v>
      </c>
      <c r="K184" s="346" t="s">
        <v>909</v>
      </c>
    </row>
    <row r="185" spans="1:11" hidden="1">
      <c r="A185" s="238" t="s">
        <v>1143</v>
      </c>
      <c r="B185" s="236" t="s">
        <v>1238</v>
      </c>
      <c r="C185" s="18" t="s">
        <v>909</v>
      </c>
      <c r="D185" s="18" t="s">
        <v>909</v>
      </c>
      <c r="E185" s="19">
        <f t="shared" si="6"/>
        <v>0</v>
      </c>
      <c r="F185" s="18" t="s">
        <v>909</v>
      </c>
      <c r="G185" s="125">
        <f t="shared" si="7"/>
        <v>0</v>
      </c>
      <c r="H185" s="337" t="s">
        <v>909</v>
      </c>
      <c r="I185" s="353" t="s">
        <v>909</v>
      </c>
      <c r="J185" s="163" t="s">
        <v>909</v>
      </c>
      <c r="K185" s="346" t="s">
        <v>909</v>
      </c>
    </row>
    <row r="186" spans="1:11" hidden="1">
      <c r="A186" s="238" t="s">
        <v>1143</v>
      </c>
      <c r="B186" s="236" t="s">
        <v>1239</v>
      </c>
      <c r="C186" s="18" t="s">
        <v>909</v>
      </c>
      <c r="D186" s="18" t="s">
        <v>909</v>
      </c>
      <c r="E186" s="19">
        <f t="shared" si="6"/>
        <v>0</v>
      </c>
      <c r="F186" s="18" t="s">
        <v>909</v>
      </c>
      <c r="G186" s="125">
        <f t="shared" si="7"/>
        <v>0</v>
      </c>
      <c r="H186" s="337" t="s">
        <v>909</v>
      </c>
      <c r="I186" s="353" t="s">
        <v>909</v>
      </c>
      <c r="J186" s="163" t="s">
        <v>909</v>
      </c>
      <c r="K186" s="346" t="s">
        <v>909</v>
      </c>
    </row>
    <row r="187" spans="1:11" hidden="1">
      <c r="A187" s="238" t="s">
        <v>1143</v>
      </c>
      <c r="B187" s="236" t="s">
        <v>1240</v>
      </c>
      <c r="C187" s="18">
        <v>1440</v>
      </c>
      <c r="D187" s="18"/>
      <c r="E187" s="19">
        <f t="shared" si="6"/>
        <v>1440</v>
      </c>
      <c r="F187" s="18">
        <v>1440</v>
      </c>
      <c r="G187" s="125">
        <f t="shared" si="7"/>
        <v>0</v>
      </c>
      <c r="H187" s="337" t="s">
        <v>909</v>
      </c>
      <c r="I187" s="353" t="s">
        <v>909</v>
      </c>
      <c r="J187" s="163" t="s">
        <v>909</v>
      </c>
      <c r="K187" s="346" t="s">
        <v>909</v>
      </c>
    </row>
    <row r="188" spans="1:11" hidden="1">
      <c r="A188" s="238" t="s">
        <v>1143</v>
      </c>
      <c r="B188" s="236" t="s">
        <v>1241</v>
      </c>
      <c r="C188" s="18" t="s">
        <v>909</v>
      </c>
      <c r="D188" s="18" t="s">
        <v>909</v>
      </c>
      <c r="E188" s="19">
        <f t="shared" si="6"/>
        <v>0</v>
      </c>
      <c r="F188" s="18" t="s">
        <v>909</v>
      </c>
      <c r="G188" s="125">
        <f t="shared" si="7"/>
        <v>0</v>
      </c>
      <c r="H188" s="337" t="s">
        <v>909</v>
      </c>
      <c r="I188" s="353" t="s">
        <v>909</v>
      </c>
      <c r="J188" s="163" t="s">
        <v>909</v>
      </c>
      <c r="K188" s="346" t="s">
        <v>909</v>
      </c>
    </row>
    <row r="189" spans="1:11" hidden="1">
      <c r="A189" s="238" t="s">
        <v>1143</v>
      </c>
      <c r="B189" s="236" t="s">
        <v>1242</v>
      </c>
      <c r="C189" s="18">
        <v>26000</v>
      </c>
      <c r="D189" s="18">
        <v>2000</v>
      </c>
      <c r="E189" s="19">
        <f t="shared" si="6"/>
        <v>28000</v>
      </c>
      <c r="F189" s="18">
        <v>28000</v>
      </c>
      <c r="G189" s="125">
        <f t="shared" si="7"/>
        <v>0</v>
      </c>
      <c r="H189" s="337" t="s">
        <v>909</v>
      </c>
      <c r="I189" s="353" t="s">
        <v>909</v>
      </c>
      <c r="J189" s="163" t="s">
        <v>909</v>
      </c>
      <c r="K189" s="346" t="s">
        <v>909</v>
      </c>
    </row>
    <row r="190" spans="1:11" hidden="1">
      <c r="A190" s="238" t="s">
        <v>1143</v>
      </c>
      <c r="B190" s="231" t="s">
        <v>1243</v>
      </c>
      <c r="C190" s="18">
        <v>99000</v>
      </c>
      <c r="D190" s="18"/>
      <c r="E190" s="19">
        <f t="shared" si="6"/>
        <v>99000</v>
      </c>
      <c r="F190" s="18">
        <v>99000</v>
      </c>
      <c r="G190" s="125">
        <f t="shared" si="7"/>
        <v>0</v>
      </c>
      <c r="H190" s="337" t="s">
        <v>909</v>
      </c>
      <c r="I190" s="353" t="s">
        <v>909</v>
      </c>
      <c r="J190" s="163" t="s">
        <v>909</v>
      </c>
      <c r="K190" s="346" t="s">
        <v>909</v>
      </c>
    </row>
    <row r="191" spans="1:11" hidden="1">
      <c r="A191" s="238" t="s">
        <v>1143</v>
      </c>
      <c r="B191" s="236" t="s">
        <v>335</v>
      </c>
      <c r="C191" s="18">
        <v>5000</v>
      </c>
      <c r="D191" s="18">
        <v>600</v>
      </c>
      <c r="E191" s="19">
        <f t="shared" si="6"/>
        <v>5600</v>
      </c>
      <c r="F191" s="18">
        <v>5600</v>
      </c>
      <c r="G191" s="125">
        <f t="shared" si="7"/>
        <v>0</v>
      </c>
      <c r="H191" s="337" t="s">
        <v>909</v>
      </c>
      <c r="I191" s="353" t="s">
        <v>909</v>
      </c>
      <c r="J191" s="163" t="s">
        <v>909</v>
      </c>
      <c r="K191" s="346" t="s">
        <v>909</v>
      </c>
    </row>
    <row r="192" spans="1:11" hidden="1">
      <c r="A192" s="238" t="s">
        <v>1143</v>
      </c>
      <c r="B192" s="236" t="s">
        <v>1148</v>
      </c>
      <c r="C192" s="18">
        <v>1500</v>
      </c>
      <c r="D192" s="18"/>
      <c r="E192" s="19">
        <f t="shared" si="6"/>
        <v>1500</v>
      </c>
      <c r="F192" s="18">
        <v>1500</v>
      </c>
      <c r="G192" s="125">
        <f t="shared" si="7"/>
        <v>0</v>
      </c>
      <c r="H192" s="337" t="s">
        <v>909</v>
      </c>
      <c r="I192" s="353" t="s">
        <v>909</v>
      </c>
      <c r="J192" s="163" t="s">
        <v>909</v>
      </c>
      <c r="K192" s="346" t="s">
        <v>909</v>
      </c>
    </row>
    <row r="193" spans="1:11" hidden="1">
      <c r="A193" s="238" t="s">
        <v>1143</v>
      </c>
      <c r="B193" s="236" t="s">
        <v>1149</v>
      </c>
      <c r="C193" s="18" t="s">
        <v>909</v>
      </c>
      <c r="D193" s="18" t="s">
        <v>909</v>
      </c>
      <c r="E193" s="19">
        <f t="shared" si="6"/>
        <v>0</v>
      </c>
      <c r="F193" s="18" t="s">
        <v>909</v>
      </c>
      <c r="G193" s="125">
        <f t="shared" si="7"/>
        <v>0</v>
      </c>
      <c r="H193" s="337" t="s">
        <v>909</v>
      </c>
      <c r="I193" s="353" t="s">
        <v>909</v>
      </c>
      <c r="J193" s="163" t="s">
        <v>909</v>
      </c>
      <c r="K193" s="346" t="s">
        <v>909</v>
      </c>
    </row>
    <row r="194" spans="1:11" hidden="1">
      <c r="A194" s="238" t="s">
        <v>1143</v>
      </c>
      <c r="B194" s="236" t="s">
        <v>1537</v>
      </c>
      <c r="C194" s="18">
        <v>44640</v>
      </c>
      <c r="D194" s="18"/>
      <c r="E194" s="19">
        <f t="shared" si="6"/>
        <v>44640</v>
      </c>
      <c r="F194" s="18">
        <v>39680</v>
      </c>
      <c r="G194" s="125">
        <f t="shared" si="7"/>
        <v>4960</v>
      </c>
      <c r="H194" s="337" t="s">
        <v>909</v>
      </c>
      <c r="I194" s="353" t="s">
        <v>909</v>
      </c>
      <c r="J194" s="163" t="s">
        <v>909</v>
      </c>
      <c r="K194" s="346" t="s">
        <v>909</v>
      </c>
    </row>
    <row r="195" spans="1:11" hidden="1">
      <c r="A195" s="238" t="s">
        <v>1143</v>
      </c>
      <c r="B195" s="236" t="s">
        <v>1151</v>
      </c>
      <c r="C195" s="18" t="s">
        <v>909</v>
      </c>
      <c r="D195" s="18" t="s">
        <v>909</v>
      </c>
      <c r="E195" s="19">
        <f t="shared" si="6"/>
        <v>0</v>
      </c>
      <c r="F195" s="18" t="s">
        <v>909</v>
      </c>
      <c r="G195" s="125">
        <f t="shared" si="7"/>
        <v>0</v>
      </c>
      <c r="H195" s="337" t="s">
        <v>909</v>
      </c>
      <c r="I195" s="353" t="s">
        <v>909</v>
      </c>
      <c r="J195" s="163" t="s">
        <v>909</v>
      </c>
      <c r="K195" s="346" t="s">
        <v>909</v>
      </c>
    </row>
    <row r="196" spans="1:11" hidden="1">
      <c r="A196" s="238" t="s">
        <v>1143</v>
      </c>
      <c r="B196" s="236" t="s">
        <v>1149</v>
      </c>
      <c r="C196" s="18">
        <v>1000</v>
      </c>
      <c r="D196" s="18"/>
      <c r="E196" s="19">
        <f t="shared" si="6"/>
        <v>1000</v>
      </c>
      <c r="F196" s="18">
        <v>1000</v>
      </c>
      <c r="G196" s="125">
        <f t="shared" si="7"/>
        <v>0</v>
      </c>
      <c r="H196" s="337" t="s">
        <v>909</v>
      </c>
      <c r="I196" s="353" t="s">
        <v>909</v>
      </c>
      <c r="J196" s="163" t="s">
        <v>909</v>
      </c>
      <c r="K196" s="346" t="s">
        <v>909</v>
      </c>
    </row>
    <row r="197" spans="1:11" hidden="1">
      <c r="A197" s="238" t="s">
        <v>1143</v>
      </c>
      <c r="B197" s="237" t="s">
        <v>1145</v>
      </c>
      <c r="C197" s="18" t="s">
        <v>909</v>
      </c>
      <c r="D197" s="18" t="s">
        <v>909</v>
      </c>
      <c r="E197" s="19">
        <f t="shared" si="6"/>
        <v>0</v>
      </c>
      <c r="F197" s="18" t="s">
        <v>909</v>
      </c>
      <c r="G197" s="125">
        <f t="shared" si="7"/>
        <v>0</v>
      </c>
      <c r="H197" s="337" t="s">
        <v>909</v>
      </c>
      <c r="I197" s="353" t="s">
        <v>909</v>
      </c>
      <c r="J197" s="163" t="s">
        <v>909</v>
      </c>
      <c r="K197" s="346" t="s">
        <v>909</v>
      </c>
    </row>
    <row r="198" spans="1:11" hidden="1">
      <c r="A198" s="16" t="s">
        <v>164</v>
      </c>
      <c r="B198" s="236" t="s">
        <v>201</v>
      </c>
      <c r="C198" s="18" t="s">
        <v>909</v>
      </c>
      <c r="D198" s="18" t="s">
        <v>909</v>
      </c>
      <c r="E198" s="19">
        <f t="shared" si="6"/>
        <v>0</v>
      </c>
      <c r="F198" s="18" t="s">
        <v>909</v>
      </c>
      <c r="G198" s="125">
        <f t="shared" si="7"/>
        <v>0</v>
      </c>
      <c r="H198" s="337" t="s">
        <v>909</v>
      </c>
      <c r="I198" s="353" t="s">
        <v>909</v>
      </c>
      <c r="J198" s="163" t="s">
        <v>909</v>
      </c>
      <c r="K198" s="346" t="s">
        <v>909</v>
      </c>
    </row>
    <row r="199" spans="1:11" hidden="1">
      <c r="A199" s="238" t="s">
        <v>164</v>
      </c>
      <c r="B199" s="237" t="s">
        <v>1244</v>
      </c>
      <c r="C199" s="18" t="s">
        <v>909</v>
      </c>
      <c r="D199" s="18" t="s">
        <v>909</v>
      </c>
      <c r="E199" s="19">
        <f t="shared" si="6"/>
        <v>0</v>
      </c>
      <c r="F199" s="18" t="s">
        <v>909</v>
      </c>
      <c r="G199" s="125">
        <f t="shared" si="7"/>
        <v>0</v>
      </c>
      <c r="H199" s="337" t="s">
        <v>909</v>
      </c>
      <c r="I199" s="353" t="s">
        <v>909</v>
      </c>
      <c r="J199" s="163" t="s">
        <v>909</v>
      </c>
      <c r="K199" s="346" t="s">
        <v>909</v>
      </c>
    </row>
    <row r="200" spans="1:11" hidden="1">
      <c r="A200" s="238" t="s">
        <v>164</v>
      </c>
      <c r="B200" s="236" t="s">
        <v>193</v>
      </c>
      <c r="C200" s="18">
        <v>100000</v>
      </c>
      <c r="D200" s="18"/>
      <c r="E200" s="19">
        <f t="shared" si="6"/>
        <v>100000</v>
      </c>
      <c r="F200" s="18">
        <v>89400</v>
      </c>
      <c r="G200" s="125">
        <f t="shared" si="7"/>
        <v>10600</v>
      </c>
      <c r="H200" s="337" t="s">
        <v>909</v>
      </c>
      <c r="I200" s="353" t="s">
        <v>909</v>
      </c>
      <c r="J200" s="163" t="s">
        <v>909</v>
      </c>
      <c r="K200" s="346" t="s">
        <v>909</v>
      </c>
    </row>
    <row r="201" spans="1:11" hidden="1">
      <c r="A201" s="238" t="s">
        <v>164</v>
      </c>
      <c r="B201" s="236" t="s">
        <v>200</v>
      </c>
      <c r="C201" s="18">
        <v>12000</v>
      </c>
      <c r="D201" s="18"/>
      <c r="E201" s="19">
        <f t="shared" si="6"/>
        <v>12000</v>
      </c>
      <c r="F201" s="18">
        <v>9300</v>
      </c>
      <c r="G201" s="125">
        <f t="shared" si="7"/>
        <v>2700</v>
      </c>
      <c r="H201" s="337" t="s">
        <v>909</v>
      </c>
      <c r="I201" s="353" t="s">
        <v>909</v>
      </c>
      <c r="J201" s="163" t="s">
        <v>909</v>
      </c>
      <c r="K201" s="346" t="s">
        <v>909</v>
      </c>
    </row>
    <row r="202" spans="1:11" hidden="1">
      <c r="A202" s="238" t="s">
        <v>164</v>
      </c>
      <c r="B202" s="236" t="s">
        <v>169</v>
      </c>
      <c r="C202" s="18" t="s">
        <v>909</v>
      </c>
      <c r="D202" s="18" t="s">
        <v>909</v>
      </c>
      <c r="E202" s="19">
        <f t="shared" si="6"/>
        <v>0</v>
      </c>
      <c r="F202" s="18" t="s">
        <v>909</v>
      </c>
      <c r="G202" s="125">
        <f t="shared" si="7"/>
        <v>0</v>
      </c>
      <c r="H202" s="337" t="s">
        <v>909</v>
      </c>
      <c r="I202" s="353" t="s">
        <v>909</v>
      </c>
      <c r="J202" s="163" t="s">
        <v>909</v>
      </c>
      <c r="K202" s="346" t="s">
        <v>909</v>
      </c>
    </row>
    <row r="203" spans="1:11" hidden="1">
      <c r="A203" s="238" t="s">
        <v>164</v>
      </c>
      <c r="B203" s="236" t="s">
        <v>1245</v>
      </c>
      <c r="C203" s="18" t="s">
        <v>909</v>
      </c>
      <c r="D203" s="18" t="s">
        <v>909</v>
      </c>
      <c r="E203" s="19">
        <f t="shared" si="6"/>
        <v>0</v>
      </c>
      <c r="F203" s="18" t="s">
        <v>909</v>
      </c>
      <c r="G203" s="125">
        <f t="shared" si="7"/>
        <v>0</v>
      </c>
      <c r="H203" s="337" t="s">
        <v>909</v>
      </c>
      <c r="I203" s="353" t="s">
        <v>909</v>
      </c>
      <c r="J203" s="163" t="s">
        <v>909</v>
      </c>
      <c r="K203" s="346" t="s">
        <v>909</v>
      </c>
    </row>
    <row r="204" spans="1:11" hidden="1">
      <c r="A204" s="238" t="s">
        <v>164</v>
      </c>
      <c r="B204" s="237" t="s">
        <v>1246</v>
      </c>
      <c r="C204" s="18" t="s">
        <v>909</v>
      </c>
      <c r="D204" s="18" t="s">
        <v>909</v>
      </c>
      <c r="E204" s="19">
        <f t="shared" si="6"/>
        <v>0</v>
      </c>
      <c r="F204" s="18" t="s">
        <v>909</v>
      </c>
      <c r="G204" s="125">
        <f t="shared" si="7"/>
        <v>0</v>
      </c>
      <c r="H204" s="337" t="s">
        <v>909</v>
      </c>
      <c r="I204" s="353" t="s">
        <v>909</v>
      </c>
      <c r="J204" s="163" t="s">
        <v>909</v>
      </c>
      <c r="K204" s="346" t="s">
        <v>909</v>
      </c>
    </row>
    <row r="205" spans="1:11" hidden="1">
      <c r="A205" s="238" t="s">
        <v>164</v>
      </c>
      <c r="B205" s="237" t="s">
        <v>1247</v>
      </c>
      <c r="C205" s="18" t="s">
        <v>909</v>
      </c>
      <c r="D205" s="18" t="s">
        <v>909</v>
      </c>
      <c r="E205" s="19">
        <f t="shared" ref="E205:E268" si="8">IFERROR(C205+D205,0)</f>
        <v>0</v>
      </c>
      <c r="F205" s="18" t="s">
        <v>909</v>
      </c>
      <c r="G205" s="125">
        <f t="shared" ref="G205:G268" si="9">IFERROR((E205-F205),0)</f>
        <v>0</v>
      </c>
      <c r="H205" s="337" t="s">
        <v>909</v>
      </c>
      <c r="I205" s="353" t="s">
        <v>909</v>
      </c>
      <c r="J205" s="163" t="s">
        <v>909</v>
      </c>
      <c r="K205" s="346" t="s">
        <v>909</v>
      </c>
    </row>
    <row r="206" spans="1:11" hidden="1">
      <c r="A206" s="238" t="s">
        <v>164</v>
      </c>
      <c r="B206" s="236" t="s">
        <v>1248</v>
      </c>
      <c r="C206" s="18" t="s">
        <v>909</v>
      </c>
      <c r="D206" s="18" t="s">
        <v>909</v>
      </c>
      <c r="E206" s="19">
        <f t="shared" si="8"/>
        <v>0</v>
      </c>
      <c r="F206" s="18" t="s">
        <v>909</v>
      </c>
      <c r="G206" s="125">
        <f t="shared" si="9"/>
        <v>0</v>
      </c>
      <c r="H206" s="337" t="s">
        <v>909</v>
      </c>
      <c r="I206" s="353" t="s">
        <v>909</v>
      </c>
      <c r="J206" s="163" t="s">
        <v>909</v>
      </c>
      <c r="K206" s="346" t="s">
        <v>909</v>
      </c>
    </row>
    <row r="207" spans="1:11" hidden="1">
      <c r="A207" s="238" t="s">
        <v>164</v>
      </c>
      <c r="B207" s="237" t="s">
        <v>1249</v>
      </c>
      <c r="C207" s="18">
        <v>12000</v>
      </c>
      <c r="D207" s="18">
        <v>12000</v>
      </c>
      <c r="E207" s="19">
        <f t="shared" si="8"/>
        <v>24000</v>
      </c>
      <c r="F207" s="18">
        <v>17300</v>
      </c>
      <c r="G207" s="125">
        <f t="shared" si="9"/>
        <v>6700</v>
      </c>
      <c r="H207" s="337" t="s">
        <v>909</v>
      </c>
      <c r="I207" s="353" t="s">
        <v>909</v>
      </c>
      <c r="J207" s="163" t="s">
        <v>909</v>
      </c>
      <c r="K207" s="346" t="s">
        <v>909</v>
      </c>
    </row>
    <row r="208" spans="1:11" hidden="1">
      <c r="A208" s="238" t="s">
        <v>164</v>
      </c>
      <c r="B208" s="237" t="s">
        <v>237</v>
      </c>
      <c r="C208" s="18">
        <v>15000</v>
      </c>
      <c r="D208" s="18">
        <v>6000</v>
      </c>
      <c r="E208" s="19">
        <f t="shared" si="8"/>
        <v>21000</v>
      </c>
      <c r="F208" s="18">
        <v>18500</v>
      </c>
      <c r="G208" s="125">
        <f t="shared" si="9"/>
        <v>2500</v>
      </c>
      <c r="H208" s="337" t="s">
        <v>909</v>
      </c>
      <c r="I208" s="353" t="s">
        <v>909</v>
      </c>
      <c r="J208" s="163" t="s">
        <v>909</v>
      </c>
      <c r="K208" s="346" t="s">
        <v>909</v>
      </c>
    </row>
    <row r="209" spans="1:11" hidden="1">
      <c r="A209" s="238" t="s">
        <v>164</v>
      </c>
      <c r="B209" s="236" t="s">
        <v>165</v>
      </c>
      <c r="C209" s="18">
        <v>4500</v>
      </c>
      <c r="D209" s="18"/>
      <c r="E209" s="19">
        <f t="shared" si="8"/>
        <v>4500</v>
      </c>
      <c r="F209" s="18">
        <v>4000</v>
      </c>
      <c r="G209" s="125">
        <f t="shared" si="9"/>
        <v>500</v>
      </c>
      <c r="H209" s="337" t="s">
        <v>909</v>
      </c>
      <c r="I209" s="353" t="s">
        <v>909</v>
      </c>
      <c r="J209" s="163" t="s">
        <v>909</v>
      </c>
      <c r="K209" s="346" t="s">
        <v>909</v>
      </c>
    </row>
    <row r="210" spans="1:11" hidden="1">
      <c r="A210" s="238" t="s">
        <v>164</v>
      </c>
      <c r="B210" s="236" t="s">
        <v>1250</v>
      </c>
      <c r="C210" s="18">
        <v>9500</v>
      </c>
      <c r="D210" s="18">
        <v>1000</v>
      </c>
      <c r="E210" s="19">
        <f t="shared" si="8"/>
        <v>10500</v>
      </c>
      <c r="F210" s="18">
        <v>5900</v>
      </c>
      <c r="G210" s="125">
        <f t="shared" si="9"/>
        <v>4600</v>
      </c>
      <c r="H210" s="337" t="s">
        <v>909</v>
      </c>
      <c r="I210" s="353" t="s">
        <v>909</v>
      </c>
      <c r="J210" s="163" t="s">
        <v>909</v>
      </c>
      <c r="K210" s="346" t="s">
        <v>909</v>
      </c>
    </row>
    <row r="211" spans="1:11" hidden="1">
      <c r="A211" s="238" t="s">
        <v>164</v>
      </c>
      <c r="B211" s="236" t="s">
        <v>194</v>
      </c>
      <c r="C211" s="18">
        <v>3000</v>
      </c>
      <c r="D211" s="18"/>
      <c r="E211" s="19">
        <f t="shared" si="8"/>
        <v>3000</v>
      </c>
      <c r="F211" s="18"/>
      <c r="G211" s="125">
        <f t="shared" si="9"/>
        <v>3000</v>
      </c>
      <c r="H211" s="337" t="s">
        <v>909</v>
      </c>
      <c r="I211" s="353" t="s">
        <v>909</v>
      </c>
      <c r="J211" s="163" t="s">
        <v>909</v>
      </c>
      <c r="K211" s="346" t="s">
        <v>909</v>
      </c>
    </row>
    <row r="212" spans="1:11" hidden="1">
      <c r="A212" s="238" t="s">
        <v>164</v>
      </c>
      <c r="B212" s="236" t="s">
        <v>1251</v>
      </c>
      <c r="C212" s="18">
        <v>50000</v>
      </c>
      <c r="D212" s="18">
        <v>17500</v>
      </c>
      <c r="E212" s="19">
        <f t="shared" si="8"/>
        <v>67500</v>
      </c>
      <c r="F212" s="18">
        <v>62500</v>
      </c>
      <c r="G212" s="125">
        <f t="shared" si="9"/>
        <v>5000</v>
      </c>
      <c r="H212" s="337" t="s">
        <v>909</v>
      </c>
      <c r="I212" s="353" t="s">
        <v>909</v>
      </c>
      <c r="J212" s="163" t="s">
        <v>909</v>
      </c>
      <c r="K212" s="346" t="s">
        <v>909</v>
      </c>
    </row>
    <row r="213" spans="1:11" hidden="1">
      <c r="A213" s="238" t="s">
        <v>164</v>
      </c>
      <c r="B213" s="236" t="s">
        <v>1252</v>
      </c>
      <c r="C213" s="18">
        <v>2250</v>
      </c>
      <c r="D213" s="18"/>
      <c r="E213" s="19">
        <f t="shared" si="8"/>
        <v>2250</v>
      </c>
      <c r="F213" s="18">
        <v>2250</v>
      </c>
      <c r="G213" s="125">
        <f t="shared" si="9"/>
        <v>0</v>
      </c>
      <c r="H213" s="337" t="s">
        <v>909</v>
      </c>
      <c r="I213" s="353" t="s">
        <v>909</v>
      </c>
      <c r="J213" s="163" t="s">
        <v>909</v>
      </c>
      <c r="K213" s="346" t="s">
        <v>909</v>
      </c>
    </row>
    <row r="214" spans="1:11" hidden="1">
      <c r="A214" s="238" t="s">
        <v>164</v>
      </c>
      <c r="B214" s="236" t="s">
        <v>1253</v>
      </c>
      <c r="C214" s="18">
        <v>6000</v>
      </c>
      <c r="D214" s="18"/>
      <c r="E214" s="19">
        <f t="shared" si="8"/>
        <v>6000</v>
      </c>
      <c r="F214" s="18">
        <v>4900</v>
      </c>
      <c r="G214" s="125">
        <f t="shared" si="9"/>
        <v>1100</v>
      </c>
      <c r="H214" s="337" t="s">
        <v>909</v>
      </c>
      <c r="I214" s="353" t="s">
        <v>909</v>
      </c>
      <c r="J214" s="163" t="s">
        <v>909</v>
      </c>
      <c r="K214" s="346" t="s">
        <v>909</v>
      </c>
    </row>
    <row r="215" spans="1:11" hidden="1">
      <c r="A215" s="238" t="s">
        <v>164</v>
      </c>
      <c r="B215" s="237" t="s">
        <v>1254</v>
      </c>
      <c r="C215" s="18" t="s">
        <v>909</v>
      </c>
      <c r="D215" s="18" t="s">
        <v>909</v>
      </c>
      <c r="E215" s="19">
        <f t="shared" si="8"/>
        <v>0</v>
      </c>
      <c r="F215" s="18" t="s">
        <v>909</v>
      </c>
      <c r="G215" s="125">
        <f t="shared" si="9"/>
        <v>0</v>
      </c>
      <c r="H215" s="337" t="s">
        <v>909</v>
      </c>
      <c r="I215" s="353" t="s">
        <v>909</v>
      </c>
      <c r="J215" s="163" t="s">
        <v>909</v>
      </c>
      <c r="K215" s="346" t="s">
        <v>909</v>
      </c>
    </row>
    <row r="216" spans="1:11" hidden="1">
      <c r="A216" s="238" t="s">
        <v>164</v>
      </c>
      <c r="B216" s="236" t="s">
        <v>170</v>
      </c>
      <c r="C216" s="18">
        <v>69000</v>
      </c>
      <c r="D216" s="21">
        <v>15000</v>
      </c>
      <c r="E216" s="19">
        <f t="shared" si="8"/>
        <v>84000</v>
      </c>
      <c r="F216" s="18">
        <v>83800</v>
      </c>
      <c r="G216" s="125">
        <f t="shared" si="9"/>
        <v>200</v>
      </c>
      <c r="H216" s="337" t="s">
        <v>909</v>
      </c>
      <c r="I216" s="353" t="s">
        <v>909</v>
      </c>
      <c r="J216" s="163" t="s">
        <v>909</v>
      </c>
      <c r="K216" s="346" t="s">
        <v>909</v>
      </c>
    </row>
    <row r="217" spans="1:11" hidden="1">
      <c r="A217" s="238" t="s">
        <v>164</v>
      </c>
      <c r="B217" s="236" t="s">
        <v>234</v>
      </c>
      <c r="C217" s="18">
        <v>4800</v>
      </c>
      <c r="D217" s="21"/>
      <c r="E217" s="19">
        <f t="shared" si="8"/>
        <v>4800</v>
      </c>
      <c r="F217" s="18">
        <v>1800</v>
      </c>
      <c r="G217" s="125">
        <f t="shared" si="9"/>
        <v>3000</v>
      </c>
      <c r="H217" s="337" t="s">
        <v>909</v>
      </c>
      <c r="I217" s="353" t="s">
        <v>909</v>
      </c>
      <c r="J217" s="163" t="s">
        <v>909</v>
      </c>
      <c r="K217" s="346" t="s">
        <v>909</v>
      </c>
    </row>
    <row r="218" spans="1:11" hidden="1">
      <c r="A218" s="238" t="s">
        <v>164</v>
      </c>
      <c r="B218" s="236" t="s">
        <v>186</v>
      </c>
      <c r="C218" s="18">
        <v>6600</v>
      </c>
      <c r="D218" s="18">
        <v>1320</v>
      </c>
      <c r="E218" s="19">
        <f t="shared" si="8"/>
        <v>7920</v>
      </c>
      <c r="F218" s="18">
        <v>6150</v>
      </c>
      <c r="G218" s="125">
        <f t="shared" si="9"/>
        <v>1770</v>
      </c>
      <c r="H218" s="337" t="s">
        <v>909</v>
      </c>
      <c r="I218" s="353" t="s">
        <v>909</v>
      </c>
      <c r="J218" s="163" t="s">
        <v>909</v>
      </c>
      <c r="K218" s="346" t="s">
        <v>909</v>
      </c>
    </row>
    <row r="219" spans="1:11" hidden="1">
      <c r="A219" s="238" t="s">
        <v>164</v>
      </c>
      <c r="B219" s="236" t="s">
        <v>1255</v>
      </c>
      <c r="C219" s="18">
        <v>2000</v>
      </c>
      <c r="D219" s="18">
        <v>1000</v>
      </c>
      <c r="E219" s="19">
        <f t="shared" si="8"/>
        <v>3000</v>
      </c>
      <c r="F219" s="18">
        <v>3000</v>
      </c>
      <c r="G219" s="125">
        <f t="shared" si="9"/>
        <v>0</v>
      </c>
      <c r="H219" s="337" t="s">
        <v>909</v>
      </c>
      <c r="I219" s="353" t="s">
        <v>909</v>
      </c>
      <c r="J219" s="163" t="s">
        <v>909</v>
      </c>
      <c r="K219" s="346" t="s">
        <v>909</v>
      </c>
    </row>
    <row r="220" spans="1:11" hidden="1">
      <c r="A220" s="238" t="s">
        <v>164</v>
      </c>
      <c r="B220" s="236" t="s">
        <v>1256</v>
      </c>
      <c r="C220" s="18" t="s">
        <v>909</v>
      </c>
      <c r="D220" s="18" t="s">
        <v>909</v>
      </c>
      <c r="E220" s="19">
        <f t="shared" si="8"/>
        <v>0</v>
      </c>
      <c r="F220" s="18" t="s">
        <v>909</v>
      </c>
      <c r="G220" s="125">
        <f t="shared" si="9"/>
        <v>0</v>
      </c>
      <c r="H220" s="337" t="s">
        <v>909</v>
      </c>
      <c r="I220" s="353" t="s">
        <v>909</v>
      </c>
      <c r="J220" s="163" t="s">
        <v>909</v>
      </c>
      <c r="K220" s="346" t="s">
        <v>909</v>
      </c>
    </row>
    <row r="221" spans="1:11" hidden="1">
      <c r="A221" s="238" t="s">
        <v>164</v>
      </c>
      <c r="B221" s="236" t="s">
        <v>1257</v>
      </c>
      <c r="C221" s="18">
        <v>1500</v>
      </c>
      <c r="D221" s="18">
        <v>100</v>
      </c>
      <c r="E221" s="19">
        <f t="shared" si="8"/>
        <v>1600</v>
      </c>
      <c r="F221" s="18">
        <v>1600</v>
      </c>
      <c r="G221" s="125">
        <f t="shared" si="9"/>
        <v>0</v>
      </c>
      <c r="H221" s="337" t="s">
        <v>909</v>
      </c>
      <c r="I221" s="353" t="s">
        <v>909</v>
      </c>
      <c r="J221" s="163" t="s">
        <v>909</v>
      </c>
      <c r="K221" s="346" t="s">
        <v>909</v>
      </c>
    </row>
    <row r="222" spans="1:11" hidden="1">
      <c r="A222" s="238" t="s">
        <v>164</v>
      </c>
      <c r="B222" s="236" t="s">
        <v>1258</v>
      </c>
      <c r="C222" s="18">
        <v>2200</v>
      </c>
      <c r="D222" s="18"/>
      <c r="E222" s="19">
        <f t="shared" si="8"/>
        <v>2200</v>
      </c>
      <c r="F222" s="18">
        <v>1900</v>
      </c>
      <c r="G222" s="125">
        <f t="shared" si="9"/>
        <v>300</v>
      </c>
      <c r="H222" s="337" t="s">
        <v>909</v>
      </c>
      <c r="I222" s="353" t="s">
        <v>909</v>
      </c>
      <c r="J222" s="163" t="s">
        <v>909</v>
      </c>
      <c r="K222" s="346" t="s">
        <v>909</v>
      </c>
    </row>
    <row r="223" spans="1:11" hidden="1">
      <c r="A223" s="238" t="s">
        <v>164</v>
      </c>
      <c r="B223" s="237" t="s">
        <v>1259</v>
      </c>
      <c r="C223" s="18">
        <v>200</v>
      </c>
      <c r="D223" s="18"/>
      <c r="E223" s="19">
        <f t="shared" si="8"/>
        <v>200</v>
      </c>
      <c r="F223" s="18">
        <v>200</v>
      </c>
      <c r="G223" s="125">
        <f t="shared" si="9"/>
        <v>0</v>
      </c>
      <c r="H223" s="337" t="s">
        <v>909</v>
      </c>
      <c r="I223" s="353" t="s">
        <v>909</v>
      </c>
      <c r="J223" s="163" t="s">
        <v>909</v>
      </c>
      <c r="K223" s="346" t="s">
        <v>909</v>
      </c>
    </row>
    <row r="224" spans="1:11" hidden="1">
      <c r="A224" s="238" t="s">
        <v>164</v>
      </c>
      <c r="B224" s="236" t="s">
        <v>1260</v>
      </c>
      <c r="C224" s="18" t="s">
        <v>909</v>
      </c>
      <c r="D224" s="21" t="s">
        <v>909</v>
      </c>
      <c r="E224" s="19">
        <f t="shared" si="8"/>
        <v>0</v>
      </c>
      <c r="F224" s="18" t="s">
        <v>909</v>
      </c>
      <c r="G224" s="125">
        <f t="shared" si="9"/>
        <v>0</v>
      </c>
      <c r="H224" s="337" t="s">
        <v>909</v>
      </c>
      <c r="I224" s="353" t="s">
        <v>909</v>
      </c>
      <c r="J224" s="163" t="s">
        <v>909</v>
      </c>
      <c r="K224" s="346" t="s">
        <v>909</v>
      </c>
    </row>
    <row r="225" spans="1:11" hidden="1">
      <c r="A225" s="238" t="s">
        <v>164</v>
      </c>
      <c r="B225" s="236" t="s">
        <v>1261</v>
      </c>
      <c r="C225" s="18">
        <v>6300</v>
      </c>
      <c r="D225" s="21"/>
      <c r="E225" s="19">
        <f t="shared" si="8"/>
        <v>6300</v>
      </c>
      <c r="F225" s="18">
        <v>6300</v>
      </c>
      <c r="G225" s="125">
        <f t="shared" si="9"/>
        <v>0</v>
      </c>
      <c r="H225" s="337" t="s">
        <v>909</v>
      </c>
      <c r="I225" s="353" t="s">
        <v>909</v>
      </c>
      <c r="J225" s="163" t="s">
        <v>909</v>
      </c>
      <c r="K225" s="346" t="s">
        <v>909</v>
      </c>
    </row>
    <row r="226" spans="1:11" hidden="1">
      <c r="A226" s="238" t="s">
        <v>164</v>
      </c>
      <c r="B226" s="237" t="s">
        <v>1262</v>
      </c>
      <c r="C226" s="18" t="s">
        <v>909</v>
      </c>
      <c r="D226" s="21" t="s">
        <v>909</v>
      </c>
      <c r="E226" s="19">
        <f t="shared" si="8"/>
        <v>0</v>
      </c>
      <c r="F226" s="18" t="s">
        <v>909</v>
      </c>
      <c r="G226" s="125">
        <f t="shared" si="9"/>
        <v>0</v>
      </c>
      <c r="H226" s="337" t="s">
        <v>909</v>
      </c>
      <c r="I226" s="353" t="s">
        <v>909</v>
      </c>
      <c r="J226" s="163" t="s">
        <v>909</v>
      </c>
      <c r="K226" s="346" t="s">
        <v>909</v>
      </c>
    </row>
    <row r="227" spans="1:11" hidden="1">
      <c r="A227" s="238" t="s">
        <v>164</v>
      </c>
      <c r="B227" s="237" t="s">
        <v>233</v>
      </c>
      <c r="C227" s="18">
        <v>7862</v>
      </c>
      <c r="D227" s="21"/>
      <c r="E227" s="19">
        <f t="shared" si="8"/>
        <v>7862</v>
      </c>
      <c r="F227" s="18">
        <v>7862</v>
      </c>
      <c r="G227" s="125">
        <f t="shared" si="9"/>
        <v>0</v>
      </c>
      <c r="H227" s="337" t="s">
        <v>909</v>
      </c>
      <c r="I227" s="353" t="s">
        <v>909</v>
      </c>
      <c r="J227" s="163" t="s">
        <v>909</v>
      </c>
      <c r="K227" s="346" t="s">
        <v>909</v>
      </c>
    </row>
    <row r="228" spans="1:11" hidden="1">
      <c r="A228" s="238" t="s">
        <v>164</v>
      </c>
      <c r="B228" s="236" t="s">
        <v>1263</v>
      </c>
      <c r="C228" s="18" t="s">
        <v>909</v>
      </c>
      <c r="D228" s="21" t="s">
        <v>909</v>
      </c>
      <c r="E228" s="19">
        <f t="shared" si="8"/>
        <v>0</v>
      </c>
      <c r="F228" s="18" t="s">
        <v>909</v>
      </c>
      <c r="G228" s="125">
        <f t="shared" si="9"/>
        <v>0</v>
      </c>
      <c r="H228" s="337" t="s">
        <v>909</v>
      </c>
      <c r="I228" s="353" t="s">
        <v>909</v>
      </c>
      <c r="J228" s="163" t="s">
        <v>909</v>
      </c>
      <c r="K228" s="346" t="s">
        <v>909</v>
      </c>
    </row>
    <row r="229" spans="1:11" hidden="1">
      <c r="A229" s="238" t="s">
        <v>164</v>
      </c>
      <c r="B229" s="237" t="s">
        <v>1264</v>
      </c>
      <c r="C229" s="18" t="s">
        <v>909</v>
      </c>
      <c r="D229" s="21" t="s">
        <v>909</v>
      </c>
      <c r="E229" s="19">
        <f t="shared" si="8"/>
        <v>0</v>
      </c>
      <c r="F229" s="18" t="s">
        <v>909</v>
      </c>
      <c r="G229" s="125">
        <f t="shared" si="9"/>
        <v>0</v>
      </c>
      <c r="H229" s="337" t="s">
        <v>909</v>
      </c>
      <c r="I229" s="353" t="s">
        <v>909</v>
      </c>
      <c r="J229" s="163" t="s">
        <v>909</v>
      </c>
      <c r="K229" s="346" t="s">
        <v>909</v>
      </c>
    </row>
    <row r="230" spans="1:11" hidden="1">
      <c r="A230" s="238" t="s">
        <v>164</v>
      </c>
      <c r="B230" s="236" t="s">
        <v>1265</v>
      </c>
      <c r="C230" s="18" t="s">
        <v>909</v>
      </c>
      <c r="D230" s="21" t="s">
        <v>909</v>
      </c>
      <c r="E230" s="19">
        <f t="shared" si="8"/>
        <v>0</v>
      </c>
      <c r="F230" s="18" t="s">
        <v>909</v>
      </c>
      <c r="G230" s="125">
        <f t="shared" si="9"/>
        <v>0</v>
      </c>
      <c r="H230" s="337" t="s">
        <v>909</v>
      </c>
      <c r="I230" s="353" t="s">
        <v>909</v>
      </c>
      <c r="J230" s="163" t="s">
        <v>909</v>
      </c>
      <c r="K230" s="346" t="s">
        <v>909</v>
      </c>
    </row>
    <row r="231" spans="1:11" hidden="1">
      <c r="A231" s="238" t="s">
        <v>164</v>
      </c>
      <c r="B231" s="236" t="s">
        <v>1266</v>
      </c>
      <c r="C231" s="18" t="s">
        <v>909</v>
      </c>
      <c r="D231" s="18" t="s">
        <v>909</v>
      </c>
      <c r="E231" s="19">
        <f t="shared" si="8"/>
        <v>0</v>
      </c>
      <c r="F231" s="18" t="s">
        <v>909</v>
      </c>
      <c r="G231" s="125">
        <f t="shared" si="9"/>
        <v>0</v>
      </c>
      <c r="H231" s="337" t="s">
        <v>909</v>
      </c>
      <c r="I231" s="353" t="s">
        <v>909</v>
      </c>
      <c r="J231" s="163" t="s">
        <v>909</v>
      </c>
      <c r="K231" s="346" t="s">
        <v>909</v>
      </c>
    </row>
    <row r="232" spans="1:11" hidden="1">
      <c r="A232" s="238" t="s">
        <v>164</v>
      </c>
      <c r="B232" s="237" t="s">
        <v>1267</v>
      </c>
      <c r="C232" s="18" t="s">
        <v>909</v>
      </c>
      <c r="D232" s="18" t="s">
        <v>909</v>
      </c>
      <c r="E232" s="19">
        <f t="shared" si="8"/>
        <v>0</v>
      </c>
      <c r="F232" s="18" t="s">
        <v>909</v>
      </c>
      <c r="G232" s="125">
        <f t="shared" si="9"/>
        <v>0</v>
      </c>
      <c r="H232" s="337" t="s">
        <v>909</v>
      </c>
      <c r="I232" s="353" t="s">
        <v>909</v>
      </c>
      <c r="J232" s="163" t="s">
        <v>909</v>
      </c>
      <c r="K232" s="346" t="s">
        <v>909</v>
      </c>
    </row>
    <row r="233" spans="1:11" hidden="1">
      <c r="A233" s="238" t="s">
        <v>164</v>
      </c>
      <c r="B233" s="236" t="s">
        <v>1268</v>
      </c>
      <c r="C233" s="18" t="s">
        <v>909</v>
      </c>
      <c r="D233" s="18" t="s">
        <v>909</v>
      </c>
      <c r="E233" s="19">
        <f t="shared" si="8"/>
        <v>0</v>
      </c>
      <c r="F233" s="18" t="s">
        <v>909</v>
      </c>
      <c r="G233" s="125">
        <f t="shared" si="9"/>
        <v>0</v>
      </c>
      <c r="H233" s="337" t="s">
        <v>909</v>
      </c>
      <c r="I233" s="353" t="s">
        <v>909</v>
      </c>
      <c r="J233" s="163" t="s">
        <v>909</v>
      </c>
      <c r="K233" s="346" t="s">
        <v>909</v>
      </c>
    </row>
    <row r="234" spans="1:11" hidden="1">
      <c r="A234" s="238" t="s">
        <v>164</v>
      </c>
      <c r="B234" s="236" t="s">
        <v>1269</v>
      </c>
      <c r="C234" s="18">
        <v>8481</v>
      </c>
      <c r="D234" s="18"/>
      <c r="E234" s="19">
        <f t="shared" si="8"/>
        <v>8481</v>
      </c>
      <c r="F234" s="18">
        <v>8481</v>
      </c>
      <c r="G234" s="125">
        <f t="shared" si="9"/>
        <v>0</v>
      </c>
      <c r="H234" s="337" t="s">
        <v>909</v>
      </c>
      <c r="I234" s="353" t="s">
        <v>909</v>
      </c>
      <c r="J234" s="163" t="s">
        <v>909</v>
      </c>
      <c r="K234" s="346" t="s">
        <v>909</v>
      </c>
    </row>
    <row r="235" spans="1:11" hidden="1">
      <c r="A235" s="238" t="s">
        <v>164</v>
      </c>
      <c r="B235" s="236" t="s">
        <v>1270</v>
      </c>
      <c r="C235" s="18" t="s">
        <v>909</v>
      </c>
      <c r="D235" s="18" t="s">
        <v>909</v>
      </c>
      <c r="E235" s="19">
        <f t="shared" si="8"/>
        <v>0</v>
      </c>
      <c r="F235" s="18" t="s">
        <v>909</v>
      </c>
      <c r="G235" s="125">
        <f t="shared" si="9"/>
        <v>0</v>
      </c>
      <c r="H235" s="337" t="s">
        <v>909</v>
      </c>
      <c r="I235" s="353" t="s">
        <v>909</v>
      </c>
      <c r="J235" s="163" t="s">
        <v>909</v>
      </c>
      <c r="K235" s="346" t="s">
        <v>909</v>
      </c>
    </row>
    <row r="236" spans="1:11" hidden="1">
      <c r="A236" s="238" t="s">
        <v>164</v>
      </c>
      <c r="B236" s="237" t="s">
        <v>226</v>
      </c>
      <c r="C236" s="18">
        <v>10444</v>
      </c>
      <c r="D236" s="18"/>
      <c r="E236" s="19">
        <f t="shared" si="8"/>
        <v>10444</v>
      </c>
      <c r="F236" s="18">
        <v>10444</v>
      </c>
      <c r="G236" s="125">
        <f t="shared" si="9"/>
        <v>0</v>
      </c>
      <c r="H236" s="337" t="s">
        <v>909</v>
      </c>
      <c r="I236" s="353" t="s">
        <v>909</v>
      </c>
      <c r="J236" s="163" t="s">
        <v>909</v>
      </c>
      <c r="K236" s="346" t="s">
        <v>909</v>
      </c>
    </row>
    <row r="237" spans="1:11" hidden="1">
      <c r="A237" s="238" t="s">
        <v>164</v>
      </c>
      <c r="B237" s="237" t="s">
        <v>1271</v>
      </c>
      <c r="C237" s="18">
        <v>100</v>
      </c>
      <c r="D237" s="18"/>
      <c r="E237" s="19">
        <f t="shared" si="8"/>
        <v>100</v>
      </c>
      <c r="F237" s="18">
        <v>100</v>
      </c>
      <c r="G237" s="125">
        <f t="shared" si="9"/>
        <v>0</v>
      </c>
      <c r="H237" s="337" t="s">
        <v>909</v>
      </c>
      <c r="I237" s="353" t="s">
        <v>909</v>
      </c>
      <c r="J237" s="163" t="s">
        <v>909</v>
      </c>
      <c r="K237" s="346" t="s">
        <v>909</v>
      </c>
    </row>
    <row r="238" spans="1:11" hidden="1">
      <c r="A238" s="238" t="s">
        <v>164</v>
      </c>
      <c r="B238" s="237" t="s">
        <v>1272</v>
      </c>
      <c r="C238" s="19">
        <v>882</v>
      </c>
      <c r="D238" s="18"/>
      <c r="E238" s="19">
        <f t="shared" si="8"/>
        <v>882</v>
      </c>
      <c r="F238" s="18">
        <v>882</v>
      </c>
      <c r="G238" s="125">
        <f t="shared" si="9"/>
        <v>0</v>
      </c>
      <c r="H238" s="337" t="s">
        <v>909</v>
      </c>
      <c r="I238" s="353" t="s">
        <v>909</v>
      </c>
      <c r="J238" s="163" t="s">
        <v>909</v>
      </c>
      <c r="K238" s="346" t="s">
        <v>909</v>
      </c>
    </row>
    <row r="239" spans="1:11" hidden="1">
      <c r="A239" s="238" t="s">
        <v>164</v>
      </c>
      <c r="B239" s="237" t="s">
        <v>1273</v>
      </c>
      <c r="C239" s="18" t="s">
        <v>909</v>
      </c>
      <c r="D239" s="18" t="s">
        <v>909</v>
      </c>
      <c r="E239" s="19">
        <f t="shared" si="8"/>
        <v>0</v>
      </c>
      <c r="F239" s="18" t="s">
        <v>909</v>
      </c>
      <c r="G239" s="125">
        <f t="shared" si="9"/>
        <v>0</v>
      </c>
      <c r="H239" s="337" t="s">
        <v>909</v>
      </c>
      <c r="I239" s="353" t="s">
        <v>909</v>
      </c>
      <c r="J239" s="163" t="s">
        <v>909</v>
      </c>
      <c r="K239" s="346" t="s">
        <v>909</v>
      </c>
    </row>
    <row r="240" spans="1:11" hidden="1">
      <c r="A240" s="238" t="s">
        <v>164</v>
      </c>
      <c r="B240" s="237" t="s">
        <v>1274</v>
      </c>
      <c r="C240" s="18" t="s">
        <v>909</v>
      </c>
      <c r="D240" s="18" t="s">
        <v>909</v>
      </c>
      <c r="E240" s="19">
        <f t="shared" si="8"/>
        <v>0</v>
      </c>
      <c r="F240" s="18" t="s">
        <v>909</v>
      </c>
      <c r="G240" s="125">
        <f t="shared" si="9"/>
        <v>0</v>
      </c>
      <c r="H240" s="337" t="s">
        <v>909</v>
      </c>
      <c r="I240" s="353" t="s">
        <v>909</v>
      </c>
      <c r="J240" s="163" t="s">
        <v>909</v>
      </c>
      <c r="K240" s="346" t="s">
        <v>909</v>
      </c>
    </row>
    <row r="241" spans="1:11" hidden="1">
      <c r="A241" s="238" t="s">
        <v>164</v>
      </c>
      <c r="B241" s="237" t="s">
        <v>1275</v>
      </c>
      <c r="C241" s="18" t="s">
        <v>909</v>
      </c>
      <c r="D241" s="18" t="s">
        <v>909</v>
      </c>
      <c r="E241" s="19">
        <f t="shared" si="8"/>
        <v>0</v>
      </c>
      <c r="F241" s="18" t="s">
        <v>909</v>
      </c>
      <c r="G241" s="125">
        <f t="shared" si="9"/>
        <v>0</v>
      </c>
      <c r="H241" s="337" t="s">
        <v>909</v>
      </c>
      <c r="I241" s="353" t="s">
        <v>909</v>
      </c>
      <c r="J241" s="163" t="s">
        <v>909</v>
      </c>
      <c r="K241" s="346" t="s">
        <v>909</v>
      </c>
    </row>
    <row r="242" spans="1:11" hidden="1">
      <c r="A242" s="238" t="s">
        <v>164</v>
      </c>
      <c r="B242" s="237" t="s">
        <v>238</v>
      </c>
      <c r="C242" s="18">
        <v>15000</v>
      </c>
      <c r="D242" s="18">
        <v>2500</v>
      </c>
      <c r="E242" s="19">
        <f t="shared" si="8"/>
        <v>17500</v>
      </c>
      <c r="F242" s="18">
        <v>15800</v>
      </c>
      <c r="G242" s="125">
        <f t="shared" si="9"/>
        <v>1700</v>
      </c>
      <c r="H242" s="337" t="s">
        <v>909</v>
      </c>
      <c r="I242" s="353" t="s">
        <v>909</v>
      </c>
      <c r="J242" s="163" t="s">
        <v>909</v>
      </c>
      <c r="K242" s="346" t="s">
        <v>909</v>
      </c>
    </row>
    <row r="243" spans="1:11" hidden="1">
      <c r="A243" s="238" t="s">
        <v>164</v>
      </c>
      <c r="B243" s="237" t="s">
        <v>210</v>
      </c>
      <c r="C243" s="18" t="s">
        <v>909</v>
      </c>
      <c r="D243" s="18" t="s">
        <v>909</v>
      </c>
      <c r="E243" s="19">
        <f t="shared" si="8"/>
        <v>0</v>
      </c>
      <c r="F243" s="18" t="s">
        <v>909</v>
      </c>
      <c r="G243" s="125">
        <f t="shared" si="9"/>
        <v>0</v>
      </c>
      <c r="H243" s="337" t="s">
        <v>909</v>
      </c>
      <c r="I243" s="353" t="s">
        <v>909</v>
      </c>
      <c r="J243" s="163" t="s">
        <v>909</v>
      </c>
      <c r="K243" s="346" t="s">
        <v>909</v>
      </c>
    </row>
    <row r="244" spans="1:11" hidden="1">
      <c r="A244" s="238" t="s">
        <v>164</v>
      </c>
      <c r="B244" s="236" t="s">
        <v>223</v>
      </c>
      <c r="C244" s="18">
        <v>65000</v>
      </c>
      <c r="D244" s="18"/>
      <c r="E244" s="19">
        <f t="shared" si="8"/>
        <v>65000</v>
      </c>
      <c r="F244" s="18">
        <v>62000</v>
      </c>
      <c r="G244" s="125">
        <f t="shared" si="9"/>
        <v>3000</v>
      </c>
      <c r="H244" s="337" t="s">
        <v>909</v>
      </c>
      <c r="I244" s="353" t="s">
        <v>909</v>
      </c>
      <c r="J244" s="163" t="s">
        <v>909</v>
      </c>
      <c r="K244" s="346" t="s">
        <v>909</v>
      </c>
    </row>
    <row r="245" spans="1:11" hidden="1">
      <c r="A245" s="238" t="s">
        <v>164</v>
      </c>
      <c r="B245" s="236" t="s">
        <v>1276</v>
      </c>
      <c r="C245" s="18">
        <v>5500</v>
      </c>
      <c r="D245" s="18">
        <v>1500</v>
      </c>
      <c r="E245" s="19">
        <f t="shared" si="8"/>
        <v>7000</v>
      </c>
      <c r="F245" s="18">
        <v>4200</v>
      </c>
      <c r="G245" s="125">
        <f t="shared" si="9"/>
        <v>2800</v>
      </c>
      <c r="H245" s="337" t="s">
        <v>909</v>
      </c>
      <c r="I245" s="353" t="s">
        <v>909</v>
      </c>
      <c r="J245" s="163" t="s">
        <v>909</v>
      </c>
      <c r="K245" s="346" t="s">
        <v>909</v>
      </c>
    </row>
    <row r="246" spans="1:11" hidden="1">
      <c r="A246" s="238" t="s">
        <v>164</v>
      </c>
      <c r="B246" s="236" t="s">
        <v>198</v>
      </c>
      <c r="C246" s="18">
        <v>4500</v>
      </c>
      <c r="D246" s="18"/>
      <c r="E246" s="19">
        <f t="shared" si="8"/>
        <v>4500</v>
      </c>
      <c r="F246" s="18">
        <v>4500</v>
      </c>
      <c r="G246" s="125">
        <f t="shared" si="9"/>
        <v>0</v>
      </c>
      <c r="H246" s="337" t="s">
        <v>909</v>
      </c>
      <c r="I246" s="353" t="s">
        <v>909</v>
      </c>
      <c r="J246" s="163" t="s">
        <v>909</v>
      </c>
      <c r="K246" s="346" t="s">
        <v>909</v>
      </c>
    </row>
    <row r="247" spans="1:11" hidden="1">
      <c r="A247" s="238" t="s">
        <v>164</v>
      </c>
      <c r="B247" s="236" t="s">
        <v>1277</v>
      </c>
      <c r="C247" s="18">
        <v>3000</v>
      </c>
      <c r="D247" s="18"/>
      <c r="E247" s="19">
        <f t="shared" si="8"/>
        <v>3000</v>
      </c>
      <c r="F247" s="18"/>
      <c r="G247" s="125">
        <f t="shared" si="9"/>
        <v>3000</v>
      </c>
      <c r="H247" s="337" t="s">
        <v>909</v>
      </c>
      <c r="I247" s="353" t="s">
        <v>909</v>
      </c>
      <c r="J247" s="163" t="s">
        <v>909</v>
      </c>
      <c r="K247" s="346" t="s">
        <v>909</v>
      </c>
    </row>
    <row r="248" spans="1:11" hidden="1">
      <c r="A248" s="238" t="s">
        <v>164</v>
      </c>
      <c r="B248" s="236" t="s">
        <v>1278</v>
      </c>
      <c r="C248" s="18">
        <v>4500</v>
      </c>
      <c r="D248" s="18"/>
      <c r="E248" s="19">
        <f t="shared" si="8"/>
        <v>4500</v>
      </c>
      <c r="F248" s="18">
        <v>4000</v>
      </c>
      <c r="G248" s="125">
        <f t="shared" si="9"/>
        <v>500</v>
      </c>
      <c r="H248" s="337" t="s">
        <v>909</v>
      </c>
      <c r="I248" s="353" t="s">
        <v>909</v>
      </c>
      <c r="J248" s="163" t="s">
        <v>909</v>
      </c>
      <c r="K248" s="346" t="s">
        <v>909</v>
      </c>
    </row>
    <row r="249" spans="1:11" hidden="1">
      <c r="A249" s="238" t="s">
        <v>164</v>
      </c>
      <c r="B249" s="236" t="s">
        <v>1279</v>
      </c>
      <c r="C249" s="18">
        <v>6000</v>
      </c>
      <c r="D249" s="18"/>
      <c r="E249" s="19">
        <f t="shared" si="8"/>
        <v>6000</v>
      </c>
      <c r="F249" s="18">
        <v>4500</v>
      </c>
      <c r="G249" s="125">
        <f t="shared" si="9"/>
        <v>1500</v>
      </c>
      <c r="H249" s="337" t="s">
        <v>909</v>
      </c>
      <c r="I249" s="353" t="s">
        <v>909</v>
      </c>
      <c r="J249" s="163" t="s">
        <v>909</v>
      </c>
      <c r="K249" s="346" t="s">
        <v>909</v>
      </c>
    </row>
    <row r="250" spans="1:11" hidden="1">
      <c r="A250" s="238" t="s">
        <v>164</v>
      </c>
      <c r="B250" s="236" t="s">
        <v>1280</v>
      </c>
      <c r="C250" s="18" t="s">
        <v>909</v>
      </c>
      <c r="D250" s="18" t="s">
        <v>909</v>
      </c>
      <c r="E250" s="19">
        <f t="shared" si="8"/>
        <v>0</v>
      </c>
      <c r="F250" s="18" t="s">
        <v>909</v>
      </c>
      <c r="G250" s="125">
        <f t="shared" si="9"/>
        <v>0</v>
      </c>
      <c r="H250" s="337" t="s">
        <v>909</v>
      </c>
      <c r="I250" s="353" t="s">
        <v>909</v>
      </c>
      <c r="J250" s="163" t="s">
        <v>909</v>
      </c>
      <c r="K250" s="346" t="s">
        <v>909</v>
      </c>
    </row>
    <row r="251" spans="1:11" hidden="1">
      <c r="A251" s="238" t="s">
        <v>164</v>
      </c>
      <c r="B251" s="236" t="s">
        <v>214</v>
      </c>
      <c r="C251" s="18" t="s">
        <v>909</v>
      </c>
      <c r="D251" s="18" t="s">
        <v>909</v>
      </c>
      <c r="E251" s="19">
        <f t="shared" si="8"/>
        <v>0</v>
      </c>
      <c r="F251" s="18" t="s">
        <v>909</v>
      </c>
      <c r="G251" s="125">
        <f t="shared" si="9"/>
        <v>0</v>
      </c>
      <c r="H251" s="337" t="s">
        <v>909</v>
      </c>
      <c r="I251" s="353" t="s">
        <v>909</v>
      </c>
      <c r="J251" s="163" t="s">
        <v>909</v>
      </c>
      <c r="K251" s="346" t="s">
        <v>909</v>
      </c>
    </row>
    <row r="252" spans="1:11" hidden="1">
      <c r="A252" s="238" t="s">
        <v>164</v>
      </c>
      <c r="B252" s="236" t="s">
        <v>1281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25">
        <f t="shared" si="9"/>
        <v>0</v>
      </c>
      <c r="H252" s="337" t="s">
        <v>909</v>
      </c>
      <c r="I252" s="353" t="s">
        <v>909</v>
      </c>
      <c r="J252" s="163" t="s">
        <v>909</v>
      </c>
      <c r="K252" s="346" t="s">
        <v>909</v>
      </c>
    </row>
    <row r="253" spans="1:11" hidden="1">
      <c r="A253" s="238" t="s">
        <v>164</v>
      </c>
      <c r="B253" s="236" t="s">
        <v>1282</v>
      </c>
      <c r="C253" s="18">
        <v>38000</v>
      </c>
      <c r="D253" s="18">
        <v>19580</v>
      </c>
      <c r="E253" s="19">
        <f t="shared" si="8"/>
        <v>57580</v>
      </c>
      <c r="F253" s="18">
        <v>57580</v>
      </c>
      <c r="G253" s="125">
        <f t="shared" si="9"/>
        <v>0</v>
      </c>
      <c r="H253" s="337" t="s">
        <v>909</v>
      </c>
      <c r="I253" s="353" t="s">
        <v>909</v>
      </c>
      <c r="J253" s="163" t="s">
        <v>909</v>
      </c>
      <c r="K253" s="346" t="s">
        <v>909</v>
      </c>
    </row>
    <row r="254" spans="1:11" hidden="1">
      <c r="A254" s="238" t="s">
        <v>164</v>
      </c>
      <c r="B254" s="237" t="s">
        <v>1283</v>
      </c>
      <c r="C254" s="18">
        <v>13000</v>
      </c>
      <c r="D254" s="18"/>
      <c r="E254" s="19">
        <f t="shared" si="8"/>
        <v>13000</v>
      </c>
      <c r="F254" s="18">
        <v>8650</v>
      </c>
      <c r="G254" s="125">
        <f t="shared" si="9"/>
        <v>4350</v>
      </c>
      <c r="H254" s="337" t="s">
        <v>909</v>
      </c>
      <c r="I254" s="353" t="s">
        <v>909</v>
      </c>
      <c r="J254" s="163" t="s">
        <v>909</v>
      </c>
      <c r="K254" s="346" t="s">
        <v>909</v>
      </c>
    </row>
    <row r="255" spans="1:11" hidden="1">
      <c r="A255" s="238" t="s">
        <v>164</v>
      </c>
      <c r="B255" s="237" t="s">
        <v>1284</v>
      </c>
      <c r="C255" s="18" t="s">
        <v>909</v>
      </c>
      <c r="D255" s="18" t="s">
        <v>909</v>
      </c>
      <c r="E255" s="19">
        <f t="shared" si="8"/>
        <v>0</v>
      </c>
      <c r="F255" s="18" t="s">
        <v>909</v>
      </c>
      <c r="G255" s="125">
        <f t="shared" si="9"/>
        <v>0</v>
      </c>
      <c r="H255" s="337" t="s">
        <v>909</v>
      </c>
      <c r="I255" s="353" t="s">
        <v>909</v>
      </c>
      <c r="J255" s="163" t="s">
        <v>909</v>
      </c>
      <c r="K255" s="346" t="s">
        <v>909</v>
      </c>
    </row>
    <row r="256" spans="1:11" hidden="1">
      <c r="A256" s="238" t="s">
        <v>164</v>
      </c>
      <c r="B256" s="236" t="s">
        <v>176</v>
      </c>
      <c r="C256" s="18">
        <v>100</v>
      </c>
      <c r="D256" s="18"/>
      <c r="E256" s="19">
        <f t="shared" si="8"/>
        <v>100</v>
      </c>
      <c r="F256" s="18">
        <v>100</v>
      </c>
      <c r="G256" s="125">
        <f t="shared" si="9"/>
        <v>0</v>
      </c>
      <c r="H256" s="337" t="s">
        <v>909</v>
      </c>
      <c r="I256" s="353" t="s">
        <v>909</v>
      </c>
      <c r="J256" s="163" t="s">
        <v>909</v>
      </c>
      <c r="K256" s="346" t="s">
        <v>909</v>
      </c>
    </row>
    <row r="257" spans="1:11" hidden="1">
      <c r="A257" s="238" t="s">
        <v>164</v>
      </c>
      <c r="B257" s="236" t="s">
        <v>180</v>
      </c>
      <c r="C257" s="18">
        <v>5100</v>
      </c>
      <c r="D257" s="18"/>
      <c r="E257" s="19">
        <f t="shared" si="8"/>
        <v>5100</v>
      </c>
      <c r="F257" s="18">
        <v>5100</v>
      </c>
      <c r="G257" s="125">
        <f t="shared" si="9"/>
        <v>0</v>
      </c>
      <c r="H257" s="337" t="s">
        <v>909</v>
      </c>
      <c r="I257" s="353" t="s">
        <v>909</v>
      </c>
      <c r="J257" s="163" t="s">
        <v>909</v>
      </c>
      <c r="K257" s="346" t="s">
        <v>909</v>
      </c>
    </row>
    <row r="258" spans="1:11" hidden="1">
      <c r="A258" s="238" t="s">
        <v>164</v>
      </c>
      <c r="B258" s="236" t="s">
        <v>1285</v>
      </c>
      <c r="C258" s="18">
        <v>500</v>
      </c>
      <c r="D258" s="18"/>
      <c r="E258" s="19">
        <f t="shared" si="8"/>
        <v>500</v>
      </c>
      <c r="F258" s="18">
        <v>500</v>
      </c>
      <c r="G258" s="125">
        <f t="shared" si="9"/>
        <v>0</v>
      </c>
      <c r="H258" s="337" t="s">
        <v>909</v>
      </c>
      <c r="I258" s="353" t="s">
        <v>909</v>
      </c>
      <c r="J258" s="163" t="s">
        <v>909</v>
      </c>
      <c r="K258" s="346" t="s">
        <v>909</v>
      </c>
    </row>
    <row r="259" spans="1:11" s="2" customFormat="1" ht="15.75" hidden="1" customHeight="1">
      <c r="A259" s="238" t="s">
        <v>164</v>
      </c>
      <c r="B259" s="236" t="s">
        <v>1286</v>
      </c>
      <c r="C259" s="23" t="s">
        <v>909</v>
      </c>
      <c r="D259" s="18" t="s">
        <v>909</v>
      </c>
      <c r="E259" s="19">
        <f t="shared" si="8"/>
        <v>0</v>
      </c>
      <c r="F259" s="18"/>
      <c r="G259" s="125">
        <f t="shared" si="9"/>
        <v>0</v>
      </c>
      <c r="H259" s="337" t="s">
        <v>909</v>
      </c>
      <c r="I259" s="353" t="s">
        <v>909</v>
      </c>
      <c r="J259" s="163" t="s">
        <v>909</v>
      </c>
      <c r="K259" s="346" t="s">
        <v>909</v>
      </c>
    </row>
    <row r="260" spans="1:11" s="2" customFormat="1" ht="15.75" hidden="1" customHeight="1">
      <c r="A260" s="238" t="s">
        <v>164</v>
      </c>
      <c r="B260" s="236" t="s">
        <v>1287</v>
      </c>
      <c r="C260" s="23">
        <v>400</v>
      </c>
      <c r="D260" s="18"/>
      <c r="E260" s="19">
        <f t="shared" si="8"/>
        <v>400</v>
      </c>
      <c r="F260" s="18">
        <v>400</v>
      </c>
      <c r="G260" s="125">
        <f t="shared" si="9"/>
        <v>0</v>
      </c>
      <c r="H260" s="337" t="s">
        <v>909</v>
      </c>
      <c r="I260" s="353" t="s">
        <v>909</v>
      </c>
      <c r="J260" s="163" t="s">
        <v>909</v>
      </c>
      <c r="K260" s="346" t="s">
        <v>909</v>
      </c>
    </row>
    <row r="261" spans="1:11" s="2" customFormat="1" ht="15.75" hidden="1" customHeight="1">
      <c r="A261" s="238" t="s">
        <v>164</v>
      </c>
      <c r="B261" s="236" t="s">
        <v>1288</v>
      </c>
      <c r="C261" s="23">
        <v>6000</v>
      </c>
      <c r="D261" s="18"/>
      <c r="E261" s="19">
        <f t="shared" si="8"/>
        <v>6000</v>
      </c>
      <c r="F261" s="18">
        <v>6000</v>
      </c>
      <c r="G261" s="125">
        <f t="shared" si="9"/>
        <v>0</v>
      </c>
      <c r="H261" s="337" t="s">
        <v>909</v>
      </c>
      <c r="I261" s="353" t="s">
        <v>909</v>
      </c>
      <c r="J261" s="163" t="s">
        <v>909</v>
      </c>
      <c r="K261" s="346" t="s">
        <v>909</v>
      </c>
    </row>
    <row r="262" spans="1:11" s="2" customFormat="1" ht="15.75" hidden="1" customHeight="1">
      <c r="A262" s="238" t="s">
        <v>164</v>
      </c>
      <c r="B262" s="236" t="s">
        <v>1289</v>
      </c>
      <c r="C262" s="23">
        <v>11500</v>
      </c>
      <c r="D262" s="18">
        <v>1500</v>
      </c>
      <c r="E262" s="19">
        <f t="shared" si="8"/>
        <v>13000</v>
      </c>
      <c r="F262" s="18">
        <v>7600</v>
      </c>
      <c r="G262" s="125">
        <f t="shared" si="9"/>
        <v>5400</v>
      </c>
      <c r="H262" s="337" t="s">
        <v>909</v>
      </c>
      <c r="I262" s="353" t="s">
        <v>909</v>
      </c>
      <c r="J262" s="163" t="s">
        <v>909</v>
      </c>
      <c r="K262" s="346" t="s">
        <v>909</v>
      </c>
    </row>
    <row r="263" spans="1:11" s="2" customFormat="1" ht="15.75" hidden="1" customHeight="1">
      <c r="A263" s="238" t="s">
        <v>164</v>
      </c>
      <c r="B263" s="236" t="s">
        <v>1290</v>
      </c>
      <c r="C263" s="23">
        <v>6600</v>
      </c>
      <c r="D263" s="18"/>
      <c r="E263" s="19">
        <f t="shared" si="8"/>
        <v>6600</v>
      </c>
      <c r="F263" s="18">
        <v>6570</v>
      </c>
      <c r="G263" s="125">
        <f t="shared" si="9"/>
        <v>30</v>
      </c>
      <c r="H263" s="337" t="s">
        <v>909</v>
      </c>
      <c r="I263" s="353" t="s">
        <v>909</v>
      </c>
      <c r="J263" s="163" t="s">
        <v>909</v>
      </c>
      <c r="K263" s="346" t="s">
        <v>909</v>
      </c>
    </row>
    <row r="264" spans="1:11" s="2" customFormat="1" ht="15.75" hidden="1" customHeight="1">
      <c r="A264" s="238" t="s">
        <v>164</v>
      </c>
      <c r="B264" s="236" t="s">
        <v>1291</v>
      </c>
      <c r="C264" s="23" t="s">
        <v>909</v>
      </c>
      <c r="D264" s="18" t="s">
        <v>909</v>
      </c>
      <c r="E264" s="19">
        <f t="shared" si="8"/>
        <v>0</v>
      </c>
      <c r="F264" s="18" t="s">
        <v>909</v>
      </c>
      <c r="G264" s="125">
        <f t="shared" si="9"/>
        <v>0</v>
      </c>
      <c r="H264" s="337" t="s">
        <v>909</v>
      </c>
      <c r="I264" s="353" t="s">
        <v>909</v>
      </c>
      <c r="J264" s="163" t="s">
        <v>909</v>
      </c>
      <c r="K264" s="346" t="s">
        <v>909</v>
      </c>
    </row>
    <row r="265" spans="1:11" hidden="1">
      <c r="A265" s="238" t="s">
        <v>164</v>
      </c>
      <c r="B265" s="236" t="s">
        <v>1292</v>
      </c>
      <c r="C265" s="18">
        <v>20000</v>
      </c>
      <c r="D265" s="18"/>
      <c r="E265" s="19">
        <f t="shared" si="8"/>
        <v>20000</v>
      </c>
      <c r="F265" s="18">
        <v>19000</v>
      </c>
      <c r="G265" s="125">
        <f t="shared" si="9"/>
        <v>1000</v>
      </c>
      <c r="H265" s="337" t="s">
        <v>909</v>
      </c>
      <c r="I265" s="353" t="s">
        <v>909</v>
      </c>
      <c r="J265" s="163" t="s">
        <v>909</v>
      </c>
      <c r="K265" s="346" t="s">
        <v>909</v>
      </c>
    </row>
    <row r="266" spans="1:11" hidden="1">
      <c r="A266" s="238" t="s">
        <v>164</v>
      </c>
      <c r="B266" s="236" t="s">
        <v>1293</v>
      </c>
      <c r="C266" s="18">
        <v>52600</v>
      </c>
      <c r="D266" s="18"/>
      <c r="E266" s="19">
        <f t="shared" si="8"/>
        <v>52600</v>
      </c>
      <c r="F266" s="18">
        <v>50600</v>
      </c>
      <c r="G266" s="125">
        <f t="shared" si="9"/>
        <v>2000</v>
      </c>
      <c r="H266" s="337" t="s">
        <v>909</v>
      </c>
      <c r="I266" s="353" t="s">
        <v>909</v>
      </c>
      <c r="J266" s="163" t="s">
        <v>909</v>
      </c>
      <c r="K266" s="346" t="s">
        <v>909</v>
      </c>
    </row>
    <row r="267" spans="1:11" hidden="1">
      <c r="A267" s="238" t="s">
        <v>164</v>
      </c>
      <c r="B267" s="236" t="s">
        <v>1294</v>
      </c>
      <c r="C267" s="18" t="s">
        <v>909</v>
      </c>
      <c r="D267" s="18" t="s">
        <v>909</v>
      </c>
      <c r="E267" s="19">
        <f t="shared" si="8"/>
        <v>0</v>
      </c>
      <c r="F267" s="18" t="s">
        <v>909</v>
      </c>
      <c r="G267" s="125">
        <f t="shared" si="9"/>
        <v>0</v>
      </c>
      <c r="H267" s="337" t="s">
        <v>909</v>
      </c>
      <c r="I267" s="353" t="s">
        <v>909</v>
      </c>
      <c r="J267" s="163" t="s">
        <v>909</v>
      </c>
      <c r="K267" s="346" t="s">
        <v>909</v>
      </c>
    </row>
    <row r="268" spans="1:11" hidden="1">
      <c r="A268" s="238" t="s">
        <v>164</v>
      </c>
      <c r="B268" s="237" t="s">
        <v>1295</v>
      </c>
      <c r="C268" s="18" t="s">
        <v>909</v>
      </c>
      <c r="D268" s="18" t="s">
        <v>909</v>
      </c>
      <c r="E268" s="19">
        <f t="shared" si="8"/>
        <v>0</v>
      </c>
      <c r="F268" s="18" t="s">
        <v>909</v>
      </c>
      <c r="G268" s="125">
        <f t="shared" si="9"/>
        <v>0</v>
      </c>
      <c r="H268" s="337" t="s">
        <v>909</v>
      </c>
      <c r="I268" s="353" t="s">
        <v>909</v>
      </c>
      <c r="J268" s="163" t="s">
        <v>909</v>
      </c>
      <c r="K268" s="346" t="s">
        <v>909</v>
      </c>
    </row>
    <row r="269" spans="1:11" hidden="1">
      <c r="A269" s="238" t="s">
        <v>164</v>
      </c>
      <c r="B269" s="237" t="s">
        <v>1296</v>
      </c>
      <c r="C269" s="18" t="s">
        <v>909</v>
      </c>
      <c r="D269" s="18" t="s">
        <v>909</v>
      </c>
      <c r="E269" s="19">
        <f t="shared" ref="E269:E332" si="10">IFERROR(C269+D269,0)</f>
        <v>0</v>
      </c>
      <c r="F269" s="18" t="s">
        <v>909</v>
      </c>
      <c r="G269" s="125">
        <f t="shared" ref="G269:G332" si="11">IFERROR((E269-F269),0)</f>
        <v>0</v>
      </c>
      <c r="H269" s="337" t="s">
        <v>909</v>
      </c>
      <c r="I269" s="353" t="s">
        <v>909</v>
      </c>
      <c r="J269" s="163" t="s">
        <v>909</v>
      </c>
      <c r="K269" s="346" t="s">
        <v>909</v>
      </c>
    </row>
    <row r="270" spans="1:11" hidden="1">
      <c r="A270" s="238" t="s">
        <v>164</v>
      </c>
      <c r="B270" s="236" t="s">
        <v>1297</v>
      </c>
      <c r="C270" s="18">
        <v>12000</v>
      </c>
      <c r="D270" s="18"/>
      <c r="E270" s="19">
        <f t="shared" si="10"/>
        <v>12000</v>
      </c>
      <c r="F270" s="18">
        <v>12000</v>
      </c>
      <c r="G270" s="125">
        <f t="shared" si="11"/>
        <v>0</v>
      </c>
      <c r="H270" s="337" t="s">
        <v>909</v>
      </c>
      <c r="I270" s="353" t="s">
        <v>909</v>
      </c>
      <c r="J270" s="163" t="s">
        <v>909</v>
      </c>
      <c r="K270" s="346" t="s">
        <v>909</v>
      </c>
    </row>
    <row r="271" spans="1:11" hidden="1">
      <c r="A271" s="238" t="s">
        <v>164</v>
      </c>
      <c r="B271" s="237" t="s">
        <v>224</v>
      </c>
      <c r="C271" s="18">
        <v>300</v>
      </c>
      <c r="D271" s="18"/>
      <c r="E271" s="19">
        <f t="shared" si="10"/>
        <v>300</v>
      </c>
      <c r="F271" s="18">
        <v>300</v>
      </c>
      <c r="G271" s="125">
        <f t="shared" si="11"/>
        <v>0</v>
      </c>
      <c r="H271" s="337" t="s">
        <v>909</v>
      </c>
      <c r="I271" s="353" t="s">
        <v>909</v>
      </c>
      <c r="J271" s="163" t="s">
        <v>909</v>
      </c>
      <c r="K271" s="346" t="s">
        <v>909</v>
      </c>
    </row>
    <row r="272" spans="1:11" hidden="1">
      <c r="A272" s="238" t="s">
        <v>164</v>
      </c>
      <c r="B272" s="237" t="s">
        <v>1298</v>
      </c>
      <c r="C272" s="18" t="s">
        <v>909</v>
      </c>
      <c r="D272" s="18" t="s">
        <v>909</v>
      </c>
      <c r="E272" s="19">
        <f t="shared" si="10"/>
        <v>0</v>
      </c>
      <c r="F272" s="18" t="s">
        <v>909</v>
      </c>
      <c r="G272" s="125">
        <f t="shared" si="11"/>
        <v>0</v>
      </c>
      <c r="H272" s="337" t="s">
        <v>909</v>
      </c>
      <c r="I272" s="353" t="s">
        <v>909</v>
      </c>
      <c r="J272" s="163" t="s">
        <v>909</v>
      </c>
      <c r="K272" s="346" t="s">
        <v>909</v>
      </c>
    </row>
    <row r="273" spans="1:11" hidden="1">
      <c r="A273" s="238" t="s">
        <v>164</v>
      </c>
      <c r="B273" s="236" t="s">
        <v>208</v>
      </c>
      <c r="C273" s="18">
        <v>3000</v>
      </c>
      <c r="D273" s="18"/>
      <c r="E273" s="19">
        <f t="shared" si="10"/>
        <v>3000</v>
      </c>
      <c r="F273" s="18">
        <v>3000</v>
      </c>
      <c r="G273" s="125">
        <f t="shared" si="11"/>
        <v>0</v>
      </c>
      <c r="H273" s="337" t="s">
        <v>909</v>
      </c>
      <c r="I273" s="353" t="s">
        <v>909</v>
      </c>
      <c r="J273" s="163" t="s">
        <v>909</v>
      </c>
      <c r="K273" s="346" t="s">
        <v>909</v>
      </c>
    </row>
    <row r="274" spans="1:11" hidden="1">
      <c r="A274" s="238" t="s">
        <v>164</v>
      </c>
      <c r="B274" s="236" t="s">
        <v>1299</v>
      </c>
      <c r="C274" s="18" t="s">
        <v>909</v>
      </c>
      <c r="D274" s="18" t="s">
        <v>909</v>
      </c>
      <c r="E274" s="19">
        <f t="shared" si="10"/>
        <v>0</v>
      </c>
      <c r="F274" s="18" t="s">
        <v>909</v>
      </c>
      <c r="G274" s="125">
        <f t="shared" si="11"/>
        <v>0</v>
      </c>
      <c r="H274" s="337" t="s">
        <v>909</v>
      </c>
      <c r="I274" s="353" t="s">
        <v>909</v>
      </c>
      <c r="J274" s="163" t="s">
        <v>909</v>
      </c>
      <c r="K274" s="346" t="s">
        <v>909</v>
      </c>
    </row>
    <row r="275" spans="1:11" hidden="1">
      <c r="A275" s="238" t="s">
        <v>164</v>
      </c>
      <c r="B275" s="236" t="s">
        <v>1300</v>
      </c>
      <c r="C275" s="18">
        <v>700</v>
      </c>
      <c r="D275" s="18"/>
      <c r="E275" s="19">
        <f t="shared" si="10"/>
        <v>700</v>
      </c>
      <c r="F275" s="18">
        <v>50</v>
      </c>
      <c r="G275" s="125">
        <f t="shared" si="11"/>
        <v>650</v>
      </c>
      <c r="H275" s="337" t="s">
        <v>909</v>
      </c>
      <c r="I275" s="353" t="s">
        <v>909</v>
      </c>
      <c r="J275" s="163" t="s">
        <v>909</v>
      </c>
      <c r="K275" s="346" t="s">
        <v>909</v>
      </c>
    </row>
    <row r="276" spans="1:11" hidden="1">
      <c r="A276" s="238" t="s">
        <v>164</v>
      </c>
      <c r="B276" s="236" t="s">
        <v>167</v>
      </c>
      <c r="C276" s="18">
        <v>500</v>
      </c>
      <c r="D276" s="18"/>
      <c r="E276" s="19">
        <f t="shared" si="10"/>
        <v>500</v>
      </c>
      <c r="F276" s="18"/>
      <c r="G276" s="125">
        <f t="shared" si="11"/>
        <v>500</v>
      </c>
      <c r="H276" s="337" t="s">
        <v>909</v>
      </c>
      <c r="I276" s="353" t="s">
        <v>909</v>
      </c>
      <c r="J276" s="163" t="s">
        <v>909</v>
      </c>
      <c r="K276" s="346" t="s">
        <v>909</v>
      </c>
    </row>
    <row r="277" spans="1:11" hidden="1">
      <c r="A277" s="238" t="s">
        <v>164</v>
      </c>
      <c r="B277" s="236" t="s">
        <v>220</v>
      </c>
      <c r="C277" s="18">
        <v>133000</v>
      </c>
      <c r="D277" s="18">
        <v>20000</v>
      </c>
      <c r="E277" s="19">
        <f t="shared" si="10"/>
        <v>153000</v>
      </c>
      <c r="F277" s="18">
        <v>143000</v>
      </c>
      <c r="G277" s="125">
        <f t="shared" si="11"/>
        <v>10000</v>
      </c>
      <c r="H277" s="337" t="s">
        <v>909</v>
      </c>
      <c r="I277" s="353" t="s">
        <v>909</v>
      </c>
      <c r="J277" s="163" t="s">
        <v>909</v>
      </c>
      <c r="K277" s="346" t="s">
        <v>909</v>
      </c>
    </row>
    <row r="278" spans="1:11" hidden="1">
      <c r="A278" s="238" t="s">
        <v>164</v>
      </c>
      <c r="B278" s="236" t="s">
        <v>191</v>
      </c>
      <c r="C278" s="18">
        <v>50</v>
      </c>
      <c r="D278" s="18"/>
      <c r="E278" s="19">
        <f t="shared" si="10"/>
        <v>50</v>
      </c>
      <c r="F278" s="18">
        <v>50</v>
      </c>
      <c r="G278" s="125">
        <f t="shared" si="11"/>
        <v>0</v>
      </c>
      <c r="H278" s="337" t="s">
        <v>909</v>
      </c>
      <c r="I278" s="353" t="s">
        <v>909</v>
      </c>
      <c r="J278" s="163" t="s">
        <v>909</v>
      </c>
      <c r="K278" s="346" t="s">
        <v>909</v>
      </c>
    </row>
    <row r="279" spans="1:11" hidden="1">
      <c r="A279" s="238" t="s">
        <v>164</v>
      </c>
      <c r="B279" s="237" t="s">
        <v>927</v>
      </c>
      <c r="C279" s="18">
        <v>20000</v>
      </c>
      <c r="D279" s="18"/>
      <c r="E279" s="19">
        <f t="shared" si="10"/>
        <v>20000</v>
      </c>
      <c r="F279" s="18">
        <v>19900</v>
      </c>
      <c r="G279" s="125">
        <f t="shared" si="11"/>
        <v>100</v>
      </c>
      <c r="H279" s="337" t="s">
        <v>909</v>
      </c>
      <c r="I279" s="353" t="s">
        <v>909</v>
      </c>
      <c r="J279" s="163" t="s">
        <v>909</v>
      </c>
      <c r="K279" s="346" t="s">
        <v>909</v>
      </c>
    </row>
    <row r="280" spans="1:11" hidden="1">
      <c r="A280" s="238" t="s">
        <v>164</v>
      </c>
      <c r="B280" s="236" t="s">
        <v>217</v>
      </c>
      <c r="C280" s="18">
        <v>5000</v>
      </c>
      <c r="D280" s="18"/>
      <c r="E280" s="19">
        <f t="shared" si="10"/>
        <v>5000</v>
      </c>
      <c r="F280" s="18">
        <v>5000</v>
      </c>
      <c r="G280" s="125">
        <f t="shared" si="11"/>
        <v>0</v>
      </c>
      <c r="H280" s="337" t="s">
        <v>909</v>
      </c>
      <c r="I280" s="353" t="s">
        <v>909</v>
      </c>
      <c r="J280" s="163" t="s">
        <v>909</v>
      </c>
      <c r="K280" s="346" t="s">
        <v>909</v>
      </c>
    </row>
    <row r="281" spans="1:11" hidden="1">
      <c r="A281" s="238" t="s">
        <v>164</v>
      </c>
      <c r="B281" s="231" t="s">
        <v>1301</v>
      </c>
      <c r="C281" s="18" t="s">
        <v>909</v>
      </c>
      <c r="D281" s="18" t="s">
        <v>909</v>
      </c>
      <c r="E281" s="19">
        <f t="shared" si="10"/>
        <v>0</v>
      </c>
      <c r="F281" s="18" t="s">
        <v>909</v>
      </c>
      <c r="G281" s="125">
        <f t="shared" si="11"/>
        <v>0</v>
      </c>
      <c r="H281" s="337" t="s">
        <v>909</v>
      </c>
      <c r="I281" s="353" t="s">
        <v>909</v>
      </c>
      <c r="J281" s="163" t="s">
        <v>909</v>
      </c>
      <c r="K281" s="346" t="s">
        <v>909</v>
      </c>
    </row>
    <row r="282" spans="1:11" hidden="1">
      <c r="A282" s="238" t="s">
        <v>164</v>
      </c>
      <c r="B282" s="236" t="s">
        <v>1302</v>
      </c>
      <c r="C282" s="18">
        <v>10500</v>
      </c>
      <c r="D282" s="18">
        <v>1500</v>
      </c>
      <c r="E282" s="19">
        <f t="shared" si="10"/>
        <v>12000</v>
      </c>
      <c r="F282" s="18">
        <v>6600</v>
      </c>
      <c r="G282" s="125">
        <f t="shared" si="11"/>
        <v>5400</v>
      </c>
      <c r="H282" s="337" t="s">
        <v>909</v>
      </c>
      <c r="I282" s="353" t="s">
        <v>909</v>
      </c>
      <c r="J282" s="163" t="s">
        <v>909</v>
      </c>
      <c r="K282" s="346" t="s">
        <v>909</v>
      </c>
    </row>
    <row r="283" spans="1:11" hidden="1">
      <c r="A283" s="238" t="s">
        <v>164</v>
      </c>
      <c r="B283" s="237" t="s">
        <v>926</v>
      </c>
      <c r="C283" s="18" t="s">
        <v>909</v>
      </c>
      <c r="D283" s="18" t="s">
        <v>909</v>
      </c>
      <c r="E283" s="19">
        <f t="shared" si="10"/>
        <v>0</v>
      </c>
      <c r="F283" s="18" t="s">
        <v>909</v>
      </c>
      <c r="G283" s="125">
        <f t="shared" si="11"/>
        <v>0</v>
      </c>
      <c r="H283" s="337" t="s">
        <v>909</v>
      </c>
      <c r="I283" s="353" t="s">
        <v>909</v>
      </c>
      <c r="J283" s="163" t="s">
        <v>909</v>
      </c>
      <c r="K283" s="346" t="s">
        <v>909</v>
      </c>
    </row>
    <row r="284" spans="1:11" hidden="1">
      <c r="A284" s="238" t="s">
        <v>164</v>
      </c>
      <c r="B284" s="236" t="s">
        <v>1303</v>
      </c>
      <c r="C284" s="18" t="s">
        <v>909</v>
      </c>
      <c r="D284" s="18" t="s">
        <v>909</v>
      </c>
      <c r="E284" s="19">
        <f t="shared" si="10"/>
        <v>0</v>
      </c>
      <c r="F284" s="18" t="s">
        <v>909</v>
      </c>
      <c r="G284" s="125">
        <f t="shared" si="11"/>
        <v>0</v>
      </c>
      <c r="H284" s="337" t="s">
        <v>909</v>
      </c>
      <c r="I284" s="353" t="s">
        <v>909</v>
      </c>
      <c r="J284" s="163" t="s">
        <v>909</v>
      </c>
      <c r="K284" s="346" t="s">
        <v>909</v>
      </c>
    </row>
    <row r="285" spans="1:11" hidden="1">
      <c r="A285" s="238" t="s">
        <v>164</v>
      </c>
      <c r="B285" s="237" t="s">
        <v>1304</v>
      </c>
      <c r="C285" s="18" t="s">
        <v>909</v>
      </c>
      <c r="D285" s="18" t="s">
        <v>909</v>
      </c>
      <c r="E285" s="19">
        <f t="shared" si="10"/>
        <v>0</v>
      </c>
      <c r="F285" s="18" t="s">
        <v>909</v>
      </c>
      <c r="G285" s="125">
        <f t="shared" si="11"/>
        <v>0</v>
      </c>
      <c r="H285" s="337" t="s">
        <v>909</v>
      </c>
      <c r="I285" s="353" t="s">
        <v>909</v>
      </c>
      <c r="J285" s="163" t="s">
        <v>909</v>
      </c>
      <c r="K285" s="346" t="s">
        <v>909</v>
      </c>
    </row>
    <row r="286" spans="1:11" hidden="1">
      <c r="A286" s="238" t="s">
        <v>164</v>
      </c>
      <c r="B286" s="236" t="s">
        <v>221</v>
      </c>
      <c r="C286" s="18">
        <v>10000</v>
      </c>
      <c r="D286" s="18"/>
      <c r="E286" s="19">
        <f t="shared" si="10"/>
        <v>10000</v>
      </c>
      <c r="F286" s="18"/>
      <c r="G286" s="125">
        <f t="shared" si="11"/>
        <v>10000</v>
      </c>
      <c r="H286" s="337" t="s">
        <v>909</v>
      </c>
      <c r="I286" s="353" t="s">
        <v>909</v>
      </c>
      <c r="J286" s="163" t="s">
        <v>909</v>
      </c>
      <c r="K286" s="346" t="s">
        <v>909</v>
      </c>
    </row>
    <row r="287" spans="1:11" hidden="1">
      <c r="A287" s="238" t="s">
        <v>164</v>
      </c>
      <c r="B287" s="237" t="s">
        <v>1305</v>
      </c>
      <c r="C287" s="18">
        <v>1300</v>
      </c>
      <c r="D287" s="18"/>
      <c r="E287" s="19">
        <f t="shared" si="10"/>
        <v>1300</v>
      </c>
      <c r="F287" s="18"/>
      <c r="G287" s="125">
        <f t="shared" si="11"/>
        <v>1300</v>
      </c>
      <c r="H287" s="337" t="s">
        <v>909</v>
      </c>
      <c r="I287" s="353" t="s">
        <v>909</v>
      </c>
      <c r="J287" s="163" t="s">
        <v>909</v>
      </c>
      <c r="K287" s="346" t="s">
        <v>909</v>
      </c>
    </row>
    <row r="288" spans="1:11" hidden="1">
      <c r="A288" s="238" t="s">
        <v>164</v>
      </c>
      <c r="B288" s="236" t="s">
        <v>1306</v>
      </c>
      <c r="C288" s="18">
        <v>24000</v>
      </c>
      <c r="D288" s="18"/>
      <c r="E288" s="19">
        <f t="shared" si="10"/>
        <v>24000</v>
      </c>
      <c r="F288" s="18">
        <v>24000</v>
      </c>
      <c r="G288" s="125">
        <f t="shared" si="11"/>
        <v>0</v>
      </c>
      <c r="H288" s="337" t="s">
        <v>909</v>
      </c>
      <c r="I288" s="353" t="s">
        <v>909</v>
      </c>
      <c r="J288" s="163" t="s">
        <v>909</v>
      </c>
      <c r="K288" s="346" t="s">
        <v>909</v>
      </c>
    </row>
    <row r="289" spans="1:11" hidden="1">
      <c r="A289" s="16" t="s">
        <v>1307</v>
      </c>
      <c r="B289" s="240" t="s">
        <v>498</v>
      </c>
      <c r="C289" s="18">
        <v>76000</v>
      </c>
      <c r="D289" s="18"/>
      <c r="E289" s="19">
        <f t="shared" si="10"/>
        <v>76000</v>
      </c>
      <c r="F289" s="18">
        <v>76000</v>
      </c>
      <c r="G289" s="125">
        <f t="shared" si="11"/>
        <v>0</v>
      </c>
      <c r="H289" s="337" t="s">
        <v>909</v>
      </c>
      <c r="I289" s="353" t="s">
        <v>909</v>
      </c>
      <c r="J289" s="163" t="s">
        <v>909</v>
      </c>
      <c r="K289" s="346" t="s">
        <v>909</v>
      </c>
    </row>
    <row r="290" spans="1:11" hidden="1">
      <c r="A290" s="238" t="s">
        <v>1307</v>
      </c>
      <c r="B290" s="241" t="s">
        <v>494</v>
      </c>
      <c r="C290" s="18" t="s">
        <v>909</v>
      </c>
      <c r="D290" s="18" t="s">
        <v>909</v>
      </c>
      <c r="E290" s="19">
        <f t="shared" si="10"/>
        <v>0</v>
      </c>
      <c r="F290" s="18" t="s">
        <v>909</v>
      </c>
      <c r="G290" s="125">
        <f t="shared" si="11"/>
        <v>0</v>
      </c>
      <c r="H290" s="337" t="s">
        <v>909</v>
      </c>
      <c r="I290" s="353" t="s">
        <v>909</v>
      </c>
      <c r="J290" s="163" t="s">
        <v>909</v>
      </c>
      <c r="K290" s="346" t="s">
        <v>909</v>
      </c>
    </row>
    <row r="291" spans="1:11" hidden="1">
      <c r="A291" s="238" t="s">
        <v>1307</v>
      </c>
      <c r="B291" s="241" t="s">
        <v>495</v>
      </c>
      <c r="C291" s="18">
        <v>300</v>
      </c>
      <c r="D291" s="18"/>
      <c r="E291" s="19">
        <f t="shared" si="10"/>
        <v>300</v>
      </c>
      <c r="F291" s="18">
        <v>300</v>
      </c>
      <c r="G291" s="125">
        <f t="shared" si="11"/>
        <v>0</v>
      </c>
      <c r="H291" s="337" t="s">
        <v>909</v>
      </c>
      <c r="I291" s="353" t="s">
        <v>909</v>
      </c>
      <c r="J291" s="163" t="s">
        <v>909</v>
      </c>
      <c r="K291" s="346" t="s">
        <v>909</v>
      </c>
    </row>
    <row r="292" spans="1:11" hidden="1">
      <c r="A292" s="238" t="s">
        <v>1307</v>
      </c>
      <c r="B292" s="241" t="s">
        <v>484</v>
      </c>
      <c r="C292" s="18" t="s">
        <v>909</v>
      </c>
      <c r="D292" s="18" t="s">
        <v>909</v>
      </c>
      <c r="E292" s="19">
        <f t="shared" si="10"/>
        <v>0</v>
      </c>
      <c r="F292" s="18" t="s">
        <v>909</v>
      </c>
      <c r="G292" s="125">
        <f t="shared" si="11"/>
        <v>0</v>
      </c>
      <c r="H292" s="337" t="s">
        <v>909</v>
      </c>
      <c r="I292" s="353" t="s">
        <v>909</v>
      </c>
      <c r="J292" s="163" t="s">
        <v>909</v>
      </c>
      <c r="K292" s="346" t="s">
        <v>909</v>
      </c>
    </row>
    <row r="293" spans="1:11" hidden="1">
      <c r="A293" s="238" t="s">
        <v>1307</v>
      </c>
      <c r="B293" s="241" t="s">
        <v>515</v>
      </c>
      <c r="C293" s="18">
        <v>10000</v>
      </c>
      <c r="D293" s="18"/>
      <c r="E293" s="19">
        <f t="shared" si="10"/>
        <v>10000</v>
      </c>
      <c r="F293" s="18">
        <v>10000</v>
      </c>
      <c r="G293" s="125">
        <f t="shared" si="11"/>
        <v>0</v>
      </c>
      <c r="H293" s="337" t="s">
        <v>909</v>
      </c>
      <c r="I293" s="353" t="s">
        <v>909</v>
      </c>
      <c r="J293" s="163" t="s">
        <v>909</v>
      </c>
      <c r="K293" s="346" t="s">
        <v>909</v>
      </c>
    </row>
    <row r="294" spans="1:11" hidden="1">
      <c r="A294" s="238" t="s">
        <v>1307</v>
      </c>
      <c r="B294" s="241" t="s">
        <v>516</v>
      </c>
      <c r="C294" s="18">
        <v>14800</v>
      </c>
      <c r="D294" s="18"/>
      <c r="E294" s="19">
        <f t="shared" si="10"/>
        <v>14800</v>
      </c>
      <c r="F294" s="18">
        <v>14800</v>
      </c>
      <c r="G294" s="125">
        <f t="shared" si="11"/>
        <v>0</v>
      </c>
      <c r="H294" s="337" t="s">
        <v>909</v>
      </c>
      <c r="I294" s="353" t="s">
        <v>909</v>
      </c>
      <c r="J294" s="163" t="s">
        <v>909</v>
      </c>
      <c r="K294" s="346" t="s">
        <v>909</v>
      </c>
    </row>
    <row r="295" spans="1:11" hidden="1">
      <c r="A295" s="238" t="s">
        <v>1307</v>
      </c>
      <c r="B295" s="241" t="s">
        <v>517</v>
      </c>
      <c r="C295" s="18" t="s">
        <v>909</v>
      </c>
      <c r="D295" s="18" t="s">
        <v>909</v>
      </c>
      <c r="E295" s="19">
        <f t="shared" si="10"/>
        <v>0</v>
      </c>
      <c r="F295" s="18" t="s">
        <v>909</v>
      </c>
      <c r="G295" s="125">
        <f t="shared" si="11"/>
        <v>0</v>
      </c>
      <c r="H295" s="337" t="s">
        <v>909</v>
      </c>
      <c r="I295" s="353" t="s">
        <v>909</v>
      </c>
      <c r="J295" s="163" t="s">
        <v>909</v>
      </c>
      <c r="K295" s="346" t="s">
        <v>909</v>
      </c>
    </row>
    <row r="296" spans="1:11" hidden="1">
      <c r="A296" s="238" t="s">
        <v>1307</v>
      </c>
      <c r="B296" s="241" t="s">
        <v>518</v>
      </c>
      <c r="C296" s="18" t="s">
        <v>909</v>
      </c>
      <c r="D296" s="18" t="s">
        <v>909</v>
      </c>
      <c r="E296" s="19">
        <f t="shared" si="10"/>
        <v>0</v>
      </c>
      <c r="F296" s="18" t="s">
        <v>909</v>
      </c>
      <c r="G296" s="125">
        <f t="shared" si="11"/>
        <v>0</v>
      </c>
      <c r="H296" s="337" t="s">
        <v>909</v>
      </c>
      <c r="I296" s="353" t="s">
        <v>909</v>
      </c>
      <c r="J296" s="163" t="s">
        <v>909</v>
      </c>
      <c r="K296" s="346" t="s">
        <v>909</v>
      </c>
    </row>
    <row r="297" spans="1:11" hidden="1">
      <c r="A297" s="238" t="s">
        <v>1307</v>
      </c>
      <c r="B297" s="241" t="s">
        <v>514</v>
      </c>
      <c r="C297" s="18" t="s">
        <v>909</v>
      </c>
      <c r="D297" s="18" t="s">
        <v>909</v>
      </c>
      <c r="E297" s="19">
        <f t="shared" si="10"/>
        <v>0</v>
      </c>
      <c r="F297" s="18" t="s">
        <v>909</v>
      </c>
      <c r="G297" s="125">
        <f t="shared" si="11"/>
        <v>0</v>
      </c>
      <c r="H297" s="337" t="s">
        <v>909</v>
      </c>
      <c r="I297" s="353" t="s">
        <v>909</v>
      </c>
      <c r="J297" s="163" t="s">
        <v>909</v>
      </c>
      <c r="K297" s="346" t="s">
        <v>909</v>
      </c>
    </row>
    <row r="298" spans="1:11" hidden="1">
      <c r="A298" s="238" t="s">
        <v>1307</v>
      </c>
      <c r="B298" s="241" t="s">
        <v>519</v>
      </c>
      <c r="C298" s="24" t="s">
        <v>909</v>
      </c>
      <c r="D298" s="18" t="s">
        <v>909</v>
      </c>
      <c r="E298" s="24">
        <f t="shared" si="10"/>
        <v>0</v>
      </c>
      <c r="F298" s="24" t="s">
        <v>909</v>
      </c>
      <c r="G298" s="125">
        <f t="shared" si="11"/>
        <v>0</v>
      </c>
      <c r="H298" s="337" t="s">
        <v>909</v>
      </c>
      <c r="I298" s="353" t="s">
        <v>909</v>
      </c>
      <c r="J298" s="163" t="s">
        <v>909</v>
      </c>
      <c r="K298" s="346" t="s">
        <v>909</v>
      </c>
    </row>
    <row r="299" spans="1:11" hidden="1">
      <c r="A299" s="238" t="s">
        <v>1307</v>
      </c>
      <c r="B299" s="241" t="s">
        <v>489</v>
      </c>
      <c r="C299" s="18">
        <v>3000</v>
      </c>
      <c r="D299" s="18"/>
      <c r="E299" s="18">
        <f t="shared" si="10"/>
        <v>3000</v>
      </c>
      <c r="F299" s="24">
        <v>3000</v>
      </c>
      <c r="G299" s="125">
        <f t="shared" si="11"/>
        <v>0</v>
      </c>
      <c r="H299" s="337" t="s">
        <v>909</v>
      </c>
      <c r="I299" s="353" t="s">
        <v>909</v>
      </c>
      <c r="J299" s="163" t="s">
        <v>909</v>
      </c>
      <c r="K299" s="346" t="s">
        <v>909</v>
      </c>
    </row>
    <row r="300" spans="1:11" hidden="1">
      <c r="A300" s="238" t="s">
        <v>1307</v>
      </c>
      <c r="B300" s="241" t="s">
        <v>491</v>
      </c>
      <c r="C300" s="18">
        <v>4000</v>
      </c>
      <c r="D300" s="18"/>
      <c r="E300" s="18">
        <f t="shared" si="10"/>
        <v>4000</v>
      </c>
      <c r="F300" s="24">
        <v>4000</v>
      </c>
      <c r="G300" s="125">
        <f t="shared" si="11"/>
        <v>0</v>
      </c>
      <c r="H300" s="337" t="s">
        <v>909</v>
      </c>
      <c r="I300" s="353" t="s">
        <v>909</v>
      </c>
      <c r="J300" s="163" t="s">
        <v>909</v>
      </c>
      <c r="K300" s="346" t="s">
        <v>909</v>
      </c>
    </row>
    <row r="301" spans="1:11" hidden="1">
      <c r="A301" s="238" t="s">
        <v>1307</v>
      </c>
      <c r="B301" s="241" t="s">
        <v>949</v>
      </c>
      <c r="C301" s="18" t="s">
        <v>909</v>
      </c>
      <c r="D301" s="18" t="s">
        <v>909</v>
      </c>
      <c r="E301" s="18">
        <f t="shared" si="10"/>
        <v>0</v>
      </c>
      <c r="F301" s="24" t="s">
        <v>909</v>
      </c>
      <c r="G301" s="125">
        <f t="shared" si="11"/>
        <v>0</v>
      </c>
      <c r="H301" s="337" t="s">
        <v>909</v>
      </c>
      <c r="I301" s="353" t="s">
        <v>909</v>
      </c>
      <c r="J301" s="163" t="s">
        <v>909</v>
      </c>
      <c r="K301" s="346" t="s">
        <v>909</v>
      </c>
    </row>
    <row r="302" spans="1:11" hidden="1">
      <c r="A302" s="238" t="s">
        <v>1307</v>
      </c>
      <c r="B302" s="241" t="s">
        <v>492</v>
      </c>
      <c r="C302" s="18">
        <v>600</v>
      </c>
      <c r="D302" s="18"/>
      <c r="E302" s="18">
        <f t="shared" si="10"/>
        <v>600</v>
      </c>
      <c r="F302" s="24">
        <v>600</v>
      </c>
      <c r="G302" s="125">
        <f t="shared" si="11"/>
        <v>0</v>
      </c>
      <c r="H302" s="337" t="s">
        <v>909</v>
      </c>
      <c r="I302" s="353" t="s">
        <v>909</v>
      </c>
      <c r="J302" s="163" t="s">
        <v>909</v>
      </c>
      <c r="K302" s="346" t="s">
        <v>909</v>
      </c>
    </row>
    <row r="303" spans="1:11" hidden="1">
      <c r="A303" s="238" t="s">
        <v>1307</v>
      </c>
      <c r="B303" s="241" t="s">
        <v>507</v>
      </c>
      <c r="C303" s="18" t="s">
        <v>909</v>
      </c>
      <c r="D303" s="18" t="s">
        <v>909</v>
      </c>
      <c r="E303" s="18">
        <f t="shared" si="10"/>
        <v>0</v>
      </c>
      <c r="F303" s="24" t="s">
        <v>909</v>
      </c>
      <c r="G303" s="125">
        <f t="shared" si="11"/>
        <v>0</v>
      </c>
      <c r="H303" s="337" t="s">
        <v>909</v>
      </c>
      <c r="I303" s="353" t="s">
        <v>909</v>
      </c>
      <c r="J303" s="163" t="s">
        <v>909</v>
      </c>
      <c r="K303" s="346" t="s">
        <v>909</v>
      </c>
    </row>
    <row r="304" spans="1:11" hidden="1">
      <c r="A304" s="238" t="s">
        <v>1307</v>
      </c>
      <c r="B304" s="241" t="s">
        <v>521</v>
      </c>
      <c r="C304" s="18" t="s">
        <v>909</v>
      </c>
      <c r="D304" s="18" t="s">
        <v>909</v>
      </c>
      <c r="E304" s="18">
        <f t="shared" si="10"/>
        <v>0</v>
      </c>
      <c r="F304" s="24" t="s">
        <v>909</v>
      </c>
      <c r="G304" s="125">
        <f t="shared" si="11"/>
        <v>0</v>
      </c>
      <c r="H304" s="337" t="s">
        <v>909</v>
      </c>
      <c r="I304" s="353" t="s">
        <v>909</v>
      </c>
      <c r="J304" s="163" t="s">
        <v>909</v>
      </c>
      <c r="K304" s="346" t="s">
        <v>909</v>
      </c>
    </row>
    <row r="305" spans="1:11" hidden="1">
      <c r="A305" s="238" t="s">
        <v>1307</v>
      </c>
      <c r="B305" s="241" t="s">
        <v>512</v>
      </c>
      <c r="C305" s="18">
        <v>100</v>
      </c>
      <c r="D305" s="18"/>
      <c r="E305" s="18">
        <f t="shared" si="10"/>
        <v>100</v>
      </c>
      <c r="F305" s="24">
        <v>100</v>
      </c>
      <c r="G305" s="125">
        <f t="shared" si="11"/>
        <v>0</v>
      </c>
      <c r="H305" s="337" t="s">
        <v>909</v>
      </c>
      <c r="I305" s="353" t="s">
        <v>909</v>
      </c>
      <c r="J305" s="163" t="s">
        <v>909</v>
      </c>
      <c r="K305" s="346" t="s">
        <v>909</v>
      </c>
    </row>
    <row r="306" spans="1:11" hidden="1">
      <c r="A306" s="238" t="s">
        <v>1307</v>
      </c>
      <c r="B306" s="241" t="s">
        <v>511</v>
      </c>
      <c r="C306" s="18" t="s">
        <v>909</v>
      </c>
      <c r="D306" s="18" t="s">
        <v>909</v>
      </c>
      <c r="E306" s="18">
        <f t="shared" si="10"/>
        <v>0</v>
      </c>
      <c r="F306" s="24" t="s">
        <v>909</v>
      </c>
      <c r="G306" s="125">
        <f t="shared" si="11"/>
        <v>0</v>
      </c>
      <c r="H306" s="337" t="s">
        <v>909</v>
      </c>
      <c r="I306" s="353" t="s">
        <v>909</v>
      </c>
      <c r="J306" s="163" t="s">
        <v>909</v>
      </c>
      <c r="K306" s="346" t="s">
        <v>909</v>
      </c>
    </row>
    <row r="307" spans="1:11" hidden="1">
      <c r="A307" s="238" t="s">
        <v>1307</v>
      </c>
      <c r="B307" s="241" t="s">
        <v>950</v>
      </c>
      <c r="C307" s="18">
        <v>2700</v>
      </c>
      <c r="D307" s="18"/>
      <c r="E307" s="18">
        <f t="shared" si="10"/>
        <v>2700</v>
      </c>
      <c r="F307" s="24">
        <v>2700</v>
      </c>
      <c r="G307" s="125">
        <f t="shared" si="11"/>
        <v>0</v>
      </c>
      <c r="H307" s="337" t="s">
        <v>909</v>
      </c>
      <c r="I307" s="353" t="s">
        <v>909</v>
      </c>
      <c r="J307" s="163" t="s">
        <v>909</v>
      </c>
      <c r="K307" s="346" t="s">
        <v>909</v>
      </c>
    </row>
    <row r="308" spans="1:11" hidden="1">
      <c r="A308" s="238" t="s">
        <v>1307</v>
      </c>
      <c r="B308" s="241" t="s">
        <v>487</v>
      </c>
      <c r="C308" s="18">
        <v>1900</v>
      </c>
      <c r="D308" s="18"/>
      <c r="E308" s="18">
        <f t="shared" si="10"/>
        <v>1900</v>
      </c>
      <c r="F308" s="24">
        <v>1900</v>
      </c>
      <c r="G308" s="125">
        <f t="shared" si="11"/>
        <v>0</v>
      </c>
      <c r="H308" s="337" t="s">
        <v>909</v>
      </c>
      <c r="I308" s="353" t="s">
        <v>909</v>
      </c>
      <c r="J308" s="163" t="s">
        <v>909</v>
      </c>
      <c r="K308" s="346" t="s">
        <v>909</v>
      </c>
    </row>
    <row r="309" spans="1:11" hidden="1">
      <c r="A309" s="238" t="s">
        <v>1307</v>
      </c>
      <c r="B309" s="241" t="s">
        <v>488</v>
      </c>
      <c r="C309" s="18">
        <v>1500</v>
      </c>
      <c r="D309" s="18"/>
      <c r="E309" s="18">
        <f t="shared" si="10"/>
        <v>1500</v>
      </c>
      <c r="F309" s="18">
        <v>1500</v>
      </c>
      <c r="G309" s="125">
        <f t="shared" si="11"/>
        <v>0</v>
      </c>
      <c r="H309" s="337" t="s">
        <v>909</v>
      </c>
      <c r="I309" s="353" t="s">
        <v>909</v>
      </c>
      <c r="J309" s="163" t="s">
        <v>909</v>
      </c>
      <c r="K309" s="346" t="s">
        <v>909</v>
      </c>
    </row>
    <row r="310" spans="1:11" hidden="1">
      <c r="A310" s="238" t="s">
        <v>1307</v>
      </c>
      <c r="B310" s="241" t="s">
        <v>496</v>
      </c>
      <c r="C310" s="18" t="s">
        <v>909</v>
      </c>
      <c r="D310" s="18" t="s">
        <v>909</v>
      </c>
      <c r="E310" s="18">
        <f t="shared" si="10"/>
        <v>0</v>
      </c>
      <c r="F310" s="24" t="s">
        <v>909</v>
      </c>
      <c r="G310" s="125">
        <f t="shared" si="11"/>
        <v>0</v>
      </c>
      <c r="H310" s="337" t="s">
        <v>909</v>
      </c>
      <c r="I310" s="353" t="s">
        <v>909</v>
      </c>
      <c r="J310" s="163" t="s">
        <v>909</v>
      </c>
      <c r="K310" s="346" t="s">
        <v>909</v>
      </c>
    </row>
    <row r="311" spans="1:11" hidden="1">
      <c r="A311" s="238" t="s">
        <v>1307</v>
      </c>
      <c r="B311" s="241" t="s">
        <v>504</v>
      </c>
      <c r="C311" s="18" t="s">
        <v>909</v>
      </c>
      <c r="D311" s="18" t="s">
        <v>909</v>
      </c>
      <c r="E311" s="18">
        <f t="shared" si="10"/>
        <v>0</v>
      </c>
      <c r="F311" s="24" t="s">
        <v>909</v>
      </c>
      <c r="G311" s="125">
        <f t="shared" si="11"/>
        <v>0</v>
      </c>
      <c r="H311" s="337" t="s">
        <v>909</v>
      </c>
      <c r="I311" s="353" t="s">
        <v>909</v>
      </c>
      <c r="J311" s="163" t="s">
        <v>909</v>
      </c>
      <c r="K311" s="346" t="s">
        <v>909</v>
      </c>
    </row>
    <row r="312" spans="1:11" hidden="1">
      <c r="A312" s="238" t="s">
        <v>1307</v>
      </c>
      <c r="B312" s="241" t="s">
        <v>1035</v>
      </c>
      <c r="C312" s="18" t="s">
        <v>909</v>
      </c>
      <c r="D312" s="18" t="s">
        <v>909</v>
      </c>
      <c r="E312" s="18">
        <f t="shared" si="10"/>
        <v>0</v>
      </c>
      <c r="F312" s="24" t="s">
        <v>909</v>
      </c>
      <c r="G312" s="125">
        <f t="shared" si="11"/>
        <v>0</v>
      </c>
      <c r="H312" s="337" t="s">
        <v>909</v>
      </c>
      <c r="I312" s="353" t="s">
        <v>909</v>
      </c>
      <c r="J312" s="163" t="s">
        <v>909</v>
      </c>
      <c r="K312" s="346" t="s">
        <v>909</v>
      </c>
    </row>
    <row r="313" spans="1:11" hidden="1">
      <c r="A313" s="238"/>
      <c r="B313" s="241" t="s">
        <v>1310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25">
        <f t="shared" si="11"/>
        <v>0</v>
      </c>
      <c r="H313" s="337" t="s">
        <v>909</v>
      </c>
      <c r="I313" s="353" t="s">
        <v>909</v>
      </c>
      <c r="J313" s="163" t="s">
        <v>909</v>
      </c>
      <c r="K313" s="346" t="s">
        <v>909</v>
      </c>
    </row>
    <row r="314" spans="1:11" hidden="1">
      <c r="A314" s="16" t="s">
        <v>522</v>
      </c>
      <c r="B314" s="240" t="s">
        <v>523</v>
      </c>
      <c r="C314" s="18" t="s">
        <v>909</v>
      </c>
      <c r="D314" s="18" t="s">
        <v>909</v>
      </c>
      <c r="E314" s="18">
        <f t="shared" si="10"/>
        <v>0</v>
      </c>
      <c r="F314" s="24" t="s">
        <v>909</v>
      </c>
      <c r="G314" s="125">
        <f t="shared" si="11"/>
        <v>0</v>
      </c>
      <c r="H314" s="337" t="s">
        <v>909</v>
      </c>
      <c r="I314" s="353" t="s">
        <v>909</v>
      </c>
      <c r="J314" s="163" t="s">
        <v>909</v>
      </c>
      <c r="K314" s="346" t="s">
        <v>909</v>
      </c>
    </row>
    <row r="315" spans="1:11" hidden="1">
      <c r="A315" s="238" t="s">
        <v>522</v>
      </c>
      <c r="B315" s="241" t="s">
        <v>524</v>
      </c>
      <c r="C315" s="18" t="s">
        <v>909</v>
      </c>
      <c r="D315" s="18" t="s">
        <v>909</v>
      </c>
      <c r="E315" s="18">
        <f t="shared" si="10"/>
        <v>0</v>
      </c>
      <c r="F315" s="24" t="s">
        <v>909</v>
      </c>
      <c r="G315" s="125">
        <f t="shared" si="11"/>
        <v>0</v>
      </c>
      <c r="H315" s="337" t="s">
        <v>909</v>
      </c>
      <c r="I315" s="353" t="s">
        <v>909</v>
      </c>
      <c r="J315" s="163" t="s">
        <v>909</v>
      </c>
      <c r="K315" s="346" t="s">
        <v>909</v>
      </c>
    </row>
    <row r="316" spans="1:11" hidden="1">
      <c r="A316" s="238" t="s">
        <v>522</v>
      </c>
      <c r="B316" s="241" t="s">
        <v>1311</v>
      </c>
      <c r="C316" s="18" t="s">
        <v>909</v>
      </c>
      <c r="D316" s="18" t="s">
        <v>909</v>
      </c>
      <c r="E316" s="18">
        <f t="shared" si="10"/>
        <v>0</v>
      </c>
      <c r="F316" s="18" t="s">
        <v>909</v>
      </c>
      <c r="G316" s="125">
        <f t="shared" si="11"/>
        <v>0</v>
      </c>
      <c r="H316" s="337" t="s">
        <v>909</v>
      </c>
      <c r="I316" s="353" t="s">
        <v>909</v>
      </c>
      <c r="J316" s="163" t="s">
        <v>909</v>
      </c>
      <c r="K316" s="346" t="s">
        <v>909</v>
      </c>
    </row>
    <row r="317" spans="1:11" hidden="1">
      <c r="A317" s="238" t="s">
        <v>522</v>
      </c>
      <c r="B317" s="242" t="s">
        <v>952</v>
      </c>
      <c r="C317" s="18">
        <v>2500</v>
      </c>
      <c r="D317" s="18"/>
      <c r="E317" s="18">
        <f t="shared" si="10"/>
        <v>2500</v>
      </c>
      <c r="F317" s="18">
        <v>1424</v>
      </c>
      <c r="G317" s="125">
        <f t="shared" si="11"/>
        <v>1076</v>
      </c>
      <c r="H317" s="337" t="s">
        <v>909</v>
      </c>
      <c r="I317" s="353" t="s">
        <v>909</v>
      </c>
      <c r="J317" s="163" t="s">
        <v>909</v>
      </c>
      <c r="K317" s="346" t="s">
        <v>909</v>
      </c>
    </row>
    <row r="318" spans="1:11" hidden="1">
      <c r="A318" s="238" t="s">
        <v>522</v>
      </c>
      <c r="B318" s="242" t="s">
        <v>953</v>
      </c>
      <c r="C318" s="18">
        <v>2500</v>
      </c>
      <c r="D318" s="18"/>
      <c r="E318" s="18">
        <f t="shared" si="10"/>
        <v>2500</v>
      </c>
      <c r="F318" s="18">
        <v>1560</v>
      </c>
      <c r="G318" s="125">
        <f t="shared" si="11"/>
        <v>940</v>
      </c>
      <c r="H318" s="337" t="s">
        <v>909</v>
      </c>
      <c r="I318" s="353" t="s">
        <v>909</v>
      </c>
      <c r="J318" s="163" t="s">
        <v>909</v>
      </c>
      <c r="K318" s="346" t="s">
        <v>909</v>
      </c>
    </row>
    <row r="319" spans="1:11" hidden="1">
      <c r="A319" s="238" t="s">
        <v>522</v>
      </c>
      <c r="B319" s="242" t="s">
        <v>540</v>
      </c>
      <c r="C319" s="18" t="s">
        <v>909</v>
      </c>
      <c r="D319" s="18" t="s">
        <v>909</v>
      </c>
      <c r="E319" s="18">
        <f t="shared" si="10"/>
        <v>0</v>
      </c>
      <c r="F319" s="18" t="s">
        <v>909</v>
      </c>
      <c r="G319" s="125">
        <f t="shared" si="11"/>
        <v>0</v>
      </c>
      <c r="H319" s="337" t="s">
        <v>909</v>
      </c>
      <c r="I319" s="353" t="s">
        <v>909</v>
      </c>
      <c r="J319" s="163" t="s">
        <v>909</v>
      </c>
      <c r="K319" s="346" t="s">
        <v>909</v>
      </c>
    </row>
    <row r="320" spans="1:11" hidden="1">
      <c r="A320" s="238" t="s">
        <v>522</v>
      </c>
      <c r="B320" s="242" t="s">
        <v>541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25">
        <f t="shared" si="11"/>
        <v>0</v>
      </c>
      <c r="H320" s="337" t="s">
        <v>909</v>
      </c>
      <c r="I320" s="353" t="s">
        <v>909</v>
      </c>
      <c r="J320" s="163" t="s">
        <v>909</v>
      </c>
      <c r="K320" s="346" t="s">
        <v>909</v>
      </c>
    </row>
    <row r="321" spans="1:11" hidden="1">
      <c r="A321" s="238" t="s">
        <v>522</v>
      </c>
      <c r="B321" s="242" t="s">
        <v>954</v>
      </c>
      <c r="C321" s="18">
        <v>2500</v>
      </c>
      <c r="D321" s="18"/>
      <c r="E321" s="18">
        <f t="shared" si="10"/>
        <v>2500</v>
      </c>
      <c r="F321" s="18">
        <v>1650</v>
      </c>
      <c r="G321" s="125">
        <f t="shared" si="11"/>
        <v>850</v>
      </c>
      <c r="H321" s="337" t="s">
        <v>909</v>
      </c>
      <c r="I321" s="353" t="s">
        <v>909</v>
      </c>
      <c r="J321" s="163" t="s">
        <v>909</v>
      </c>
      <c r="K321" s="346" t="s">
        <v>909</v>
      </c>
    </row>
    <row r="322" spans="1:11" hidden="1">
      <c r="A322" s="238" t="s">
        <v>522</v>
      </c>
      <c r="B322" s="241" t="s">
        <v>955</v>
      </c>
      <c r="C322" s="18" t="s">
        <v>909</v>
      </c>
      <c r="D322" s="18" t="s">
        <v>909</v>
      </c>
      <c r="E322" s="18">
        <f t="shared" si="10"/>
        <v>0</v>
      </c>
      <c r="F322" s="18" t="s">
        <v>909</v>
      </c>
      <c r="G322" s="125">
        <f t="shared" si="11"/>
        <v>0</v>
      </c>
      <c r="H322" s="337" t="s">
        <v>909</v>
      </c>
      <c r="I322" s="353" t="s">
        <v>909</v>
      </c>
      <c r="J322" s="163" t="s">
        <v>909</v>
      </c>
      <c r="K322" s="346" t="s">
        <v>909</v>
      </c>
    </row>
    <row r="323" spans="1:11" hidden="1">
      <c r="A323" s="243" t="s">
        <v>1308</v>
      </c>
      <c r="B323" s="239" t="s">
        <v>929</v>
      </c>
      <c r="C323" s="18" t="s">
        <v>909</v>
      </c>
      <c r="D323" s="18" t="s">
        <v>909</v>
      </c>
      <c r="E323" s="18">
        <f t="shared" si="10"/>
        <v>0</v>
      </c>
      <c r="F323" s="18" t="s">
        <v>909</v>
      </c>
      <c r="G323" s="125">
        <f t="shared" si="11"/>
        <v>0</v>
      </c>
      <c r="H323" s="337" t="s">
        <v>909</v>
      </c>
      <c r="I323" s="353" t="s">
        <v>909</v>
      </c>
      <c r="J323" s="163" t="s">
        <v>909</v>
      </c>
      <c r="K323" s="346" t="s">
        <v>909</v>
      </c>
    </row>
    <row r="324" spans="1:11" hidden="1">
      <c r="A324" s="244" t="s">
        <v>1308</v>
      </c>
      <c r="B324" s="239" t="s">
        <v>930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25">
        <f t="shared" si="11"/>
        <v>0</v>
      </c>
      <c r="H324" s="337" t="s">
        <v>909</v>
      </c>
      <c r="I324" s="353" t="s">
        <v>909</v>
      </c>
      <c r="J324" s="163" t="s">
        <v>909</v>
      </c>
      <c r="K324" s="346" t="s">
        <v>909</v>
      </c>
    </row>
    <row r="325" spans="1:11" hidden="1">
      <c r="A325" s="16" t="s">
        <v>245</v>
      </c>
      <c r="B325" s="239" t="s">
        <v>246</v>
      </c>
      <c r="C325" s="18">
        <v>600</v>
      </c>
      <c r="D325" s="18"/>
      <c r="E325" s="18">
        <f t="shared" si="10"/>
        <v>600</v>
      </c>
      <c r="F325" s="18">
        <v>600</v>
      </c>
      <c r="G325" s="125">
        <f t="shared" si="11"/>
        <v>0</v>
      </c>
      <c r="H325" s="337" t="s">
        <v>909</v>
      </c>
      <c r="I325" s="353" t="s">
        <v>909</v>
      </c>
      <c r="J325" s="163" t="s">
        <v>909</v>
      </c>
      <c r="K325" s="346" t="s">
        <v>909</v>
      </c>
    </row>
    <row r="326" spans="1:11" hidden="1">
      <c r="A326" s="238" t="s">
        <v>245</v>
      </c>
      <c r="B326" s="239" t="s">
        <v>247</v>
      </c>
      <c r="C326" s="18">
        <v>100</v>
      </c>
      <c r="D326" s="18"/>
      <c r="E326" s="18">
        <f t="shared" si="10"/>
        <v>100</v>
      </c>
      <c r="F326" s="18">
        <v>100</v>
      </c>
      <c r="G326" s="125">
        <f t="shared" si="11"/>
        <v>0</v>
      </c>
      <c r="H326" s="337" t="s">
        <v>909</v>
      </c>
      <c r="I326" s="353" t="s">
        <v>909</v>
      </c>
      <c r="J326" s="163" t="s">
        <v>909</v>
      </c>
      <c r="K326" s="346" t="s">
        <v>909</v>
      </c>
    </row>
    <row r="327" spans="1:11" hidden="1">
      <c r="A327" s="246" t="s">
        <v>1072</v>
      </c>
      <c r="B327" s="236" t="s">
        <v>1448</v>
      </c>
      <c r="C327" s="18" t="s">
        <v>909</v>
      </c>
      <c r="D327" s="18" t="s">
        <v>909</v>
      </c>
      <c r="E327" s="18">
        <f t="shared" si="10"/>
        <v>0</v>
      </c>
      <c r="F327" s="18" t="s">
        <v>909</v>
      </c>
      <c r="G327" s="125">
        <f t="shared" si="11"/>
        <v>0</v>
      </c>
      <c r="H327" s="337" t="s">
        <v>909</v>
      </c>
      <c r="I327" s="353" t="s">
        <v>909</v>
      </c>
      <c r="J327" s="163" t="s">
        <v>909</v>
      </c>
      <c r="K327" s="346" t="s">
        <v>909</v>
      </c>
    </row>
    <row r="328" spans="1:11" hidden="1">
      <c r="A328" s="247" t="s">
        <v>1072</v>
      </c>
      <c r="B328" s="236" t="s">
        <v>739</v>
      </c>
      <c r="C328" s="18" t="s">
        <v>909</v>
      </c>
      <c r="D328" s="18" t="s">
        <v>909</v>
      </c>
      <c r="E328" s="18">
        <f t="shared" si="10"/>
        <v>0</v>
      </c>
      <c r="F328" s="18" t="s">
        <v>909</v>
      </c>
      <c r="G328" s="125">
        <f t="shared" si="11"/>
        <v>0</v>
      </c>
      <c r="H328" s="337" t="s">
        <v>909</v>
      </c>
      <c r="I328" s="353" t="s">
        <v>909</v>
      </c>
      <c r="J328" s="163" t="s">
        <v>909</v>
      </c>
      <c r="K328" s="346" t="s">
        <v>909</v>
      </c>
    </row>
    <row r="329" spans="1:11" hidden="1">
      <c r="A329" s="247" t="s">
        <v>1072</v>
      </c>
      <c r="B329" s="236" t="s">
        <v>1312</v>
      </c>
      <c r="C329" s="18" t="s">
        <v>909</v>
      </c>
      <c r="D329" s="18" t="s">
        <v>909</v>
      </c>
      <c r="E329" s="18">
        <f t="shared" si="10"/>
        <v>0</v>
      </c>
      <c r="F329" s="18" t="s">
        <v>909</v>
      </c>
      <c r="G329" s="125">
        <f t="shared" si="11"/>
        <v>0</v>
      </c>
      <c r="H329" s="337" t="s">
        <v>909</v>
      </c>
      <c r="I329" s="353" t="s">
        <v>909</v>
      </c>
      <c r="J329" s="163" t="s">
        <v>909</v>
      </c>
      <c r="K329" s="346" t="s">
        <v>909</v>
      </c>
    </row>
    <row r="330" spans="1:11" hidden="1">
      <c r="A330" s="246" t="s">
        <v>1313</v>
      </c>
      <c r="B330" s="230" t="s">
        <v>1314</v>
      </c>
      <c r="C330" s="18" t="s">
        <v>909</v>
      </c>
      <c r="D330" s="18" t="s">
        <v>909</v>
      </c>
      <c r="E330" s="18">
        <f t="shared" si="10"/>
        <v>0</v>
      </c>
      <c r="F330" s="18" t="s">
        <v>909</v>
      </c>
      <c r="G330" s="125">
        <f t="shared" si="11"/>
        <v>0</v>
      </c>
      <c r="H330" s="337" t="s">
        <v>909</v>
      </c>
      <c r="I330" s="353" t="s">
        <v>909</v>
      </c>
      <c r="J330" s="163" t="s">
        <v>909</v>
      </c>
      <c r="K330" s="346" t="s">
        <v>909</v>
      </c>
    </row>
    <row r="331" spans="1:11" hidden="1">
      <c r="A331" s="247" t="s">
        <v>1313</v>
      </c>
      <c r="B331" s="230" t="s">
        <v>407</v>
      </c>
      <c r="C331" s="18" t="s">
        <v>909</v>
      </c>
      <c r="D331" s="18" t="s">
        <v>909</v>
      </c>
      <c r="E331" s="18">
        <f t="shared" si="10"/>
        <v>0</v>
      </c>
      <c r="F331" s="18" t="s">
        <v>909</v>
      </c>
      <c r="G331" s="125">
        <f t="shared" si="11"/>
        <v>0</v>
      </c>
      <c r="H331" s="337" t="s">
        <v>909</v>
      </c>
      <c r="I331" s="353" t="s">
        <v>909</v>
      </c>
      <c r="J331" s="163" t="s">
        <v>909</v>
      </c>
      <c r="K331" s="346" t="s">
        <v>909</v>
      </c>
    </row>
    <row r="332" spans="1:11" hidden="1">
      <c r="A332" s="16" t="s">
        <v>1315</v>
      </c>
      <c r="B332" s="248" t="s">
        <v>1316</v>
      </c>
      <c r="C332" s="18" t="s">
        <v>909</v>
      </c>
      <c r="D332" s="18" t="s">
        <v>909</v>
      </c>
      <c r="E332" s="18">
        <f t="shared" si="10"/>
        <v>0</v>
      </c>
      <c r="F332" s="18" t="s">
        <v>909</v>
      </c>
      <c r="G332" s="125">
        <f t="shared" si="11"/>
        <v>0</v>
      </c>
      <c r="H332" s="337" t="s">
        <v>909</v>
      </c>
      <c r="I332" s="353" t="s">
        <v>909</v>
      </c>
      <c r="J332" s="163" t="s">
        <v>909</v>
      </c>
      <c r="K332" s="346" t="s">
        <v>909</v>
      </c>
    </row>
    <row r="333" spans="1:11" hidden="1">
      <c r="A333" s="238" t="s">
        <v>1315</v>
      </c>
      <c r="B333" s="248" t="s">
        <v>1317</v>
      </c>
      <c r="C333" s="18" t="s">
        <v>909</v>
      </c>
      <c r="D333" s="18" t="s">
        <v>909</v>
      </c>
      <c r="E333" s="18">
        <f t="shared" ref="E333:E396" si="12">IFERROR(C333+D333,0)</f>
        <v>0</v>
      </c>
      <c r="F333" s="18" t="s">
        <v>909</v>
      </c>
      <c r="G333" s="125">
        <f t="shared" ref="G333:G396" si="13">IFERROR((E333-F333),0)</f>
        <v>0</v>
      </c>
      <c r="H333" s="337" t="s">
        <v>909</v>
      </c>
      <c r="I333" s="353" t="s">
        <v>909</v>
      </c>
      <c r="J333" s="163" t="s">
        <v>909</v>
      </c>
      <c r="K333" s="346" t="s">
        <v>909</v>
      </c>
    </row>
    <row r="334" spans="1:11" hidden="1">
      <c r="A334" s="238" t="s">
        <v>1315</v>
      </c>
      <c r="B334" s="237" t="s">
        <v>1318</v>
      </c>
      <c r="C334" s="18" t="s">
        <v>909</v>
      </c>
      <c r="D334" s="18" t="s">
        <v>909</v>
      </c>
      <c r="E334" s="18">
        <f t="shared" si="12"/>
        <v>0</v>
      </c>
      <c r="F334" s="18" t="s">
        <v>909</v>
      </c>
      <c r="G334" s="125">
        <f t="shared" si="13"/>
        <v>0</v>
      </c>
      <c r="H334" s="337" t="s">
        <v>909</v>
      </c>
      <c r="I334" s="353" t="s">
        <v>909</v>
      </c>
      <c r="J334" s="163" t="s">
        <v>909</v>
      </c>
      <c r="K334" s="346" t="s">
        <v>909</v>
      </c>
    </row>
    <row r="335" spans="1:11" hidden="1">
      <c r="A335" s="238" t="s">
        <v>1315</v>
      </c>
      <c r="B335" s="237" t="s">
        <v>1319</v>
      </c>
      <c r="C335" s="18" t="s">
        <v>909</v>
      </c>
      <c r="D335" s="18" t="s">
        <v>909</v>
      </c>
      <c r="E335" s="18">
        <f t="shared" si="12"/>
        <v>0</v>
      </c>
      <c r="F335" s="18" t="s">
        <v>909</v>
      </c>
      <c r="G335" s="125">
        <f t="shared" si="13"/>
        <v>0</v>
      </c>
      <c r="H335" s="337" t="s">
        <v>909</v>
      </c>
      <c r="I335" s="353" t="s">
        <v>909</v>
      </c>
      <c r="J335" s="163" t="s">
        <v>909</v>
      </c>
      <c r="K335" s="346" t="s">
        <v>909</v>
      </c>
    </row>
    <row r="336" spans="1:11" hidden="1">
      <c r="A336" s="238" t="s">
        <v>1315</v>
      </c>
      <c r="B336" s="237" t="s">
        <v>1320</v>
      </c>
      <c r="C336" s="18" t="s">
        <v>909</v>
      </c>
      <c r="D336" s="18" t="s">
        <v>909</v>
      </c>
      <c r="E336" s="18">
        <f t="shared" si="12"/>
        <v>0</v>
      </c>
      <c r="F336" s="18" t="s">
        <v>909</v>
      </c>
      <c r="G336" s="125">
        <f t="shared" si="13"/>
        <v>0</v>
      </c>
      <c r="H336" s="337" t="s">
        <v>909</v>
      </c>
      <c r="I336" s="353" t="s">
        <v>909</v>
      </c>
      <c r="J336" s="163" t="s">
        <v>909</v>
      </c>
      <c r="K336" s="346" t="s">
        <v>909</v>
      </c>
    </row>
    <row r="337" spans="1:11" hidden="1">
      <c r="A337" s="238" t="s">
        <v>1315</v>
      </c>
      <c r="B337" s="237" t="s">
        <v>1321</v>
      </c>
      <c r="C337" s="18" t="s">
        <v>909</v>
      </c>
      <c r="D337" s="18" t="s">
        <v>909</v>
      </c>
      <c r="E337" s="18">
        <f t="shared" si="12"/>
        <v>0</v>
      </c>
      <c r="F337" s="18" t="s">
        <v>909</v>
      </c>
      <c r="G337" s="125">
        <f t="shared" si="13"/>
        <v>0</v>
      </c>
      <c r="H337" s="337" t="s">
        <v>909</v>
      </c>
      <c r="I337" s="353" t="s">
        <v>909</v>
      </c>
      <c r="J337" s="163" t="s">
        <v>909</v>
      </c>
      <c r="K337" s="346" t="s">
        <v>909</v>
      </c>
    </row>
    <row r="338" spans="1:11" hidden="1">
      <c r="A338" s="238" t="s">
        <v>1315</v>
      </c>
      <c r="B338" s="237" t="s">
        <v>1322</v>
      </c>
      <c r="C338" s="18" t="s">
        <v>909</v>
      </c>
      <c r="D338" s="18" t="s">
        <v>909</v>
      </c>
      <c r="E338" s="18">
        <f t="shared" si="12"/>
        <v>0</v>
      </c>
      <c r="F338" s="18" t="s">
        <v>909</v>
      </c>
      <c r="G338" s="125">
        <f t="shared" si="13"/>
        <v>0</v>
      </c>
      <c r="H338" s="337" t="s">
        <v>909</v>
      </c>
      <c r="I338" s="353" t="s">
        <v>909</v>
      </c>
      <c r="J338" s="163" t="s">
        <v>909</v>
      </c>
      <c r="K338" s="346" t="s">
        <v>909</v>
      </c>
    </row>
    <row r="339" spans="1:11" hidden="1">
      <c r="A339" s="238" t="s">
        <v>1315</v>
      </c>
      <c r="B339" s="237" t="s">
        <v>1323</v>
      </c>
      <c r="C339" s="18" t="s">
        <v>909</v>
      </c>
      <c r="D339" s="18" t="s">
        <v>909</v>
      </c>
      <c r="E339" s="18">
        <f t="shared" si="12"/>
        <v>0</v>
      </c>
      <c r="F339" s="18" t="s">
        <v>909</v>
      </c>
      <c r="G339" s="125">
        <f t="shared" si="13"/>
        <v>0</v>
      </c>
      <c r="H339" s="337" t="s">
        <v>909</v>
      </c>
      <c r="I339" s="353" t="s">
        <v>909</v>
      </c>
      <c r="J339" s="163" t="s">
        <v>909</v>
      </c>
      <c r="K339" s="346" t="s">
        <v>909</v>
      </c>
    </row>
    <row r="340" spans="1:11" hidden="1">
      <c r="A340" s="238" t="s">
        <v>1315</v>
      </c>
      <c r="B340" s="237" t="s">
        <v>1324</v>
      </c>
      <c r="C340" s="18" t="s">
        <v>909</v>
      </c>
      <c r="D340" s="18" t="s">
        <v>909</v>
      </c>
      <c r="E340" s="18">
        <f t="shared" si="12"/>
        <v>0</v>
      </c>
      <c r="F340" s="18" t="s">
        <v>909</v>
      </c>
      <c r="G340" s="125">
        <f t="shared" si="13"/>
        <v>0</v>
      </c>
      <c r="H340" s="337" t="s">
        <v>909</v>
      </c>
      <c r="I340" s="353" t="s">
        <v>909</v>
      </c>
      <c r="J340" s="163" t="s">
        <v>909</v>
      </c>
      <c r="K340" s="346" t="s">
        <v>909</v>
      </c>
    </row>
    <row r="341" spans="1:11" hidden="1">
      <c r="A341" s="238" t="s">
        <v>1315</v>
      </c>
      <c r="B341" s="237" t="s">
        <v>1325</v>
      </c>
      <c r="C341" s="18" t="s">
        <v>909</v>
      </c>
      <c r="D341" s="18" t="s">
        <v>909</v>
      </c>
      <c r="E341" s="18">
        <f t="shared" si="12"/>
        <v>0</v>
      </c>
      <c r="F341" s="18" t="s">
        <v>909</v>
      </c>
      <c r="G341" s="125">
        <f t="shared" si="13"/>
        <v>0</v>
      </c>
      <c r="H341" s="337" t="s">
        <v>909</v>
      </c>
      <c r="I341" s="353" t="s">
        <v>909</v>
      </c>
      <c r="J341" s="163" t="s">
        <v>909</v>
      </c>
      <c r="K341" s="346" t="s">
        <v>909</v>
      </c>
    </row>
    <row r="342" spans="1:11" hidden="1">
      <c r="A342" s="238" t="s">
        <v>1315</v>
      </c>
      <c r="B342" s="237" t="s">
        <v>1326</v>
      </c>
      <c r="C342" s="18" t="s">
        <v>909</v>
      </c>
      <c r="D342" s="18" t="s">
        <v>909</v>
      </c>
      <c r="E342" s="18">
        <f t="shared" si="12"/>
        <v>0</v>
      </c>
      <c r="F342" s="18" t="s">
        <v>909</v>
      </c>
      <c r="G342" s="125">
        <f t="shared" si="13"/>
        <v>0</v>
      </c>
      <c r="H342" s="337" t="s">
        <v>909</v>
      </c>
      <c r="I342" s="353" t="s">
        <v>909</v>
      </c>
      <c r="J342" s="163" t="s">
        <v>909</v>
      </c>
      <c r="K342" s="346" t="s">
        <v>909</v>
      </c>
    </row>
    <row r="343" spans="1:11" hidden="1">
      <c r="A343" s="238" t="s">
        <v>1315</v>
      </c>
      <c r="B343" s="237" t="s">
        <v>1327</v>
      </c>
      <c r="C343" s="18" t="s">
        <v>909</v>
      </c>
      <c r="D343" s="18" t="s">
        <v>909</v>
      </c>
      <c r="E343" s="18">
        <f t="shared" si="12"/>
        <v>0</v>
      </c>
      <c r="F343" s="18" t="s">
        <v>909</v>
      </c>
      <c r="G343" s="125">
        <f t="shared" si="13"/>
        <v>0</v>
      </c>
      <c r="H343" s="337" t="s">
        <v>909</v>
      </c>
      <c r="I343" s="353" t="s">
        <v>909</v>
      </c>
      <c r="J343" s="163" t="s">
        <v>909</v>
      </c>
      <c r="K343" s="346" t="s">
        <v>909</v>
      </c>
    </row>
    <row r="344" spans="1:11" hidden="1">
      <c r="A344" s="238" t="s">
        <v>1315</v>
      </c>
      <c r="B344" s="237" t="s">
        <v>1328</v>
      </c>
      <c r="C344" s="18" t="s">
        <v>909</v>
      </c>
      <c r="D344" s="18" t="s">
        <v>909</v>
      </c>
      <c r="E344" s="18">
        <f t="shared" si="12"/>
        <v>0</v>
      </c>
      <c r="F344" s="18" t="s">
        <v>909</v>
      </c>
      <c r="G344" s="125">
        <f t="shared" si="13"/>
        <v>0</v>
      </c>
      <c r="H344" s="337" t="s">
        <v>909</v>
      </c>
      <c r="I344" s="353" t="s">
        <v>909</v>
      </c>
      <c r="J344" s="163" t="s">
        <v>909</v>
      </c>
      <c r="K344" s="346" t="s">
        <v>909</v>
      </c>
    </row>
    <row r="345" spans="1:11" hidden="1">
      <c r="A345" s="238" t="s">
        <v>1315</v>
      </c>
      <c r="B345" s="237" t="s">
        <v>1329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25">
        <f t="shared" si="13"/>
        <v>0</v>
      </c>
      <c r="H345" s="337" t="s">
        <v>909</v>
      </c>
      <c r="I345" s="353" t="s">
        <v>909</v>
      </c>
      <c r="J345" s="163" t="s">
        <v>909</v>
      </c>
      <c r="K345" s="346" t="s">
        <v>909</v>
      </c>
    </row>
    <row r="346" spans="1:11" hidden="1">
      <c r="A346" s="238" t="s">
        <v>1315</v>
      </c>
      <c r="B346" s="237" t="s">
        <v>1330</v>
      </c>
      <c r="C346" s="18" t="s">
        <v>909</v>
      </c>
      <c r="D346" s="18" t="s">
        <v>909</v>
      </c>
      <c r="E346" s="18">
        <f t="shared" si="12"/>
        <v>0</v>
      </c>
      <c r="F346" s="18" t="s">
        <v>909</v>
      </c>
      <c r="G346" s="125">
        <f t="shared" si="13"/>
        <v>0</v>
      </c>
      <c r="H346" s="337" t="s">
        <v>909</v>
      </c>
      <c r="I346" s="353" t="s">
        <v>909</v>
      </c>
      <c r="J346" s="163" t="s">
        <v>909</v>
      </c>
      <c r="K346" s="346" t="s">
        <v>909</v>
      </c>
    </row>
    <row r="347" spans="1:11" hidden="1">
      <c r="A347" s="251" t="s">
        <v>745</v>
      </c>
      <c r="B347" s="250" t="s">
        <v>1331</v>
      </c>
      <c r="C347" s="18">
        <v>5900</v>
      </c>
      <c r="D347" s="18"/>
      <c r="E347" s="18">
        <f t="shared" si="12"/>
        <v>5900</v>
      </c>
      <c r="F347" s="18">
        <v>5900</v>
      </c>
      <c r="G347" s="125">
        <f t="shared" si="13"/>
        <v>0</v>
      </c>
      <c r="H347" s="337" t="s">
        <v>909</v>
      </c>
      <c r="I347" s="353" t="s">
        <v>909</v>
      </c>
      <c r="J347" s="163" t="s">
        <v>909</v>
      </c>
      <c r="K347" s="346" t="s">
        <v>909</v>
      </c>
    </row>
    <row r="348" spans="1:11" hidden="1">
      <c r="A348" s="252" t="s">
        <v>745</v>
      </c>
      <c r="B348" s="236" t="s">
        <v>1332</v>
      </c>
      <c r="C348" s="18" t="s">
        <v>909</v>
      </c>
      <c r="D348" s="18" t="s">
        <v>909</v>
      </c>
      <c r="E348" s="18">
        <f t="shared" si="12"/>
        <v>0</v>
      </c>
      <c r="F348" s="18" t="s">
        <v>909</v>
      </c>
      <c r="G348" s="125">
        <f t="shared" si="13"/>
        <v>0</v>
      </c>
      <c r="H348" s="337" t="s">
        <v>909</v>
      </c>
      <c r="I348" s="353" t="s">
        <v>909</v>
      </c>
      <c r="J348" s="163" t="s">
        <v>909</v>
      </c>
      <c r="K348" s="346" t="s">
        <v>909</v>
      </c>
    </row>
    <row r="349" spans="1:11" hidden="1">
      <c r="A349" s="254" t="s">
        <v>1333</v>
      </c>
      <c r="B349" s="236" t="s">
        <v>1335</v>
      </c>
      <c r="C349" s="18">
        <v>9700</v>
      </c>
      <c r="D349" s="18"/>
      <c r="E349" s="18">
        <f t="shared" si="12"/>
        <v>9700</v>
      </c>
      <c r="F349" s="18">
        <v>7500</v>
      </c>
      <c r="G349" s="125">
        <f t="shared" si="13"/>
        <v>2200</v>
      </c>
      <c r="H349" s="337" t="s">
        <v>909</v>
      </c>
      <c r="I349" s="353" t="s">
        <v>909</v>
      </c>
      <c r="J349" s="163" t="s">
        <v>909</v>
      </c>
      <c r="K349" s="346" t="s">
        <v>909</v>
      </c>
    </row>
    <row r="350" spans="1:11" hidden="1">
      <c r="A350" s="255" t="s">
        <v>1333</v>
      </c>
      <c r="B350" s="236" t="s">
        <v>1336</v>
      </c>
      <c r="C350" s="18">
        <v>19500</v>
      </c>
      <c r="D350" s="18"/>
      <c r="E350" s="18">
        <f t="shared" si="12"/>
        <v>19500</v>
      </c>
      <c r="F350" s="18">
        <v>19000</v>
      </c>
      <c r="G350" s="125">
        <f t="shared" si="13"/>
        <v>500</v>
      </c>
      <c r="H350" s="337" t="s">
        <v>909</v>
      </c>
      <c r="I350" s="353" t="s">
        <v>909</v>
      </c>
      <c r="J350" s="163" t="s">
        <v>909</v>
      </c>
      <c r="K350" s="346" t="s">
        <v>909</v>
      </c>
    </row>
    <row r="351" spans="1:11" hidden="1">
      <c r="A351" s="255" t="s">
        <v>1333</v>
      </c>
      <c r="B351" s="236" t="s">
        <v>1334</v>
      </c>
      <c r="C351" s="18" t="s">
        <v>909</v>
      </c>
      <c r="D351" s="18" t="s">
        <v>909</v>
      </c>
      <c r="E351" s="18">
        <f t="shared" si="12"/>
        <v>0</v>
      </c>
      <c r="F351" s="18" t="s">
        <v>909</v>
      </c>
      <c r="G351" s="125">
        <f t="shared" si="13"/>
        <v>0</v>
      </c>
      <c r="H351" s="337" t="s">
        <v>909</v>
      </c>
      <c r="I351" s="353" t="s">
        <v>909</v>
      </c>
      <c r="J351" s="163" t="s">
        <v>909</v>
      </c>
      <c r="K351" s="346" t="s">
        <v>909</v>
      </c>
    </row>
    <row r="352" spans="1:11" hidden="1">
      <c r="A352" s="255" t="s">
        <v>1333</v>
      </c>
      <c r="B352" s="236" t="s">
        <v>454</v>
      </c>
      <c r="C352" s="18">
        <v>6000</v>
      </c>
      <c r="D352" s="18"/>
      <c r="E352" s="18">
        <f t="shared" si="12"/>
        <v>6000</v>
      </c>
      <c r="F352" s="18">
        <v>6000</v>
      </c>
      <c r="G352" s="125">
        <f t="shared" si="13"/>
        <v>0</v>
      </c>
      <c r="H352" s="337" t="s">
        <v>909</v>
      </c>
      <c r="I352" s="353" t="s">
        <v>909</v>
      </c>
      <c r="J352" s="163" t="s">
        <v>909</v>
      </c>
      <c r="K352" s="346" t="s">
        <v>909</v>
      </c>
    </row>
    <row r="353" spans="1:11" hidden="1">
      <c r="A353" s="255" t="s">
        <v>1333</v>
      </c>
      <c r="B353" s="236" t="s">
        <v>1337</v>
      </c>
      <c r="C353" s="18">
        <v>9700</v>
      </c>
      <c r="D353" s="18"/>
      <c r="E353" s="18">
        <f t="shared" si="12"/>
        <v>9700</v>
      </c>
      <c r="F353" s="18">
        <v>7000</v>
      </c>
      <c r="G353" s="125">
        <f t="shared" si="13"/>
        <v>2700</v>
      </c>
      <c r="H353" s="337" t="s">
        <v>909</v>
      </c>
      <c r="I353" s="353" t="s">
        <v>909</v>
      </c>
      <c r="J353" s="163" t="s">
        <v>909</v>
      </c>
      <c r="K353" s="346" t="s">
        <v>909</v>
      </c>
    </row>
    <row r="354" spans="1:11" hidden="1">
      <c r="A354" s="255" t="s">
        <v>1333</v>
      </c>
      <c r="B354" s="236" t="s">
        <v>1338</v>
      </c>
      <c r="C354" s="18">
        <v>19500</v>
      </c>
      <c r="D354" s="18"/>
      <c r="E354" s="18">
        <f t="shared" si="12"/>
        <v>19500</v>
      </c>
      <c r="F354" s="18">
        <v>19200</v>
      </c>
      <c r="G354" s="125">
        <f t="shared" si="13"/>
        <v>300</v>
      </c>
      <c r="H354" s="337" t="s">
        <v>909</v>
      </c>
      <c r="I354" s="353" t="s">
        <v>909</v>
      </c>
      <c r="J354" s="163" t="s">
        <v>909</v>
      </c>
      <c r="K354" s="346" t="s">
        <v>909</v>
      </c>
    </row>
    <row r="355" spans="1:11">
      <c r="A355" s="245" t="s">
        <v>1074</v>
      </c>
      <c r="B355" s="262" t="s">
        <v>1339</v>
      </c>
      <c r="C355" s="18">
        <v>120</v>
      </c>
      <c r="D355" s="18"/>
      <c r="E355" s="18">
        <f t="shared" si="12"/>
        <v>120</v>
      </c>
      <c r="F355" s="18">
        <v>120</v>
      </c>
      <c r="G355" s="125">
        <f t="shared" si="13"/>
        <v>0</v>
      </c>
      <c r="H355" s="337" t="s">
        <v>909</v>
      </c>
      <c r="I355" s="353" t="s">
        <v>909</v>
      </c>
      <c r="J355" s="163" t="s">
        <v>909</v>
      </c>
      <c r="K355" s="346" t="s">
        <v>909</v>
      </c>
    </row>
    <row r="356" spans="1:11">
      <c r="A356" s="253" t="s">
        <v>1074</v>
      </c>
      <c r="B356" s="236" t="s">
        <v>1340</v>
      </c>
      <c r="C356" s="18">
        <v>180</v>
      </c>
      <c r="D356" s="18"/>
      <c r="E356" s="18">
        <f t="shared" si="12"/>
        <v>180</v>
      </c>
      <c r="F356" s="18">
        <v>180</v>
      </c>
      <c r="G356" s="125">
        <f t="shared" si="13"/>
        <v>0</v>
      </c>
      <c r="H356" s="337" t="s">
        <v>909</v>
      </c>
      <c r="I356" s="353" t="s">
        <v>909</v>
      </c>
      <c r="J356" s="163" t="s">
        <v>909</v>
      </c>
      <c r="K356" s="346" t="s">
        <v>909</v>
      </c>
    </row>
    <row r="357" spans="1:11">
      <c r="A357" s="253" t="s">
        <v>1074</v>
      </c>
      <c r="B357" s="236" t="s">
        <v>1341</v>
      </c>
      <c r="C357" s="18" t="s">
        <v>909</v>
      </c>
      <c r="D357" s="18" t="s">
        <v>909</v>
      </c>
      <c r="E357" s="18">
        <f t="shared" si="12"/>
        <v>0</v>
      </c>
      <c r="F357" s="18" t="s">
        <v>909</v>
      </c>
      <c r="G357" s="125">
        <f t="shared" si="13"/>
        <v>0</v>
      </c>
      <c r="H357" s="337" t="s">
        <v>909</v>
      </c>
      <c r="I357" s="353" t="s">
        <v>909</v>
      </c>
      <c r="J357" s="163" t="s">
        <v>909</v>
      </c>
      <c r="K357" s="346" t="s">
        <v>909</v>
      </c>
    </row>
    <row r="358" spans="1:11">
      <c r="A358" s="253" t="s">
        <v>1074</v>
      </c>
      <c r="B358" s="236" t="s">
        <v>1080</v>
      </c>
      <c r="C358" s="18">
        <v>660</v>
      </c>
      <c r="D358" s="18"/>
      <c r="E358" s="18">
        <f t="shared" si="12"/>
        <v>660</v>
      </c>
      <c r="F358" s="18">
        <v>660</v>
      </c>
      <c r="G358" s="125">
        <f t="shared" si="13"/>
        <v>0</v>
      </c>
      <c r="H358" s="337" t="s">
        <v>909</v>
      </c>
      <c r="I358" s="353" t="s">
        <v>909</v>
      </c>
      <c r="J358" s="163" t="s">
        <v>909</v>
      </c>
      <c r="K358" s="346" t="s">
        <v>909</v>
      </c>
    </row>
    <row r="359" spans="1:11">
      <c r="A359" s="253" t="s">
        <v>1074</v>
      </c>
      <c r="B359" s="236" t="s">
        <v>1081</v>
      </c>
      <c r="C359" s="18">
        <v>840</v>
      </c>
      <c r="D359" s="18"/>
      <c r="E359" s="18">
        <f t="shared" si="12"/>
        <v>840</v>
      </c>
      <c r="F359" s="18">
        <v>840</v>
      </c>
      <c r="G359" s="125">
        <f t="shared" si="13"/>
        <v>0</v>
      </c>
      <c r="H359" s="337" t="s">
        <v>909</v>
      </c>
      <c r="I359" s="353" t="s">
        <v>909</v>
      </c>
      <c r="J359" s="163" t="s">
        <v>909</v>
      </c>
      <c r="K359" s="346" t="s">
        <v>909</v>
      </c>
    </row>
    <row r="360" spans="1:11">
      <c r="A360" s="253" t="s">
        <v>1074</v>
      </c>
      <c r="B360" s="236" t="s">
        <v>1079</v>
      </c>
      <c r="C360" s="18">
        <v>480</v>
      </c>
      <c r="D360" s="18"/>
      <c r="E360" s="18">
        <f t="shared" si="12"/>
        <v>480</v>
      </c>
      <c r="F360" s="18">
        <v>480</v>
      </c>
      <c r="G360" s="125">
        <f t="shared" si="13"/>
        <v>0</v>
      </c>
      <c r="H360" s="337" t="s">
        <v>909</v>
      </c>
      <c r="I360" s="353" t="s">
        <v>909</v>
      </c>
      <c r="J360" s="163" t="s">
        <v>909</v>
      </c>
      <c r="K360" s="346" t="s">
        <v>909</v>
      </c>
    </row>
    <row r="361" spans="1:11">
      <c r="A361" s="253" t="s">
        <v>1074</v>
      </c>
      <c r="B361" s="236" t="s">
        <v>1342</v>
      </c>
      <c r="C361" s="18">
        <v>180</v>
      </c>
      <c r="D361" s="18"/>
      <c r="E361" s="18">
        <f t="shared" si="12"/>
        <v>180</v>
      </c>
      <c r="F361" s="18">
        <v>180</v>
      </c>
      <c r="G361" s="125">
        <f t="shared" si="13"/>
        <v>0</v>
      </c>
      <c r="H361" s="337" t="s">
        <v>909</v>
      </c>
      <c r="I361" s="353" t="s">
        <v>909</v>
      </c>
      <c r="J361" s="163" t="s">
        <v>909</v>
      </c>
      <c r="K361" s="346" t="s">
        <v>909</v>
      </c>
    </row>
    <row r="362" spans="1:11">
      <c r="A362" s="253" t="s">
        <v>1074</v>
      </c>
      <c r="B362" s="236" t="s">
        <v>1082</v>
      </c>
      <c r="C362" s="18">
        <v>1200</v>
      </c>
      <c r="D362" s="18"/>
      <c r="E362" s="18">
        <f t="shared" si="12"/>
        <v>1200</v>
      </c>
      <c r="F362" s="18">
        <v>1200</v>
      </c>
      <c r="G362" s="125">
        <f t="shared" si="13"/>
        <v>0</v>
      </c>
      <c r="H362" s="337" t="s">
        <v>909</v>
      </c>
      <c r="I362" s="353" t="s">
        <v>909</v>
      </c>
      <c r="J362" s="163" t="s">
        <v>909</v>
      </c>
      <c r="K362" s="346" t="s">
        <v>909</v>
      </c>
    </row>
    <row r="363" spans="1:11">
      <c r="A363" s="253" t="s">
        <v>1074</v>
      </c>
      <c r="B363" s="236" t="s">
        <v>1083</v>
      </c>
      <c r="C363" s="18">
        <v>480</v>
      </c>
      <c r="D363" s="18"/>
      <c r="E363" s="18">
        <f t="shared" si="12"/>
        <v>480</v>
      </c>
      <c r="F363" s="18">
        <v>480</v>
      </c>
      <c r="G363" s="125">
        <f t="shared" si="13"/>
        <v>0</v>
      </c>
      <c r="H363" s="337" t="s">
        <v>909</v>
      </c>
      <c r="I363" s="353" t="s">
        <v>909</v>
      </c>
      <c r="J363" s="163" t="s">
        <v>909</v>
      </c>
      <c r="K363" s="346" t="s">
        <v>909</v>
      </c>
    </row>
    <row r="364" spans="1:11" hidden="1">
      <c r="A364" s="245" t="s">
        <v>755</v>
      </c>
      <c r="B364" s="250" t="s">
        <v>1343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25">
        <f t="shared" si="13"/>
        <v>0</v>
      </c>
      <c r="H364" s="337" t="s">
        <v>909</v>
      </c>
      <c r="I364" s="353" t="s">
        <v>909</v>
      </c>
      <c r="J364" s="163" t="s">
        <v>909</v>
      </c>
      <c r="K364" s="346" t="s">
        <v>909</v>
      </c>
    </row>
    <row r="365" spans="1:11" hidden="1">
      <c r="A365" s="16" t="s">
        <v>909</v>
      </c>
      <c r="B365" s="230" t="s">
        <v>1344</v>
      </c>
      <c r="C365" s="18">
        <v>900</v>
      </c>
      <c r="D365" s="18"/>
      <c r="E365" s="18">
        <f t="shared" si="12"/>
        <v>900</v>
      </c>
      <c r="F365" s="18">
        <v>900</v>
      </c>
      <c r="G365" s="125">
        <f t="shared" si="13"/>
        <v>0</v>
      </c>
      <c r="H365" s="337" t="s">
        <v>909</v>
      </c>
      <c r="I365" s="353" t="s">
        <v>909</v>
      </c>
      <c r="J365" s="163" t="s">
        <v>909</v>
      </c>
      <c r="K365" s="346" t="s">
        <v>909</v>
      </c>
    </row>
    <row r="366" spans="1:11" hidden="1">
      <c r="A366" s="16" t="s">
        <v>909</v>
      </c>
      <c r="B366" s="230" t="s">
        <v>756</v>
      </c>
      <c r="C366" s="18">
        <v>17000</v>
      </c>
      <c r="D366" s="18"/>
      <c r="E366" s="18">
        <f t="shared" si="12"/>
        <v>17000</v>
      </c>
      <c r="F366" s="18">
        <v>16700</v>
      </c>
      <c r="G366" s="125">
        <f t="shared" si="13"/>
        <v>300</v>
      </c>
      <c r="H366" s="337" t="s">
        <v>909</v>
      </c>
      <c r="I366" s="353" t="s">
        <v>909</v>
      </c>
      <c r="J366" s="163" t="s">
        <v>909</v>
      </c>
      <c r="K366" s="346" t="s">
        <v>909</v>
      </c>
    </row>
    <row r="367" spans="1:11" hidden="1">
      <c r="A367" s="16" t="s">
        <v>909</v>
      </c>
      <c r="B367" s="231" t="s">
        <v>1345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25">
        <f t="shared" si="13"/>
        <v>0</v>
      </c>
      <c r="H367" s="337" t="s">
        <v>909</v>
      </c>
      <c r="I367" s="353" t="s">
        <v>909</v>
      </c>
      <c r="J367" s="163" t="s">
        <v>909</v>
      </c>
      <c r="K367" s="346" t="s">
        <v>909</v>
      </c>
    </row>
    <row r="368" spans="1:11" hidden="1">
      <c r="A368" s="16" t="s">
        <v>909</v>
      </c>
      <c r="B368" s="230" t="s">
        <v>1346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25">
        <f t="shared" si="13"/>
        <v>0</v>
      </c>
      <c r="H368" s="337" t="s">
        <v>909</v>
      </c>
      <c r="I368" s="353" t="s">
        <v>909</v>
      </c>
      <c r="J368" s="163" t="s">
        <v>909</v>
      </c>
      <c r="K368" s="346" t="s">
        <v>909</v>
      </c>
    </row>
    <row r="369" spans="1:11" hidden="1">
      <c r="A369" s="16" t="s">
        <v>909</v>
      </c>
      <c r="B369" s="231" t="s">
        <v>1347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25">
        <f t="shared" si="13"/>
        <v>0</v>
      </c>
      <c r="H369" s="337" t="s">
        <v>909</v>
      </c>
      <c r="I369" s="353" t="s">
        <v>909</v>
      </c>
      <c r="J369" s="163" t="s">
        <v>909</v>
      </c>
      <c r="K369" s="346" t="s">
        <v>909</v>
      </c>
    </row>
    <row r="370" spans="1:11" hidden="1">
      <c r="A370" s="245" t="s">
        <v>248</v>
      </c>
      <c r="B370" s="250" t="s">
        <v>1348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25">
        <f t="shared" si="13"/>
        <v>0</v>
      </c>
      <c r="H370" s="337" t="s">
        <v>909</v>
      </c>
      <c r="I370" s="353" t="s">
        <v>909</v>
      </c>
      <c r="J370" s="163" t="s">
        <v>909</v>
      </c>
      <c r="K370" s="346" t="s">
        <v>909</v>
      </c>
    </row>
    <row r="371" spans="1:11" hidden="1">
      <c r="A371" s="253" t="s">
        <v>248</v>
      </c>
      <c r="B371" s="230" t="s">
        <v>1349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25">
        <f t="shared" si="13"/>
        <v>0</v>
      </c>
      <c r="H371" s="337" t="s">
        <v>909</v>
      </c>
      <c r="I371" s="353" t="s">
        <v>909</v>
      </c>
      <c r="J371" s="163" t="s">
        <v>909</v>
      </c>
      <c r="K371" s="346" t="s">
        <v>909</v>
      </c>
    </row>
    <row r="372" spans="1:11" hidden="1">
      <c r="A372" s="253" t="s">
        <v>248</v>
      </c>
      <c r="B372" s="230" t="s">
        <v>1350</v>
      </c>
      <c r="C372" s="18">
        <v>13750</v>
      </c>
      <c r="D372" s="18"/>
      <c r="E372" s="18">
        <f t="shared" si="12"/>
        <v>13750</v>
      </c>
      <c r="F372" s="18">
        <v>13750</v>
      </c>
      <c r="G372" s="125">
        <f t="shared" si="13"/>
        <v>0</v>
      </c>
      <c r="H372" s="337" t="s">
        <v>909</v>
      </c>
      <c r="I372" s="353" t="s">
        <v>909</v>
      </c>
      <c r="J372" s="163" t="s">
        <v>909</v>
      </c>
      <c r="K372" s="346" t="s">
        <v>909</v>
      </c>
    </row>
    <row r="373" spans="1:11" hidden="1">
      <c r="A373" s="253" t="s">
        <v>248</v>
      </c>
      <c r="B373" s="236" t="s">
        <v>258</v>
      </c>
      <c r="C373" s="18" t="s">
        <v>909</v>
      </c>
      <c r="D373" s="18" t="s">
        <v>909</v>
      </c>
      <c r="E373" s="18">
        <f t="shared" si="12"/>
        <v>0</v>
      </c>
      <c r="F373" s="18" t="s">
        <v>909</v>
      </c>
      <c r="G373" s="125">
        <f t="shared" si="13"/>
        <v>0</v>
      </c>
      <c r="H373" s="337" t="s">
        <v>909</v>
      </c>
      <c r="I373" s="353" t="s">
        <v>909</v>
      </c>
      <c r="J373" s="163" t="s">
        <v>909</v>
      </c>
      <c r="K373" s="346" t="s">
        <v>909</v>
      </c>
    </row>
    <row r="374" spans="1:11" hidden="1">
      <c r="A374" s="253" t="s">
        <v>248</v>
      </c>
      <c r="B374" s="230" t="s">
        <v>1351</v>
      </c>
      <c r="C374" s="18">
        <v>18000</v>
      </c>
      <c r="D374" s="18"/>
      <c r="E374" s="18">
        <f t="shared" si="12"/>
        <v>18000</v>
      </c>
      <c r="F374" s="18">
        <v>18000</v>
      </c>
      <c r="G374" s="125">
        <f t="shared" si="13"/>
        <v>0</v>
      </c>
      <c r="H374" s="337" t="s">
        <v>909</v>
      </c>
      <c r="I374" s="353" t="s">
        <v>909</v>
      </c>
      <c r="J374" s="163" t="s">
        <v>909</v>
      </c>
      <c r="K374" s="346" t="s">
        <v>909</v>
      </c>
    </row>
    <row r="375" spans="1:11" hidden="1">
      <c r="A375" s="253" t="s">
        <v>248</v>
      </c>
      <c r="B375" s="236" t="s">
        <v>1352</v>
      </c>
      <c r="C375" s="18">
        <v>10000</v>
      </c>
      <c r="D375" s="18"/>
      <c r="E375" s="18">
        <f t="shared" si="12"/>
        <v>10000</v>
      </c>
      <c r="F375" s="18">
        <v>10000</v>
      </c>
      <c r="G375" s="125">
        <f t="shared" si="13"/>
        <v>0</v>
      </c>
      <c r="H375" s="337" t="s">
        <v>909</v>
      </c>
      <c r="I375" s="353" t="s">
        <v>909</v>
      </c>
      <c r="J375" s="163" t="s">
        <v>909</v>
      </c>
      <c r="K375" s="346" t="s">
        <v>909</v>
      </c>
    </row>
    <row r="376" spans="1:11" hidden="1">
      <c r="A376" s="253" t="s">
        <v>248</v>
      </c>
      <c r="B376" s="237" t="s">
        <v>1353</v>
      </c>
      <c r="C376" s="18">
        <v>540</v>
      </c>
      <c r="D376" s="18"/>
      <c r="E376" s="18">
        <f t="shared" si="12"/>
        <v>540</v>
      </c>
      <c r="F376" s="18">
        <v>540</v>
      </c>
      <c r="G376" s="125">
        <f t="shared" si="13"/>
        <v>0</v>
      </c>
      <c r="H376" s="337" t="s">
        <v>909</v>
      </c>
      <c r="I376" s="353" t="s">
        <v>909</v>
      </c>
      <c r="J376" s="163" t="s">
        <v>909</v>
      </c>
      <c r="K376" s="346" t="s">
        <v>909</v>
      </c>
    </row>
    <row r="377" spans="1:11" hidden="1">
      <c r="A377" s="245" t="s">
        <v>558</v>
      </c>
      <c r="B377" s="237" t="s">
        <v>1354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25">
        <f t="shared" si="13"/>
        <v>0</v>
      </c>
      <c r="H377" s="337" t="s">
        <v>909</v>
      </c>
      <c r="I377" s="353" t="s">
        <v>909</v>
      </c>
      <c r="J377" s="163" t="s">
        <v>909</v>
      </c>
      <c r="K377" s="346" t="s">
        <v>909</v>
      </c>
    </row>
    <row r="378" spans="1:11" hidden="1">
      <c r="A378" s="253" t="s">
        <v>558</v>
      </c>
      <c r="B378" s="236" t="s">
        <v>567</v>
      </c>
      <c r="C378" s="18" t="s">
        <v>909</v>
      </c>
      <c r="D378" s="18" t="s">
        <v>909</v>
      </c>
      <c r="E378" s="18">
        <f t="shared" si="12"/>
        <v>0</v>
      </c>
      <c r="F378" s="18" t="s">
        <v>909</v>
      </c>
      <c r="G378" s="125">
        <f t="shared" si="13"/>
        <v>0</v>
      </c>
      <c r="H378" s="337" t="s">
        <v>909</v>
      </c>
      <c r="I378" s="353" t="s">
        <v>909</v>
      </c>
      <c r="J378" s="163" t="s">
        <v>909</v>
      </c>
      <c r="K378" s="346" t="s">
        <v>909</v>
      </c>
    </row>
    <row r="379" spans="1:11" hidden="1">
      <c r="A379" s="253" t="s">
        <v>558</v>
      </c>
      <c r="B379" s="236" t="s">
        <v>566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25">
        <f t="shared" si="13"/>
        <v>0</v>
      </c>
      <c r="H379" s="337" t="s">
        <v>909</v>
      </c>
      <c r="I379" s="353" t="s">
        <v>909</v>
      </c>
      <c r="J379" s="163" t="s">
        <v>909</v>
      </c>
      <c r="K379" s="346" t="s">
        <v>909</v>
      </c>
    </row>
    <row r="380" spans="1:11" hidden="1">
      <c r="A380" s="245" t="s">
        <v>1355</v>
      </c>
      <c r="B380" s="236" t="s">
        <v>973</v>
      </c>
      <c r="C380" s="18">
        <v>3000</v>
      </c>
      <c r="D380" s="18"/>
      <c r="E380" s="18">
        <f t="shared" si="12"/>
        <v>3000</v>
      </c>
      <c r="F380" s="18">
        <v>3000</v>
      </c>
      <c r="G380" s="125">
        <f t="shared" si="13"/>
        <v>0</v>
      </c>
      <c r="H380" s="337" t="s">
        <v>909</v>
      </c>
      <c r="I380" s="353" t="s">
        <v>909</v>
      </c>
      <c r="J380" s="163" t="s">
        <v>909</v>
      </c>
      <c r="K380" s="346" t="s">
        <v>909</v>
      </c>
    </row>
    <row r="381" spans="1:11" hidden="1">
      <c r="A381" s="253" t="s">
        <v>1355</v>
      </c>
      <c r="B381" s="236" t="s">
        <v>1356</v>
      </c>
      <c r="C381" s="18" t="s">
        <v>909</v>
      </c>
      <c r="D381" s="18" t="s">
        <v>909</v>
      </c>
      <c r="E381" s="18">
        <f t="shared" si="12"/>
        <v>0</v>
      </c>
      <c r="F381" s="18" t="s">
        <v>909</v>
      </c>
      <c r="G381" s="125">
        <f t="shared" si="13"/>
        <v>0</v>
      </c>
      <c r="H381" s="337" t="s">
        <v>909</v>
      </c>
      <c r="I381" s="353" t="s">
        <v>909</v>
      </c>
      <c r="J381" s="163" t="s">
        <v>909</v>
      </c>
      <c r="K381" s="346" t="s">
        <v>909</v>
      </c>
    </row>
    <row r="382" spans="1:11" hidden="1">
      <c r="A382" s="253" t="s">
        <v>1355</v>
      </c>
      <c r="B382" s="236" t="s">
        <v>1357</v>
      </c>
      <c r="C382" s="18">
        <v>15000</v>
      </c>
      <c r="D382" s="18"/>
      <c r="E382" s="18">
        <f t="shared" si="12"/>
        <v>15000</v>
      </c>
      <c r="F382" s="18">
        <v>15000</v>
      </c>
      <c r="G382" s="125">
        <f t="shared" si="13"/>
        <v>0</v>
      </c>
      <c r="H382" s="337" t="s">
        <v>909</v>
      </c>
      <c r="I382" s="353" t="s">
        <v>909</v>
      </c>
      <c r="J382" s="163" t="s">
        <v>909</v>
      </c>
      <c r="K382" s="346" t="s">
        <v>909</v>
      </c>
    </row>
    <row r="383" spans="1:11" hidden="1">
      <c r="A383" s="253" t="s">
        <v>1355</v>
      </c>
      <c r="B383" s="236" t="s">
        <v>706</v>
      </c>
      <c r="C383" s="18">
        <v>5000</v>
      </c>
      <c r="D383" s="18"/>
      <c r="E383" s="18">
        <f t="shared" si="12"/>
        <v>5000</v>
      </c>
      <c r="F383" s="18"/>
      <c r="G383" s="125">
        <f t="shared" si="13"/>
        <v>5000</v>
      </c>
      <c r="H383" s="337" t="s">
        <v>909</v>
      </c>
      <c r="I383" s="353" t="s">
        <v>909</v>
      </c>
      <c r="J383" s="163" t="s">
        <v>909</v>
      </c>
      <c r="K383" s="346" t="s">
        <v>909</v>
      </c>
    </row>
    <row r="384" spans="1:11" hidden="1">
      <c r="A384" s="253" t="s">
        <v>1355</v>
      </c>
      <c r="B384" s="230" t="s">
        <v>1358</v>
      </c>
      <c r="C384" s="18" t="s">
        <v>909</v>
      </c>
      <c r="D384" s="18" t="s">
        <v>909</v>
      </c>
      <c r="E384" s="18">
        <f t="shared" si="12"/>
        <v>0</v>
      </c>
      <c r="F384" s="18" t="s">
        <v>909</v>
      </c>
      <c r="G384" s="125">
        <f t="shared" si="13"/>
        <v>0</v>
      </c>
      <c r="H384" s="337" t="s">
        <v>909</v>
      </c>
      <c r="I384" s="353" t="s">
        <v>909</v>
      </c>
      <c r="J384" s="163" t="s">
        <v>909</v>
      </c>
      <c r="K384" s="346" t="s">
        <v>909</v>
      </c>
    </row>
    <row r="385" spans="1:11" hidden="1">
      <c r="A385" s="253" t="s">
        <v>1355</v>
      </c>
      <c r="B385" s="236" t="s">
        <v>707</v>
      </c>
      <c r="C385" s="18">
        <v>8424</v>
      </c>
      <c r="D385" s="18"/>
      <c r="E385" s="18">
        <f t="shared" si="12"/>
        <v>8424</v>
      </c>
      <c r="F385" s="18">
        <v>8424</v>
      </c>
      <c r="G385" s="125">
        <f t="shared" si="13"/>
        <v>0</v>
      </c>
      <c r="H385" s="337" t="s">
        <v>909</v>
      </c>
      <c r="I385" s="353" t="s">
        <v>909</v>
      </c>
      <c r="J385" s="163" t="s">
        <v>909</v>
      </c>
      <c r="K385" s="346" t="s">
        <v>909</v>
      </c>
    </row>
    <row r="386" spans="1:11" hidden="1">
      <c r="A386" s="253" t="s">
        <v>1355</v>
      </c>
      <c r="B386" s="236" t="s">
        <v>708</v>
      </c>
      <c r="C386" s="18" t="s">
        <v>909</v>
      </c>
      <c r="D386" s="18" t="s">
        <v>909</v>
      </c>
      <c r="E386" s="18">
        <f t="shared" si="12"/>
        <v>0</v>
      </c>
      <c r="F386" s="18" t="s">
        <v>909</v>
      </c>
      <c r="G386" s="125">
        <f t="shared" si="13"/>
        <v>0</v>
      </c>
      <c r="H386" s="337" t="s">
        <v>909</v>
      </c>
      <c r="I386" s="353" t="s">
        <v>909</v>
      </c>
      <c r="J386" s="163" t="s">
        <v>909</v>
      </c>
      <c r="K386" s="346" t="s">
        <v>909</v>
      </c>
    </row>
    <row r="387" spans="1:11" hidden="1">
      <c r="A387" s="253" t="s">
        <v>1355</v>
      </c>
      <c r="B387" s="236" t="s">
        <v>709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25">
        <f t="shared" si="13"/>
        <v>0</v>
      </c>
      <c r="H387" s="337" t="s">
        <v>909</v>
      </c>
      <c r="I387" s="353" t="s">
        <v>909</v>
      </c>
      <c r="J387" s="163" t="s">
        <v>909</v>
      </c>
      <c r="K387" s="346" t="s">
        <v>909</v>
      </c>
    </row>
    <row r="388" spans="1:11" hidden="1">
      <c r="A388" s="253" t="s">
        <v>1355</v>
      </c>
      <c r="B388" s="236" t="s">
        <v>1359</v>
      </c>
      <c r="C388" s="18">
        <v>3000</v>
      </c>
      <c r="D388" s="18"/>
      <c r="E388" s="18">
        <f t="shared" si="12"/>
        <v>3000</v>
      </c>
      <c r="F388" s="18">
        <v>3000</v>
      </c>
      <c r="G388" s="125">
        <f t="shared" si="13"/>
        <v>0</v>
      </c>
      <c r="H388" s="337" t="s">
        <v>909</v>
      </c>
      <c r="I388" s="353" t="s">
        <v>909</v>
      </c>
      <c r="J388" s="163" t="s">
        <v>909</v>
      </c>
      <c r="K388" s="346" t="s">
        <v>909</v>
      </c>
    </row>
    <row r="389" spans="1:11" hidden="1">
      <c r="A389" s="253" t="s">
        <v>1355</v>
      </c>
      <c r="B389" s="236" t="s">
        <v>1360</v>
      </c>
      <c r="C389" s="18" t="s">
        <v>909</v>
      </c>
      <c r="D389" s="18" t="s">
        <v>909</v>
      </c>
      <c r="E389" s="18">
        <f t="shared" si="12"/>
        <v>0</v>
      </c>
      <c r="F389" s="18" t="s">
        <v>909</v>
      </c>
      <c r="G389" s="125">
        <f t="shared" si="13"/>
        <v>0</v>
      </c>
      <c r="H389" s="337" t="s">
        <v>909</v>
      </c>
      <c r="I389" s="353" t="s">
        <v>909</v>
      </c>
      <c r="J389" s="163" t="s">
        <v>909</v>
      </c>
      <c r="K389" s="346" t="s">
        <v>909</v>
      </c>
    </row>
    <row r="390" spans="1:11" hidden="1">
      <c r="A390" s="253" t="s">
        <v>1355</v>
      </c>
      <c r="B390" s="236" t="s">
        <v>1361</v>
      </c>
      <c r="C390" s="18" t="s">
        <v>909</v>
      </c>
      <c r="D390" s="18" t="s">
        <v>909</v>
      </c>
      <c r="E390" s="18">
        <f t="shared" si="12"/>
        <v>0</v>
      </c>
      <c r="F390" s="18" t="s">
        <v>909</v>
      </c>
      <c r="G390" s="125">
        <f t="shared" si="13"/>
        <v>0</v>
      </c>
      <c r="H390" s="337" t="s">
        <v>909</v>
      </c>
      <c r="I390" s="353" t="s">
        <v>909</v>
      </c>
      <c r="J390" s="163" t="s">
        <v>909</v>
      </c>
      <c r="K390" s="346" t="s">
        <v>909</v>
      </c>
    </row>
    <row r="391" spans="1:11" hidden="1">
      <c r="A391" s="253" t="s">
        <v>1355</v>
      </c>
      <c r="B391" s="236" t="s">
        <v>1362</v>
      </c>
      <c r="C391" s="18" t="s">
        <v>909</v>
      </c>
      <c r="D391" s="18" t="s">
        <v>909</v>
      </c>
      <c r="E391" s="18">
        <f t="shared" si="12"/>
        <v>0</v>
      </c>
      <c r="F391" s="18" t="s">
        <v>909</v>
      </c>
      <c r="G391" s="125">
        <f t="shared" si="13"/>
        <v>0</v>
      </c>
      <c r="H391" s="337" t="s">
        <v>909</v>
      </c>
      <c r="I391" s="353" t="s">
        <v>909</v>
      </c>
      <c r="J391" s="163" t="s">
        <v>909</v>
      </c>
      <c r="K391" s="346" t="s">
        <v>909</v>
      </c>
    </row>
    <row r="392" spans="1:11" hidden="1">
      <c r="A392" s="253" t="s">
        <v>1355</v>
      </c>
      <c r="B392" s="236" t="s">
        <v>1363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25">
        <f t="shared" si="13"/>
        <v>0</v>
      </c>
      <c r="H392" s="337" t="s">
        <v>909</v>
      </c>
      <c r="I392" s="353" t="s">
        <v>909</v>
      </c>
      <c r="J392" s="163" t="s">
        <v>909</v>
      </c>
      <c r="K392" s="346" t="s">
        <v>909</v>
      </c>
    </row>
    <row r="393" spans="1:11" hidden="1">
      <c r="A393" s="253" t="s">
        <v>1355</v>
      </c>
      <c r="B393" s="236" t="s">
        <v>1364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25">
        <f t="shared" si="13"/>
        <v>0</v>
      </c>
      <c r="H393" s="337" t="s">
        <v>909</v>
      </c>
      <c r="I393" s="353" t="s">
        <v>909</v>
      </c>
      <c r="J393" s="163" t="s">
        <v>909</v>
      </c>
      <c r="K393" s="346" t="s">
        <v>909</v>
      </c>
    </row>
    <row r="394" spans="1:11" hidden="1">
      <c r="A394" s="253" t="s">
        <v>1355</v>
      </c>
      <c r="B394" s="236" t="s">
        <v>1365</v>
      </c>
      <c r="C394" s="18" t="s">
        <v>909</v>
      </c>
      <c r="D394" s="18" t="s">
        <v>909</v>
      </c>
      <c r="E394" s="18">
        <f t="shared" si="12"/>
        <v>0</v>
      </c>
      <c r="F394" s="18" t="s">
        <v>909</v>
      </c>
      <c r="G394" s="125">
        <f t="shared" si="13"/>
        <v>0</v>
      </c>
      <c r="H394" s="337" t="s">
        <v>909</v>
      </c>
      <c r="I394" s="353" t="s">
        <v>909</v>
      </c>
      <c r="J394" s="163" t="s">
        <v>909</v>
      </c>
      <c r="K394" s="346" t="s">
        <v>909</v>
      </c>
    </row>
    <row r="395" spans="1:11" hidden="1">
      <c r="A395" s="253" t="s">
        <v>1355</v>
      </c>
      <c r="B395" s="236" t="s">
        <v>1366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25">
        <f t="shared" si="13"/>
        <v>0</v>
      </c>
      <c r="H395" s="337" t="s">
        <v>909</v>
      </c>
      <c r="I395" s="353" t="s">
        <v>909</v>
      </c>
      <c r="J395" s="163" t="s">
        <v>909</v>
      </c>
      <c r="K395" s="346" t="s">
        <v>909</v>
      </c>
    </row>
    <row r="396" spans="1:11" hidden="1">
      <c r="A396" s="253" t="s">
        <v>1355</v>
      </c>
      <c r="B396" s="236" t="s">
        <v>1367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25">
        <f t="shared" si="13"/>
        <v>0</v>
      </c>
      <c r="H396" s="337" t="s">
        <v>909</v>
      </c>
      <c r="I396" s="353" t="s">
        <v>909</v>
      </c>
      <c r="J396" s="163" t="s">
        <v>909</v>
      </c>
      <c r="K396" s="346" t="s">
        <v>909</v>
      </c>
    </row>
    <row r="397" spans="1:11" hidden="1">
      <c r="A397" s="253" t="s">
        <v>1355</v>
      </c>
      <c r="B397" s="236" t="s">
        <v>1368</v>
      </c>
      <c r="C397" s="18" t="s">
        <v>909</v>
      </c>
      <c r="D397" s="18" t="s">
        <v>909</v>
      </c>
      <c r="E397" s="18">
        <f t="shared" ref="E397:E460" si="14">IFERROR(C397+D397,0)</f>
        <v>0</v>
      </c>
      <c r="F397" s="18" t="s">
        <v>909</v>
      </c>
      <c r="G397" s="125">
        <f t="shared" ref="G397:G460" si="15">IFERROR((E397-F397),0)</f>
        <v>0</v>
      </c>
      <c r="H397" s="337" t="s">
        <v>909</v>
      </c>
      <c r="I397" s="353" t="s">
        <v>909</v>
      </c>
      <c r="J397" s="163" t="s">
        <v>909</v>
      </c>
      <c r="K397" s="346" t="s">
        <v>909</v>
      </c>
    </row>
    <row r="398" spans="1:11" hidden="1">
      <c r="A398" s="253" t="s">
        <v>1355</v>
      </c>
      <c r="B398" s="236" t="s">
        <v>1369</v>
      </c>
      <c r="C398" s="18" t="s">
        <v>909</v>
      </c>
      <c r="D398" s="18" t="s">
        <v>909</v>
      </c>
      <c r="E398" s="18">
        <f t="shared" si="14"/>
        <v>0</v>
      </c>
      <c r="F398" s="18" t="s">
        <v>909</v>
      </c>
      <c r="G398" s="125">
        <f t="shared" si="15"/>
        <v>0</v>
      </c>
      <c r="H398" s="337" t="s">
        <v>909</v>
      </c>
      <c r="I398" s="353" t="s">
        <v>909</v>
      </c>
      <c r="J398" s="163" t="s">
        <v>909</v>
      </c>
      <c r="K398" s="346" t="s">
        <v>909</v>
      </c>
    </row>
    <row r="399" spans="1:11" hidden="1">
      <c r="A399" s="253" t="s">
        <v>1355</v>
      </c>
      <c r="B399" s="237" t="s">
        <v>1370</v>
      </c>
      <c r="C399" s="18" t="s">
        <v>909</v>
      </c>
      <c r="D399" s="18" t="s">
        <v>909</v>
      </c>
      <c r="E399" s="18">
        <f t="shared" si="14"/>
        <v>0</v>
      </c>
      <c r="F399" s="18" t="s">
        <v>909</v>
      </c>
      <c r="G399" s="125">
        <f t="shared" si="15"/>
        <v>0</v>
      </c>
      <c r="H399" s="337" t="s">
        <v>909</v>
      </c>
      <c r="I399" s="353" t="s">
        <v>909</v>
      </c>
      <c r="J399" s="163" t="s">
        <v>909</v>
      </c>
      <c r="K399" s="346" t="s">
        <v>909</v>
      </c>
    </row>
    <row r="400" spans="1:11" hidden="1">
      <c r="A400" s="253" t="s">
        <v>1355</v>
      </c>
      <c r="B400" s="237" t="s">
        <v>1449</v>
      </c>
      <c r="C400" s="18">
        <v>3000</v>
      </c>
      <c r="D400" s="18"/>
      <c r="E400" s="18">
        <f t="shared" si="14"/>
        <v>3000</v>
      </c>
      <c r="F400" s="18">
        <v>2100</v>
      </c>
      <c r="G400" s="125">
        <f t="shared" si="15"/>
        <v>900</v>
      </c>
      <c r="H400" s="337" t="s">
        <v>909</v>
      </c>
      <c r="I400" s="353" t="s">
        <v>909</v>
      </c>
      <c r="J400" s="163" t="s">
        <v>909</v>
      </c>
      <c r="K400" s="346" t="s">
        <v>909</v>
      </c>
    </row>
    <row r="401" spans="1:11" hidden="1">
      <c r="A401" s="249" t="s">
        <v>628</v>
      </c>
      <c r="B401" s="230" t="s">
        <v>633</v>
      </c>
      <c r="C401" s="18" t="s">
        <v>909</v>
      </c>
      <c r="D401" s="18" t="s">
        <v>909</v>
      </c>
      <c r="E401" s="18">
        <f t="shared" si="14"/>
        <v>0</v>
      </c>
      <c r="F401" s="18" t="s">
        <v>909</v>
      </c>
      <c r="G401" s="125">
        <f t="shared" si="15"/>
        <v>0</v>
      </c>
      <c r="H401" s="337" t="s">
        <v>909</v>
      </c>
      <c r="I401" s="353" t="s">
        <v>909</v>
      </c>
      <c r="J401" s="163" t="s">
        <v>909</v>
      </c>
      <c r="K401" s="346" t="s">
        <v>909</v>
      </c>
    </row>
    <row r="402" spans="1:11" hidden="1">
      <c r="A402" s="245" t="s">
        <v>441</v>
      </c>
      <c r="B402" s="230" t="s">
        <v>1371</v>
      </c>
      <c r="C402" s="18" t="s">
        <v>909</v>
      </c>
      <c r="D402" s="18" t="s">
        <v>909</v>
      </c>
      <c r="E402" s="18">
        <f t="shared" si="14"/>
        <v>0</v>
      </c>
      <c r="F402" s="18" t="s">
        <v>909</v>
      </c>
      <c r="G402" s="125">
        <f t="shared" si="15"/>
        <v>0</v>
      </c>
      <c r="H402" s="337" t="s">
        <v>909</v>
      </c>
      <c r="I402" s="353" t="s">
        <v>909</v>
      </c>
      <c r="J402" s="163" t="s">
        <v>909</v>
      </c>
      <c r="K402" s="346" t="s">
        <v>909</v>
      </c>
    </row>
    <row r="403" spans="1:11" hidden="1">
      <c r="A403" s="253" t="s">
        <v>441</v>
      </c>
      <c r="B403" s="230" t="s">
        <v>1372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25">
        <f t="shared" si="15"/>
        <v>0</v>
      </c>
      <c r="H403" s="337" t="s">
        <v>909</v>
      </c>
      <c r="I403" s="353" t="s">
        <v>909</v>
      </c>
      <c r="J403" s="163" t="s">
        <v>909</v>
      </c>
      <c r="K403" s="346" t="s">
        <v>909</v>
      </c>
    </row>
    <row r="404" spans="1:11" hidden="1">
      <c r="A404" s="253" t="s">
        <v>441</v>
      </c>
      <c r="B404" s="230" t="s">
        <v>1373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25">
        <f t="shared" si="15"/>
        <v>0</v>
      </c>
      <c r="H404" s="337" t="s">
        <v>909</v>
      </c>
      <c r="I404" s="353" t="s">
        <v>909</v>
      </c>
      <c r="J404" s="163" t="s">
        <v>909</v>
      </c>
      <c r="K404" s="346" t="s">
        <v>909</v>
      </c>
    </row>
    <row r="405" spans="1:11" hidden="1">
      <c r="A405" s="253" t="s">
        <v>441</v>
      </c>
      <c r="B405" s="236" t="s">
        <v>1374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25">
        <f t="shared" si="15"/>
        <v>0</v>
      </c>
      <c r="H405" s="337" t="s">
        <v>909</v>
      </c>
      <c r="I405" s="353" t="s">
        <v>909</v>
      </c>
      <c r="J405" s="163" t="s">
        <v>909</v>
      </c>
      <c r="K405" s="346" t="s">
        <v>909</v>
      </c>
    </row>
    <row r="406" spans="1:11" hidden="1">
      <c r="A406" s="253" t="s">
        <v>441</v>
      </c>
      <c r="B406" s="230" t="s">
        <v>1375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25">
        <f t="shared" si="15"/>
        <v>0</v>
      </c>
      <c r="H406" s="337" t="s">
        <v>909</v>
      </c>
      <c r="I406" s="353" t="s">
        <v>909</v>
      </c>
      <c r="J406" s="163" t="s">
        <v>909</v>
      </c>
      <c r="K406" s="346" t="s">
        <v>909</v>
      </c>
    </row>
    <row r="407" spans="1:11" hidden="1">
      <c r="A407" s="253" t="s">
        <v>441</v>
      </c>
      <c r="B407" s="230" t="s">
        <v>1376</v>
      </c>
      <c r="C407" s="18" t="s">
        <v>909</v>
      </c>
      <c r="D407" s="18" t="s">
        <v>909</v>
      </c>
      <c r="E407" s="18">
        <f t="shared" si="14"/>
        <v>0</v>
      </c>
      <c r="F407" s="18" t="s">
        <v>909</v>
      </c>
      <c r="G407" s="125">
        <f t="shared" si="15"/>
        <v>0</v>
      </c>
      <c r="H407" s="337" t="s">
        <v>909</v>
      </c>
      <c r="I407" s="353" t="s">
        <v>909</v>
      </c>
      <c r="J407" s="163" t="s">
        <v>909</v>
      </c>
      <c r="K407" s="346" t="s">
        <v>909</v>
      </c>
    </row>
    <row r="408" spans="1:11" hidden="1">
      <c r="A408" s="253" t="s">
        <v>441</v>
      </c>
      <c r="B408" s="230" t="s">
        <v>1377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25">
        <f t="shared" si="15"/>
        <v>0</v>
      </c>
      <c r="H408" s="337" t="s">
        <v>909</v>
      </c>
      <c r="I408" s="353" t="s">
        <v>909</v>
      </c>
      <c r="J408" s="163" t="s">
        <v>909</v>
      </c>
      <c r="K408" s="347" t="s">
        <v>909</v>
      </c>
    </row>
    <row r="409" spans="1:11" hidden="1">
      <c r="A409" s="253" t="s">
        <v>441</v>
      </c>
      <c r="B409" s="230" t="s">
        <v>1378</v>
      </c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25">
        <f t="shared" si="15"/>
        <v>0</v>
      </c>
      <c r="H409" s="337" t="s">
        <v>909</v>
      </c>
      <c r="I409" s="353" t="s">
        <v>909</v>
      </c>
      <c r="J409" s="163" t="s">
        <v>909</v>
      </c>
      <c r="K409" s="346" t="s">
        <v>909</v>
      </c>
    </row>
    <row r="410" spans="1:11" hidden="1">
      <c r="A410" s="253" t="s">
        <v>441</v>
      </c>
      <c r="B410" s="231" t="s">
        <v>1379</v>
      </c>
      <c r="C410" s="18" t="s">
        <v>909</v>
      </c>
      <c r="D410" s="18" t="s">
        <v>909</v>
      </c>
      <c r="E410" s="18">
        <f t="shared" si="14"/>
        <v>0</v>
      </c>
      <c r="F410" s="18" t="s">
        <v>909</v>
      </c>
      <c r="G410" s="125">
        <f t="shared" si="15"/>
        <v>0</v>
      </c>
      <c r="H410" s="337" t="s">
        <v>909</v>
      </c>
      <c r="I410" s="353" t="s">
        <v>909</v>
      </c>
      <c r="J410" s="163" t="s">
        <v>909</v>
      </c>
      <c r="K410" s="346" t="s">
        <v>909</v>
      </c>
    </row>
    <row r="411" spans="1:11" hidden="1">
      <c r="A411" s="253" t="s">
        <v>441</v>
      </c>
      <c r="B411" s="231" t="s">
        <v>1380</v>
      </c>
      <c r="C411" s="18" t="s">
        <v>909</v>
      </c>
      <c r="D411" s="18" t="s">
        <v>909</v>
      </c>
      <c r="E411" s="18">
        <f t="shared" si="14"/>
        <v>0</v>
      </c>
      <c r="F411" s="18" t="s">
        <v>909</v>
      </c>
      <c r="G411" s="125">
        <f t="shared" si="15"/>
        <v>0</v>
      </c>
      <c r="H411" s="337" t="s">
        <v>909</v>
      </c>
      <c r="I411" s="353" t="s">
        <v>909</v>
      </c>
      <c r="J411" s="163" t="s">
        <v>909</v>
      </c>
      <c r="K411" s="346" t="s">
        <v>909</v>
      </c>
    </row>
    <row r="412" spans="1:11" hidden="1">
      <c r="A412" s="245" t="s">
        <v>475</v>
      </c>
      <c r="B412" s="236" t="s">
        <v>476</v>
      </c>
      <c r="C412" s="18" t="s">
        <v>909</v>
      </c>
      <c r="D412" s="18" t="s">
        <v>909</v>
      </c>
      <c r="E412" s="18">
        <f t="shared" si="14"/>
        <v>0</v>
      </c>
      <c r="F412" s="18" t="s">
        <v>909</v>
      </c>
      <c r="G412" s="125">
        <f t="shared" si="15"/>
        <v>0</v>
      </c>
      <c r="H412" s="337" t="s">
        <v>909</v>
      </c>
      <c r="I412" s="353" t="s">
        <v>909</v>
      </c>
      <c r="J412" s="163" t="s">
        <v>909</v>
      </c>
      <c r="K412" s="346" t="s">
        <v>909</v>
      </c>
    </row>
    <row r="413" spans="1:11" hidden="1">
      <c r="A413" s="245" t="s">
        <v>967</v>
      </c>
      <c r="B413" s="262" t="s">
        <v>969</v>
      </c>
      <c r="C413" s="18">
        <v>4000</v>
      </c>
      <c r="D413" s="18"/>
      <c r="E413" s="18">
        <f t="shared" si="14"/>
        <v>4000</v>
      </c>
      <c r="F413" s="18">
        <v>3880</v>
      </c>
      <c r="G413" s="125">
        <f t="shared" si="15"/>
        <v>120</v>
      </c>
      <c r="H413" s="337" t="s">
        <v>909</v>
      </c>
      <c r="I413" s="353" t="s">
        <v>909</v>
      </c>
      <c r="J413" s="163" t="s">
        <v>909</v>
      </c>
      <c r="K413" s="346" t="s">
        <v>909</v>
      </c>
    </row>
    <row r="414" spans="1:11" hidden="1">
      <c r="A414" s="253" t="s">
        <v>967</v>
      </c>
      <c r="B414" s="237" t="s">
        <v>1381</v>
      </c>
      <c r="C414" s="18" t="s">
        <v>909</v>
      </c>
      <c r="D414" s="18" t="s">
        <v>909</v>
      </c>
      <c r="E414" s="18">
        <f t="shared" si="14"/>
        <v>0</v>
      </c>
      <c r="F414" s="18" t="s">
        <v>909</v>
      </c>
      <c r="G414" s="125">
        <f t="shared" si="15"/>
        <v>0</v>
      </c>
      <c r="H414" s="337" t="s">
        <v>909</v>
      </c>
      <c r="I414" s="353" t="s">
        <v>909</v>
      </c>
      <c r="J414" s="163" t="s">
        <v>909</v>
      </c>
      <c r="K414" s="346" t="s">
        <v>909</v>
      </c>
    </row>
    <row r="415" spans="1:11" hidden="1">
      <c r="A415" s="253" t="s">
        <v>967</v>
      </c>
      <c r="B415" s="236" t="s">
        <v>1382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25">
        <f t="shared" si="15"/>
        <v>0</v>
      </c>
      <c r="H415" s="337" t="s">
        <v>909</v>
      </c>
      <c r="I415" s="353" t="s">
        <v>909</v>
      </c>
      <c r="J415" s="163" t="s">
        <v>909</v>
      </c>
      <c r="K415" s="346" t="s">
        <v>909</v>
      </c>
    </row>
    <row r="416" spans="1:11" hidden="1">
      <c r="A416" s="253" t="s">
        <v>967</v>
      </c>
      <c r="B416" s="236" t="s">
        <v>1383</v>
      </c>
      <c r="C416" s="18" t="s">
        <v>909</v>
      </c>
      <c r="D416" s="18" t="s">
        <v>909</v>
      </c>
      <c r="E416" s="18">
        <f t="shared" si="14"/>
        <v>0</v>
      </c>
      <c r="F416" s="18" t="s">
        <v>909</v>
      </c>
      <c r="G416" s="125">
        <f t="shared" si="15"/>
        <v>0</v>
      </c>
      <c r="H416" s="337" t="s">
        <v>909</v>
      </c>
      <c r="I416" s="353" t="s">
        <v>909</v>
      </c>
      <c r="J416" s="163" t="s">
        <v>909</v>
      </c>
      <c r="K416" s="346" t="s">
        <v>909</v>
      </c>
    </row>
    <row r="417" spans="1:11" hidden="1">
      <c r="A417" s="253" t="s">
        <v>967</v>
      </c>
      <c r="B417" s="236" t="s">
        <v>693</v>
      </c>
      <c r="C417" s="18" t="s">
        <v>909</v>
      </c>
      <c r="D417" s="18" t="s">
        <v>909</v>
      </c>
      <c r="E417" s="18">
        <f t="shared" si="14"/>
        <v>0</v>
      </c>
      <c r="F417" s="18" t="s">
        <v>909</v>
      </c>
      <c r="G417" s="125">
        <f t="shared" si="15"/>
        <v>0</v>
      </c>
      <c r="H417" s="337" t="s">
        <v>909</v>
      </c>
      <c r="I417" s="353" t="s">
        <v>909</v>
      </c>
      <c r="J417" s="163" t="s">
        <v>909</v>
      </c>
      <c r="K417" s="346" t="s">
        <v>909</v>
      </c>
    </row>
    <row r="418" spans="1:11" hidden="1">
      <c r="A418" s="253" t="s">
        <v>967</v>
      </c>
      <c r="B418" s="237" t="s">
        <v>1384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25">
        <f t="shared" si="15"/>
        <v>0</v>
      </c>
      <c r="H418" s="337" t="s">
        <v>909</v>
      </c>
      <c r="I418" s="353" t="s">
        <v>909</v>
      </c>
      <c r="J418" s="163" t="s">
        <v>909</v>
      </c>
      <c r="K418" s="346" t="s">
        <v>909</v>
      </c>
    </row>
    <row r="419" spans="1:11" hidden="1">
      <c r="A419" s="253" t="s">
        <v>967</v>
      </c>
      <c r="B419" s="237" t="s">
        <v>1385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25">
        <f t="shared" si="15"/>
        <v>0</v>
      </c>
      <c r="H419" s="337" t="s">
        <v>909</v>
      </c>
      <c r="I419" s="353" t="s">
        <v>909</v>
      </c>
      <c r="J419" s="163" t="s">
        <v>909</v>
      </c>
      <c r="K419" s="346" t="s">
        <v>909</v>
      </c>
    </row>
    <row r="420" spans="1:11" hidden="1">
      <c r="A420" s="253" t="s">
        <v>967</v>
      </c>
      <c r="B420" s="237" t="s">
        <v>971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25">
        <f t="shared" si="15"/>
        <v>0</v>
      </c>
      <c r="H420" s="337" t="s">
        <v>909</v>
      </c>
      <c r="I420" s="353" t="s">
        <v>909</v>
      </c>
      <c r="J420" s="163" t="s">
        <v>909</v>
      </c>
      <c r="K420" s="346" t="s">
        <v>909</v>
      </c>
    </row>
    <row r="421" spans="1:11" hidden="1">
      <c r="A421" s="253" t="s">
        <v>967</v>
      </c>
      <c r="B421" s="236" t="s">
        <v>692</v>
      </c>
      <c r="C421" s="18">
        <v>2000</v>
      </c>
      <c r="D421" s="18"/>
      <c r="E421" s="18">
        <f t="shared" si="14"/>
        <v>2000</v>
      </c>
      <c r="F421" s="18">
        <v>2000</v>
      </c>
      <c r="G421" s="125">
        <f t="shared" si="15"/>
        <v>0</v>
      </c>
      <c r="H421" s="337" t="s">
        <v>909</v>
      </c>
      <c r="I421" s="353" t="s">
        <v>909</v>
      </c>
      <c r="J421" s="163" t="s">
        <v>909</v>
      </c>
      <c r="K421" s="346" t="s">
        <v>909</v>
      </c>
    </row>
    <row r="422" spans="1:11" hidden="1">
      <c r="A422" s="253" t="s">
        <v>967</v>
      </c>
      <c r="B422" s="236" t="s">
        <v>1386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25">
        <f t="shared" si="15"/>
        <v>0</v>
      </c>
      <c r="H422" s="337" t="s">
        <v>909</v>
      </c>
      <c r="I422" s="353" t="s">
        <v>909</v>
      </c>
      <c r="J422" s="163" t="s">
        <v>909</v>
      </c>
      <c r="K422" s="346" t="s">
        <v>909</v>
      </c>
    </row>
    <row r="423" spans="1:11" hidden="1">
      <c r="A423" s="253" t="s">
        <v>967</v>
      </c>
      <c r="B423" s="236" t="s">
        <v>1387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25">
        <f t="shared" si="15"/>
        <v>0</v>
      </c>
      <c r="H423" s="337" t="s">
        <v>909</v>
      </c>
      <c r="I423" s="353" t="s">
        <v>909</v>
      </c>
      <c r="J423" s="163" t="s">
        <v>909</v>
      </c>
      <c r="K423" s="346" t="s">
        <v>909</v>
      </c>
    </row>
    <row r="424" spans="1:11" hidden="1">
      <c r="A424" s="253" t="s">
        <v>967</v>
      </c>
      <c r="B424" s="236" t="s">
        <v>1388</v>
      </c>
      <c r="C424" s="18" t="s">
        <v>909</v>
      </c>
      <c r="D424" s="18" t="s">
        <v>909</v>
      </c>
      <c r="E424" s="18">
        <f t="shared" si="14"/>
        <v>0</v>
      </c>
      <c r="F424" s="18" t="s">
        <v>909</v>
      </c>
      <c r="G424" s="125">
        <f t="shared" si="15"/>
        <v>0</v>
      </c>
      <c r="H424" s="337" t="s">
        <v>909</v>
      </c>
      <c r="I424" s="353" t="s">
        <v>909</v>
      </c>
      <c r="J424" s="163" t="s">
        <v>909</v>
      </c>
      <c r="K424" s="346" t="s">
        <v>909</v>
      </c>
    </row>
    <row r="425" spans="1:11" hidden="1">
      <c r="A425" s="253" t="s">
        <v>967</v>
      </c>
      <c r="B425" s="236" t="s">
        <v>691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25">
        <f t="shared" si="15"/>
        <v>0</v>
      </c>
      <c r="H425" s="337" t="s">
        <v>909</v>
      </c>
      <c r="I425" s="353" t="s">
        <v>909</v>
      </c>
      <c r="J425" s="163" t="s">
        <v>909</v>
      </c>
      <c r="K425" s="346" t="s">
        <v>909</v>
      </c>
    </row>
    <row r="426" spans="1:11" hidden="1">
      <c r="A426" s="245" t="s">
        <v>903</v>
      </c>
      <c r="B426" s="236" t="s">
        <v>1389</v>
      </c>
      <c r="C426" s="18">
        <v>3360</v>
      </c>
      <c r="D426" s="18"/>
      <c r="E426" s="18">
        <f t="shared" si="14"/>
        <v>3360</v>
      </c>
      <c r="F426" s="18">
        <v>3360</v>
      </c>
      <c r="G426" s="125">
        <f t="shared" si="15"/>
        <v>0</v>
      </c>
      <c r="H426" s="337" t="s">
        <v>909</v>
      </c>
      <c r="I426" s="353" t="s">
        <v>909</v>
      </c>
      <c r="J426" s="163" t="s">
        <v>909</v>
      </c>
      <c r="K426" s="346" t="s">
        <v>909</v>
      </c>
    </row>
    <row r="427" spans="1:11" hidden="1">
      <c r="A427" s="253" t="s">
        <v>903</v>
      </c>
      <c r="B427" s="236" t="s">
        <v>1390</v>
      </c>
      <c r="C427" s="18" t="s">
        <v>909</v>
      </c>
      <c r="D427" s="18" t="s">
        <v>909</v>
      </c>
      <c r="E427" s="18">
        <f t="shared" si="14"/>
        <v>0</v>
      </c>
      <c r="F427" s="18" t="s">
        <v>909</v>
      </c>
      <c r="G427" s="125">
        <f t="shared" si="15"/>
        <v>0</v>
      </c>
      <c r="H427" s="337" t="s">
        <v>909</v>
      </c>
      <c r="I427" s="353" t="s">
        <v>909</v>
      </c>
      <c r="J427" s="163" t="s">
        <v>909</v>
      </c>
      <c r="K427" s="346" t="s">
        <v>909</v>
      </c>
    </row>
    <row r="428" spans="1:11" hidden="1">
      <c r="A428" s="253" t="s">
        <v>903</v>
      </c>
      <c r="B428" s="237" t="s">
        <v>1391</v>
      </c>
      <c r="C428" s="18" t="s">
        <v>909</v>
      </c>
      <c r="D428" s="18" t="s">
        <v>909</v>
      </c>
      <c r="E428" s="18">
        <f t="shared" si="14"/>
        <v>0</v>
      </c>
      <c r="F428" s="18" t="s">
        <v>909</v>
      </c>
      <c r="G428" s="125">
        <f t="shared" si="15"/>
        <v>0</v>
      </c>
      <c r="H428" s="337" t="s">
        <v>909</v>
      </c>
      <c r="I428" s="353" t="s">
        <v>909</v>
      </c>
      <c r="J428" s="163" t="s">
        <v>909</v>
      </c>
      <c r="K428" s="346" t="s">
        <v>909</v>
      </c>
    </row>
    <row r="429" spans="1:11" hidden="1">
      <c r="A429" s="245" t="s">
        <v>1392</v>
      </c>
      <c r="B429" s="262" t="s">
        <v>1393</v>
      </c>
      <c r="C429" s="18" t="s">
        <v>909</v>
      </c>
      <c r="D429" s="18" t="s">
        <v>909</v>
      </c>
      <c r="E429" s="18">
        <f t="shared" si="14"/>
        <v>0</v>
      </c>
      <c r="F429" s="18" t="s">
        <v>909</v>
      </c>
      <c r="G429" s="125">
        <f t="shared" si="15"/>
        <v>0</v>
      </c>
      <c r="H429" s="337" t="s">
        <v>909</v>
      </c>
      <c r="I429" s="353" t="s">
        <v>909</v>
      </c>
      <c r="J429" s="163" t="s">
        <v>909</v>
      </c>
      <c r="K429" s="346" t="s">
        <v>909</v>
      </c>
    </row>
    <row r="430" spans="1:11" hidden="1">
      <c r="A430" s="253" t="s">
        <v>1392</v>
      </c>
      <c r="B430" s="236" t="s">
        <v>929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25">
        <f t="shared" si="15"/>
        <v>0</v>
      </c>
      <c r="H430" s="337" t="s">
        <v>909</v>
      </c>
      <c r="I430" s="353" t="s">
        <v>909</v>
      </c>
      <c r="J430" s="163" t="s">
        <v>909</v>
      </c>
      <c r="K430" s="346" t="s">
        <v>909</v>
      </c>
    </row>
    <row r="431" spans="1:11" hidden="1">
      <c r="A431" s="253" t="s">
        <v>1392</v>
      </c>
      <c r="B431" s="236" t="s">
        <v>1394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25">
        <f t="shared" si="15"/>
        <v>0</v>
      </c>
      <c r="H431" s="337" t="s">
        <v>909</v>
      </c>
      <c r="I431" s="353" t="s">
        <v>909</v>
      </c>
      <c r="J431" s="163" t="s">
        <v>909</v>
      </c>
      <c r="K431" s="346" t="s">
        <v>909</v>
      </c>
    </row>
    <row r="432" spans="1:11" hidden="1">
      <c r="A432" s="245" t="s">
        <v>596</v>
      </c>
      <c r="B432" s="262" t="s">
        <v>1395</v>
      </c>
      <c r="C432" s="18">
        <v>6175</v>
      </c>
      <c r="D432" s="18"/>
      <c r="E432" s="18">
        <f t="shared" si="14"/>
        <v>6175</v>
      </c>
      <c r="F432" s="18">
        <v>6175</v>
      </c>
      <c r="G432" s="125">
        <f t="shared" si="15"/>
        <v>0</v>
      </c>
      <c r="H432" s="337" t="s">
        <v>909</v>
      </c>
      <c r="I432" s="353" t="s">
        <v>909</v>
      </c>
      <c r="J432" s="163" t="s">
        <v>909</v>
      </c>
      <c r="K432" s="346" t="s">
        <v>909</v>
      </c>
    </row>
    <row r="433" spans="1:11" hidden="1">
      <c r="A433" s="253" t="s">
        <v>596</v>
      </c>
      <c r="B433" s="236" t="s">
        <v>1396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25">
        <f t="shared" si="15"/>
        <v>0</v>
      </c>
      <c r="H433" s="337" t="s">
        <v>909</v>
      </c>
      <c r="I433" s="353" t="s">
        <v>909</v>
      </c>
      <c r="J433" s="163" t="s">
        <v>909</v>
      </c>
      <c r="K433" s="346" t="s">
        <v>909</v>
      </c>
    </row>
    <row r="434" spans="1:11" hidden="1">
      <c r="A434" s="253" t="s">
        <v>596</v>
      </c>
      <c r="B434" s="236" t="s">
        <v>1397</v>
      </c>
      <c r="C434" s="18" t="s">
        <v>909</v>
      </c>
      <c r="D434" s="18" t="s">
        <v>909</v>
      </c>
      <c r="E434" s="18">
        <f t="shared" si="14"/>
        <v>0</v>
      </c>
      <c r="F434" s="18" t="s">
        <v>909</v>
      </c>
      <c r="G434" s="125">
        <f t="shared" si="15"/>
        <v>0</v>
      </c>
      <c r="H434" s="337" t="s">
        <v>909</v>
      </c>
      <c r="I434" s="353" t="s">
        <v>909</v>
      </c>
      <c r="J434" s="163" t="s">
        <v>909</v>
      </c>
      <c r="K434" s="346" t="s">
        <v>909</v>
      </c>
    </row>
    <row r="435" spans="1:11" hidden="1">
      <c r="A435" s="253" t="s">
        <v>596</v>
      </c>
      <c r="B435" s="236" t="s">
        <v>1398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25">
        <f t="shared" si="15"/>
        <v>0</v>
      </c>
      <c r="H435" s="337" t="s">
        <v>909</v>
      </c>
      <c r="I435" s="355" t="s">
        <v>909</v>
      </c>
      <c r="J435" s="168" t="s">
        <v>909</v>
      </c>
      <c r="K435" s="346" t="s">
        <v>909</v>
      </c>
    </row>
    <row r="436" spans="1:11" hidden="1">
      <c r="A436" s="253" t="s">
        <v>596</v>
      </c>
      <c r="B436" s="236" t="s">
        <v>600</v>
      </c>
      <c r="C436" s="18" t="s">
        <v>909</v>
      </c>
      <c r="D436" s="18" t="s">
        <v>909</v>
      </c>
      <c r="E436" s="18">
        <f t="shared" si="14"/>
        <v>0</v>
      </c>
      <c r="F436" s="18" t="s">
        <v>909</v>
      </c>
      <c r="G436" s="125">
        <f t="shared" si="15"/>
        <v>0</v>
      </c>
      <c r="H436" s="337" t="s">
        <v>909</v>
      </c>
      <c r="I436" s="355" t="s">
        <v>909</v>
      </c>
      <c r="J436" s="168" t="s">
        <v>909</v>
      </c>
      <c r="K436" s="346" t="s">
        <v>909</v>
      </c>
    </row>
    <row r="437" spans="1:11" hidden="1">
      <c r="A437" s="253" t="s">
        <v>596</v>
      </c>
      <c r="B437" s="237" t="s">
        <v>1399</v>
      </c>
      <c r="C437" s="18" t="s">
        <v>909</v>
      </c>
      <c r="D437" s="18" t="s">
        <v>909</v>
      </c>
      <c r="E437" s="18">
        <f t="shared" si="14"/>
        <v>0</v>
      </c>
      <c r="F437" s="18" t="s">
        <v>909</v>
      </c>
      <c r="G437" s="125">
        <f t="shared" si="15"/>
        <v>0</v>
      </c>
      <c r="H437" s="337" t="s">
        <v>909</v>
      </c>
      <c r="I437" s="353" t="s">
        <v>909</v>
      </c>
      <c r="J437" s="163" t="s">
        <v>909</v>
      </c>
      <c r="K437" s="346" t="s">
        <v>909</v>
      </c>
    </row>
    <row r="438" spans="1:11" hidden="1">
      <c r="A438" s="253" t="s">
        <v>596</v>
      </c>
      <c r="B438" s="237" t="s">
        <v>1450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25">
        <f t="shared" si="15"/>
        <v>0</v>
      </c>
      <c r="H438" s="337" t="s">
        <v>909</v>
      </c>
      <c r="I438" s="353" t="s">
        <v>909</v>
      </c>
      <c r="J438" s="163" t="s">
        <v>909</v>
      </c>
      <c r="K438" s="346" t="s">
        <v>909</v>
      </c>
    </row>
    <row r="439" spans="1:11" hidden="1">
      <c r="A439" s="253" t="s">
        <v>596</v>
      </c>
      <c r="B439" s="237" t="s">
        <v>1535</v>
      </c>
      <c r="C439" s="18">
        <v>240</v>
      </c>
      <c r="D439" s="18"/>
      <c r="E439" s="18">
        <f t="shared" si="14"/>
        <v>240</v>
      </c>
      <c r="F439" s="18">
        <v>240</v>
      </c>
      <c r="G439" s="125">
        <f t="shared" si="15"/>
        <v>0</v>
      </c>
      <c r="H439" s="337" t="s">
        <v>909</v>
      </c>
      <c r="I439" s="353" t="s">
        <v>909</v>
      </c>
      <c r="J439" s="163" t="s">
        <v>909</v>
      </c>
      <c r="K439" s="346" t="s">
        <v>909</v>
      </c>
    </row>
    <row r="440" spans="1:11" hidden="1">
      <c r="A440" s="253" t="s">
        <v>596</v>
      </c>
      <c r="B440" s="237" t="s">
        <v>1400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25">
        <f t="shared" si="15"/>
        <v>0</v>
      </c>
      <c r="H440" s="337" t="s">
        <v>909</v>
      </c>
      <c r="I440" s="353" t="s">
        <v>909</v>
      </c>
      <c r="J440" s="163" t="s">
        <v>909</v>
      </c>
      <c r="K440" s="346" t="s">
        <v>909</v>
      </c>
    </row>
    <row r="441" spans="1:11" hidden="1">
      <c r="A441" s="253" t="s">
        <v>596</v>
      </c>
      <c r="B441" s="237" t="s">
        <v>1400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25">
        <f t="shared" si="15"/>
        <v>0</v>
      </c>
      <c r="H441" s="337" t="s">
        <v>909</v>
      </c>
      <c r="I441" s="353" t="s">
        <v>909</v>
      </c>
      <c r="J441" s="163" t="s">
        <v>909</v>
      </c>
      <c r="K441" s="346" t="s">
        <v>909</v>
      </c>
    </row>
    <row r="442" spans="1:11" hidden="1">
      <c r="A442" s="256" t="s">
        <v>1401</v>
      </c>
      <c r="B442" s="263" t="s">
        <v>683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25">
        <f t="shared" si="15"/>
        <v>0</v>
      </c>
      <c r="H442" s="337" t="s">
        <v>909</v>
      </c>
      <c r="I442" s="353" t="s">
        <v>909</v>
      </c>
      <c r="J442" s="163" t="s">
        <v>909</v>
      </c>
      <c r="K442" s="346" t="s">
        <v>909</v>
      </c>
    </row>
    <row r="443" spans="1:11" hidden="1">
      <c r="A443" s="245" t="s">
        <v>807</v>
      </c>
      <c r="B443" s="236" t="s">
        <v>1402</v>
      </c>
      <c r="C443" s="18">
        <v>10043</v>
      </c>
      <c r="D443" s="18"/>
      <c r="E443" s="18">
        <f t="shared" si="14"/>
        <v>10043</v>
      </c>
      <c r="F443" s="18">
        <v>10043</v>
      </c>
      <c r="G443" s="125">
        <f t="shared" si="15"/>
        <v>0</v>
      </c>
      <c r="H443" s="337" t="s">
        <v>909</v>
      </c>
      <c r="I443" s="353" t="s">
        <v>909</v>
      </c>
      <c r="J443" s="163" t="s">
        <v>909</v>
      </c>
      <c r="K443" s="346" t="s">
        <v>909</v>
      </c>
    </row>
    <row r="444" spans="1:11" hidden="1">
      <c r="A444" s="253" t="s">
        <v>807</v>
      </c>
      <c r="B444" s="236" t="s">
        <v>1403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25">
        <f t="shared" si="15"/>
        <v>0</v>
      </c>
      <c r="H444" s="337" t="s">
        <v>909</v>
      </c>
      <c r="I444" s="353" t="s">
        <v>909</v>
      </c>
      <c r="J444" s="163" t="s">
        <v>909</v>
      </c>
      <c r="K444" s="346" t="s">
        <v>909</v>
      </c>
    </row>
    <row r="445" spans="1:11" hidden="1">
      <c r="A445" s="253" t="s">
        <v>807</v>
      </c>
      <c r="B445" s="236" t="s">
        <v>1404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25">
        <f t="shared" si="15"/>
        <v>0</v>
      </c>
      <c r="H445" s="337" t="s">
        <v>909</v>
      </c>
      <c r="I445" s="353" t="s">
        <v>909</v>
      </c>
      <c r="J445" s="163" t="s">
        <v>909</v>
      </c>
      <c r="K445" s="346" t="s">
        <v>909</v>
      </c>
    </row>
    <row r="446" spans="1:11" hidden="1">
      <c r="A446" s="249" t="s">
        <v>636</v>
      </c>
      <c r="B446" s="250" t="s">
        <v>1405</v>
      </c>
      <c r="C446" s="18" t="s">
        <v>909</v>
      </c>
      <c r="D446" s="18" t="s">
        <v>909</v>
      </c>
      <c r="E446" s="18">
        <f t="shared" si="14"/>
        <v>0</v>
      </c>
      <c r="F446" s="18" t="s">
        <v>909</v>
      </c>
      <c r="G446" s="125">
        <f t="shared" si="15"/>
        <v>0</v>
      </c>
      <c r="H446" s="337" t="s">
        <v>909</v>
      </c>
      <c r="I446" s="353" t="s">
        <v>909</v>
      </c>
      <c r="J446" s="163" t="s">
        <v>909</v>
      </c>
      <c r="K446" s="346" t="s">
        <v>909</v>
      </c>
    </row>
    <row r="447" spans="1:11" hidden="1">
      <c r="A447" s="257" t="s">
        <v>636</v>
      </c>
      <c r="B447" s="230" t="s">
        <v>1406</v>
      </c>
      <c r="C447" s="18" t="s">
        <v>909</v>
      </c>
      <c r="D447" s="18" t="s">
        <v>909</v>
      </c>
      <c r="E447" s="18">
        <f t="shared" si="14"/>
        <v>0</v>
      </c>
      <c r="F447" s="18" t="s">
        <v>909</v>
      </c>
      <c r="G447" s="125">
        <f t="shared" si="15"/>
        <v>0</v>
      </c>
      <c r="H447" s="337" t="s">
        <v>909</v>
      </c>
      <c r="I447" s="353" t="s">
        <v>909</v>
      </c>
      <c r="J447" s="163" t="s">
        <v>909</v>
      </c>
      <c r="K447" s="346" t="s">
        <v>909</v>
      </c>
    </row>
    <row r="448" spans="1:11" hidden="1">
      <c r="A448" s="257" t="s">
        <v>636</v>
      </c>
      <c r="B448" s="230" t="s">
        <v>1407</v>
      </c>
      <c r="C448" s="18">
        <v>130</v>
      </c>
      <c r="D448" s="18"/>
      <c r="E448" s="18">
        <f t="shared" si="14"/>
        <v>130</v>
      </c>
      <c r="F448" s="18">
        <v>130</v>
      </c>
      <c r="G448" s="125">
        <f t="shared" si="15"/>
        <v>0</v>
      </c>
      <c r="H448" s="337" t="s">
        <v>909</v>
      </c>
      <c r="I448" s="353" t="s">
        <v>909</v>
      </c>
      <c r="J448" s="163" t="s">
        <v>909</v>
      </c>
      <c r="K448" s="346" t="s">
        <v>909</v>
      </c>
    </row>
    <row r="449" spans="1:11" hidden="1">
      <c r="A449" s="257" t="s">
        <v>636</v>
      </c>
      <c r="B449" s="230" t="s">
        <v>1408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25">
        <f t="shared" si="15"/>
        <v>0</v>
      </c>
      <c r="H449" s="337" t="s">
        <v>909</v>
      </c>
      <c r="I449" s="353" t="s">
        <v>909</v>
      </c>
      <c r="J449" s="163" t="s">
        <v>909</v>
      </c>
      <c r="K449" s="346" t="s">
        <v>909</v>
      </c>
    </row>
    <row r="450" spans="1:11" hidden="1">
      <c r="A450" s="257" t="s">
        <v>636</v>
      </c>
      <c r="B450" s="230" t="s">
        <v>1409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25">
        <f t="shared" si="15"/>
        <v>0</v>
      </c>
      <c r="H450" s="337" t="s">
        <v>909</v>
      </c>
      <c r="I450" s="353" t="s">
        <v>909</v>
      </c>
      <c r="J450" s="163" t="s">
        <v>909</v>
      </c>
      <c r="K450" s="346" t="s">
        <v>909</v>
      </c>
    </row>
    <row r="451" spans="1:11" hidden="1">
      <c r="A451" s="257" t="s">
        <v>636</v>
      </c>
      <c r="B451" s="230" t="s">
        <v>638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25">
        <f t="shared" si="15"/>
        <v>0</v>
      </c>
      <c r="H451" s="337" t="s">
        <v>909</v>
      </c>
      <c r="I451" s="353" t="s">
        <v>909</v>
      </c>
      <c r="J451" s="163" t="s">
        <v>909</v>
      </c>
      <c r="K451" s="346" t="s">
        <v>909</v>
      </c>
    </row>
    <row r="452" spans="1:11" hidden="1">
      <c r="A452" s="257" t="s">
        <v>636</v>
      </c>
      <c r="B452" s="230" t="s">
        <v>1410</v>
      </c>
      <c r="C452" s="18" t="s">
        <v>909</v>
      </c>
      <c r="D452" s="18" t="s">
        <v>909</v>
      </c>
      <c r="E452" s="18">
        <f t="shared" si="14"/>
        <v>0</v>
      </c>
      <c r="F452" s="18" t="s">
        <v>909</v>
      </c>
      <c r="G452" s="125">
        <f t="shared" si="15"/>
        <v>0</v>
      </c>
      <c r="H452" s="337" t="s">
        <v>909</v>
      </c>
      <c r="I452" s="353" t="s">
        <v>909</v>
      </c>
      <c r="J452" s="163" t="s">
        <v>909</v>
      </c>
      <c r="K452" s="346" t="s">
        <v>909</v>
      </c>
    </row>
    <row r="453" spans="1:11" hidden="1">
      <c r="A453" s="257" t="s">
        <v>636</v>
      </c>
      <c r="B453" s="230" t="s">
        <v>1411</v>
      </c>
      <c r="C453" s="18">
        <v>20</v>
      </c>
      <c r="D453" s="18"/>
      <c r="E453" s="18">
        <f t="shared" si="14"/>
        <v>20</v>
      </c>
      <c r="F453" s="18">
        <v>20</v>
      </c>
      <c r="G453" s="125">
        <f t="shared" si="15"/>
        <v>0</v>
      </c>
      <c r="H453" s="337" t="s">
        <v>909</v>
      </c>
      <c r="I453" s="353" t="s">
        <v>909</v>
      </c>
      <c r="J453" s="163" t="s">
        <v>909</v>
      </c>
      <c r="K453" s="346" t="s">
        <v>909</v>
      </c>
    </row>
    <row r="454" spans="1:11" hidden="1">
      <c r="A454" s="257" t="s">
        <v>636</v>
      </c>
      <c r="B454" s="230" t="s">
        <v>1412</v>
      </c>
      <c r="C454" s="18" t="s">
        <v>909</v>
      </c>
      <c r="D454" s="18" t="s">
        <v>909</v>
      </c>
      <c r="E454" s="18">
        <f t="shared" si="14"/>
        <v>0</v>
      </c>
      <c r="F454" s="18" t="s">
        <v>909</v>
      </c>
      <c r="G454" s="125">
        <f t="shared" si="15"/>
        <v>0</v>
      </c>
      <c r="H454" s="337" t="s">
        <v>909</v>
      </c>
      <c r="I454" s="353" t="s">
        <v>909</v>
      </c>
      <c r="J454" s="163" t="s">
        <v>909</v>
      </c>
      <c r="K454" s="346" t="s">
        <v>909</v>
      </c>
    </row>
    <row r="455" spans="1:11" hidden="1">
      <c r="A455" s="257" t="s">
        <v>636</v>
      </c>
      <c r="B455" s="230" t="s">
        <v>1413</v>
      </c>
      <c r="C455" s="18">
        <v>180</v>
      </c>
      <c r="D455" s="18" t="s">
        <v>909</v>
      </c>
      <c r="E455" s="18">
        <f t="shared" si="14"/>
        <v>0</v>
      </c>
      <c r="F455" s="18" t="s">
        <v>909</v>
      </c>
      <c r="G455" s="125">
        <f t="shared" si="15"/>
        <v>0</v>
      </c>
      <c r="H455" s="337" t="s">
        <v>909</v>
      </c>
      <c r="I455" s="353" t="s">
        <v>909</v>
      </c>
      <c r="J455" s="163" t="s">
        <v>909</v>
      </c>
      <c r="K455" s="346" t="s">
        <v>909</v>
      </c>
    </row>
    <row r="456" spans="1:11" hidden="1">
      <c r="A456" s="257" t="s">
        <v>636</v>
      </c>
      <c r="B456" s="230" t="s">
        <v>1414</v>
      </c>
      <c r="C456" s="18" t="s">
        <v>909</v>
      </c>
      <c r="D456" s="18" t="s">
        <v>909</v>
      </c>
      <c r="E456" s="18">
        <f t="shared" si="14"/>
        <v>0</v>
      </c>
      <c r="F456" s="18" t="s">
        <v>909</v>
      </c>
      <c r="G456" s="125">
        <f t="shared" si="15"/>
        <v>0</v>
      </c>
      <c r="H456" s="337" t="s">
        <v>909</v>
      </c>
      <c r="I456" s="353" t="s">
        <v>909</v>
      </c>
      <c r="J456" s="163" t="s">
        <v>909</v>
      </c>
      <c r="K456" s="346" t="s">
        <v>909</v>
      </c>
    </row>
    <row r="457" spans="1:11" hidden="1">
      <c r="A457" s="257" t="s">
        <v>636</v>
      </c>
      <c r="B457" s="230" t="s">
        <v>1415</v>
      </c>
      <c r="C457" s="18">
        <v>420</v>
      </c>
      <c r="D457" s="18"/>
      <c r="E457" s="18">
        <f t="shared" si="14"/>
        <v>420</v>
      </c>
      <c r="F457" s="18">
        <v>420</v>
      </c>
      <c r="G457" s="125">
        <f t="shared" si="15"/>
        <v>0</v>
      </c>
      <c r="H457" s="337" t="s">
        <v>909</v>
      </c>
      <c r="I457" s="353" t="s">
        <v>909</v>
      </c>
      <c r="J457" s="163" t="s">
        <v>909</v>
      </c>
      <c r="K457" s="346" t="s">
        <v>909</v>
      </c>
    </row>
    <row r="458" spans="1:11" hidden="1">
      <c r="A458" s="257" t="s">
        <v>636</v>
      </c>
      <c r="B458" s="230" t="s">
        <v>1416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25">
        <f t="shared" si="15"/>
        <v>0</v>
      </c>
      <c r="H458" s="337" t="s">
        <v>909</v>
      </c>
      <c r="I458" s="353" t="s">
        <v>909</v>
      </c>
      <c r="J458" s="163" t="s">
        <v>909</v>
      </c>
      <c r="K458" s="346" t="s">
        <v>909</v>
      </c>
    </row>
    <row r="459" spans="1:11" hidden="1">
      <c r="A459" s="257" t="s">
        <v>636</v>
      </c>
      <c r="B459" s="230" t="s">
        <v>1417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25">
        <f t="shared" si="15"/>
        <v>0</v>
      </c>
      <c r="H459" s="337" t="s">
        <v>909</v>
      </c>
      <c r="I459" s="353" t="s">
        <v>909</v>
      </c>
      <c r="J459" s="163" t="s">
        <v>909</v>
      </c>
      <c r="K459" s="346" t="s">
        <v>909</v>
      </c>
    </row>
    <row r="460" spans="1:11" hidden="1">
      <c r="A460" s="257" t="s">
        <v>636</v>
      </c>
      <c r="B460" s="230" t="s">
        <v>1418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25">
        <f t="shared" si="15"/>
        <v>0</v>
      </c>
      <c r="H460" s="337" t="s">
        <v>909</v>
      </c>
      <c r="I460" s="353" t="s">
        <v>909</v>
      </c>
      <c r="J460" s="163" t="s">
        <v>909</v>
      </c>
      <c r="K460" s="346" t="s">
        <v>909</v>
      </c>
    </row>
    <row r="461" spans="1:11" hidden="1">
      <c r="A461" s="257" t="s">
        <v>636</v>
      </c>
      <c r="B461" s="230" t="s">
        <v>1419</v>
      </c>
      <c r="C461" s="18">
        <v>1400</v>
      </c>
      <c r="D461" s="18"/>
      <c r="E461" s="18">
        <f t="shared" ref="E461:E524" si="16">IFERROR(C461+D461,0)</f>
        <v>1400</v>
      </c>
      <c r="F461" s="18">
        <v>1400</v>
      </c>
      <c r="G461" s="125">
        <f t="shared" ref="G461:G524" si="17">IFERROR((E461-F461),0)</f>
        <v>0</v>
      </c>
      <c r="H461" s="337" t="s">
        <v>909</v>
      </c>
      <c r="I461" s="353" t="s">
        <v>909</v>
      </c>
      <c r="J461" s="163" t="s">
        <v>909</v>
      </c>
      <c r="K461" s="346" t="s">
        <v>909</v>
      </c>
    </row>
    <row r="462" spans="1:11" hidden="1">
      <c r="A462" s="362" t="s">
        <v>1085</v>
      </c>
      <c r="B462" s="236" t="s">
        <v>1420</v>
      </c>
      <c r="C462" s="18" t="s">
        <v>909</v>
      </c>
      <c r="D462" s="18" t="s">
        <v>909</v>
      </c>
      <c r="E462" s="18">
        <f t="shared" si="16"/>
        <v>0</v>
      </c>
      <c r="F462" s="18" t="s">
        <v>909</v>
      </c>
      <c r="G462" s="125">
        <f t="shared" si="17"/>
        <v>0</v>
      </c>
      <c r="H462" s="337" t="s">
        <v>909</v>
      </c>
      <c r="I462" s="353" t="s">
        <v>909</v>
      </c>
      <c r="J462" s="163" t="s">
        <v>909</v>
      </c>
      <c r="K462" s="346" t="s">
        <v>909</v>
      </c>
    </row>
    <row r="463" spans="1:11" hidden="1">
      <c r="A463" s="363" t="s">
        <v>1085</v>
      </c>
      <c r="B463" s="236" t="s">
        <v>1421</v>
      </c>
      <c r="C463" s="18">
        <v>1188</v>
      </c>
      <c r="D463" s="18"/>
      <c r="E463" s="18">
        <f t="shared" si="16"/>
        <v>1188</v>
      </c>
      <c r="F463" s="18">
        <v>1188</v>
      </c>
      <c r="G463" s="125">
        <f t="shared" si="17"/>
        <v>0</v>
      </c>
      <c r="H463" s="337" t="s">
        <v>909</v>
      </c>
      <c r="I463" s="353" t="s">
        <v>909</v>
      </c>
      <c r="J463" s="163" t="s">
        <v>909</v>
      </c>
      <c r="K463" s="346" t="s">
        <v>909</v>
      </c>
    </row>
    <row r="464" spans="1:11" hidden="1">
      <c r="A464" s="363" t="s">
        <v>1085</v>
      </c>
      <c r="B464" s="236" t="s">
        <v>1422</v>
      </c>
      <c r="C464" s="18" t="s">
        <v>909</v>
      </c>
      <c r="D464" s="18" t="s">
        <v>909</v>
      </c>
      <c r="E464" s="18">
        <f t="shared" si="16"/>
        <v>0</v>
      </c>
      <c r="F464" s="18" t="s">
        <v>909</v>
      </c>
      <c r="G464" s="125">
        <f t="shared" si="17"/>
        <v>0</v>
      </c>
      <c r="H464" s="337" t="s">
        <v>909</v>
      </c>
      <c r="I464" s="353" t="s">
        <v>909</v>
      </c>
      <c r="J464" s="163" t="s">
        <v>909</v>
      </c>
      <c r="K464" s="346" t="s">
        <v>909</v>
      </c>
    </row>
    <row r="465" spans="1:11" hidden="1">
      <c r="A465" s="363" t="s">
        <v>1085</v>
      </c>
      <c r="B465" s="237" t="s">
        <v>1423</v>
      </c>
      <c r="C465" s="18">
        <v>208</v>
      </c>
      <c r="D465" s="18"/>
      <c r="E465" s="18">
        <f t="shared" si="16"/>
        <v>208</v>
      </c>
      <c r="F465" s="18">
        <v>208</v>
      </c>
      <c r="G465" s="125">
        <f t="shared" si="17"/>
        <v>0</v>
      </c>
      <c r="H465" s="337" t="s">
        <v>909</v>
      </c>
      <c r="I465" s="353" t="s">
        <v>909</v>
      </c>
      <c r="J465" s="163" t="s">
        <v>909</v>
      </c>
      <c r="K465" s="346" t="s">
        <v>909</v>
      </c>
    </row>
    <row r="466" spans="1:11" hidden="1">
      <c r="A466" s="363" t="s">
        <v>1085</v>
      </c>
      <c r="B466" s="236" t="s">
        <v>1424</v>
      </c>
      <c r="C466" s="18" t="s">
        <v>909</v>
      </c>
      <c r="D466" s="18" t="s">
        <v>909</v>
      </c>
      <c r="E466" s="18">
        <f t="shared" si="16"/>
        <v>0</v>
      </c>
      <c r="F466" s="18" t="s">
        <v>909</v>
      </c>
      <c r="G466" s="125">
        <f t="shared" si="17"/>
        <v>0</v>
      </c>
      <c r="H466" s="337" t="s">
        <v>909</v>
      </c>
      <c r="I466" s="353" t="s">
        <v>909</v>
      </c>
      <c r="J466" s="163" t="s">
        <v>909</v>
      </c>
      <c r="K466" s="346" t="s">
        <v>909</v>
      </c>
    </row>
    <row r="467" spans="1:11" hidden="1">
      <c r="A467" s="362" t="s">
        <v>944</v>
      </c>
      <c r="B467" s="262" t="s">
        <v>394</v>
      </c>
      <c r="C467" s="18">
        <v>250</v>
      </c>
      <c r="D467" s="18"/>
      <c r="E467" s="18">
        <f t="shared" si="16"/>
        <v>250</v>
      </c>
      <c r="F467" s="18">
        <v>250</v>
      </c>
      <c r="G467" s="125">
        <f t="shared" si="17"/>
        <v>0</v>
      </c>
      <c r="H467" s="337" t="s">
        <v>909</v>
      </c>
      <c r="I467" s="353" t="s">
        <v>909</v>
      </c>
      <c r="J467" s="163" t="s">
        <v>909</v>
      </c>
      <c r="K467" s="346" t="s">
        <v>909</v>
      </c>
    </row>
    <row r="468" spans="1:11" hidden="1">
      <c r="A468" s="363" t="s">
        <v>944</v>
      </c>
      <c r="B468" s="236" t="s">
        <v>390</v>
      </c>
      <c r="C468" s="18" t="s">
        <v>909</v>
      </c>
      <c r="D468" s="18" t="s">
        <v>909</v>
      </c>
      <c r="E468" s="18">
        <f t="shared" si="16"/>
        <v>0</v>
      </c>
      <c r="F468" s="18" t="s">
        <v>909</v>
      </c>
      <c r="G468" s="125">
        <f t="shared" si="17"/>
        <v>0</v>
      </c>
      <c r="H468" s="337" t="s">
        <v>909</v>
      </c>
      <c r="I468" s="353" t="s">
        <v>909</v>
      </c>
      <c r="J468" s="163" t="s">
        <v>909</v>
      </c>
      <c r="K468" s="346" t="s">
        <v>909</v>
      </c>
    </row>
    <row r="469" spans="1:11" hidden="1">
      <c r="A469" s="253" t="s">
        <v>944</v>
      </c>
      <c r="B469" s="236" t="s">
        <v>391</v>
      </c>
      <c r="C469" s="18" t="s">
        <v>909</v>
      </c>
      <c r="D469" s="18" t="s">
        <v>909</v>
      </c>
      <c r="E469" s="18">
        <f t="shared" si="16"/>
        <v>0</v>
      </c>
      <c r="F469" s="18" t="s">
        <v>909</v>
      </c>
      <c r="G469" s="125">
        <f t="shared" si="17"/>
        <v>0</v>
      </c>
      <c r="H469" s="337" t="s">
        <v>909</v>
      </c>
      <c r="I469" s="353" t="s">
        <v>909</v>
      </c>
      <c r="J469" s="163" t="s">
        <v>909</v>
      </c>
      <c r="K469" s="346" t="s">
        <v>909</v>
      </c>
    </row>
    <row r="470" spans="1:11" hidden="1">
      <c r="A470" s="253" t="s">
        <v>944</v>
      </c>
      <c r="B470" s="236" t="s">
        <v>1425</v>
      </c>
      <c r="C470" s="18">
        <v>100</v>
      </c>
      <c r="D470" s="18"/>
      <c r="E470" s="18">
        <f t="shared" si="16"/>
        <v>100</v>
      </c>
      <c r="F470" s="18">
        <v>100</v>
      </c>
      <c r="G470" s="125">
        <f t="shared" si="17"/>
        <v>0</v>
      </c>
      <c r="H470" s="337" t="s">
        <v>909</v>
      </c>
      <c r="I470" s="353" t="s">
        <v>909</v>
      </c>
      <c r="J470" s="163" t="s">
        <v>909</v>
      </c>
      <c r="K470" s="346" t="s">
        <v>909</v>
      </c>
    </row>
    <row r="471" spans="1:11" hidden="1">
      <c r="A471" s="253" t="s">
        <v>944</v>
      </c>
      <c r="B471" s="236" t="s">
        <v>1426</v>
      </c>
      <c r="C471" s="18"/>
      <c r="D471" s="18" t="s">
        <v>909</v>
      </c>
      <c r="E471" s="18">
        <f t="shared" si="16"/>
        <v>0</v>
      </c>
      <c r="F471" s="18" t="s">
        <v>909</v>
      </c>
      <c r="G471" s="125">
        <f t="shared" si="17"/>
        <v>0</v>
      </c>
      <c r="H471" s="337" t="s">
        <v>909</v>
      </c>
      <c r="I471" s="353" t="s">
        <v>909</v>
      </c>
      <c r="J471" s="163" t="s">
        <v>909</v>
      </c>
      <c r="K471" s="346" t="s">
        <v>909</v>
      </c>
    </row>
    <row r="472" spans="1:11" hidden="1">
      <c r="A472" s="253" t="s">
        <v>944</v>
      </c>
      <c r="B472" s="236" t="s">
        <v>1427</v>
      </c>
      <c r="C472" s="18"/>
      <c r="D472" s="18" t="s">
        <v>909</v>
      </c>
      <c r="E472" s="18">
        <f t="shared" si="16"/>
        <v>0</v>
      </c>
      <c r="F472" s="18" t="s">
        <v>909</v>
      </c>
      <c r="G472" s="125">
        <f t="shared" si="17"/>
        <v>0</v>
      </c>
      <c r="H472" s="337" t="s">
        <v>909</v>
      </c>
      <c r="I472" s="353" t="s">
        <v>909</v>
      </c>
      <c r="J472" s="163" t="s">
        <v>909</v>
      </c>
      <c r="K472" s="346" t="s">
        <v>909</v>
      </c>
    </row>
    <row r="473" spans="1:11" hidden="1">
      <c r="A473" s="253" t="s">
        <v>944</v>
      </c>
      <c r="B473" s="236" t="s">
        <v>395</v>
      </c>
      <c r="C473" s="18" t="s">
        <v>909</v>
      </c>
      <c r="D473" s="18" t="s">
        <v>909</v>
      </c>
      <c r="E473" s="18">
        <f t="shared" si="16"/>
        <v>0</v>
      </c>
      <c r="F473" s="18" t="s">
        <v>909</v>
      </c>
      <c r="G473" s="125">
        <f t="shared" si="17"/>
        <v>0</v>
      </c>
      <c r="H473" s="337" t="s">
        <v>909</v>
      </c>
      <c r="I473" s="353" t="s">
        <v>909</v>
      </c>
      <c r="J473" s="163" t="s">
        <v>909</v>
      </c>
      <c r="K473" s="346" t="s">
        <v>909</v>
      </c>
    </row>
    <row r="474" spans="1:11" hidden="1">
      <c r="A474" s="253" t="s">
        <v>944</v>
      </c>
      <c r="B474" s="236" t="s">
        <v>1428</v>
      </c>
      <c r="C474" s="18">
        <v>100</v>
      </c>
      <c r="D474" s="18"/>
      <c r="E474" s="18">
        <f t="shared" si="16"/>
        <v>100</v>
      </c>
      <c r="F474" s="18">
        <v>100</v>
      </c>
      <c r="G474" s="125">
        <f t="shared" si="17"/>
        <v>0</v>
      </c>
      <c r="H474" s="337" t="s">
        <v>909</v>
      </c>
      <c r="I474" s="353" t="s">
        <v>909</v>
      </c>
      <c r="J474" s="163" t="s">
        <v>909</v>
      </c>
      <c r="K474" s="346" t="s">
        <v>909</v>
      </c>
    </row>
    <row r="475" spans="1:11" hidden="1">
      <c r="A475" s="253" t="s">
        <v>944</v>
      </c>
      <c r="B475" s="236" t="s">
        <v>1429</v>
      </c>
      <c r="C475" s="18">
        <v>200</v>
      </c>
      <c r="D475" s="18"/>
      <c r="E475" s="18">
        <f t="shared" si="16"/>
        <v>200</v>
      </c>
      <c r="F475" s="18">
        <v>200</v>
      </c>
      <c r="G475" s="125">
        <f t="shared" si="17"/>
        <v>0</v>
      </c>
      <c r="H475" s="337" t="s">
        <v>909</v>
      </c>
      <c r="I475" s="353" t="s">
        <v>909</v>
      </c>
      <c r="J475" s="163" t="s">
        <v>909</v>
      </c>
      <c r="K475" s="346" t="s">
        <v>909</v>
      </c>
    </row>
    <row r="476" spans="1:11" hidden="1">
      <c r="A476" s="253" t="s">
        <v>944</v>
      </c>
      <c r="B476" s="236" t="s">
        <v>1430</v>
      </c>
      <c r="C476" s="18">
        <v>300</v>
      </c>
      <c r="D476" s="18"/>
      <c r="E476" s="18">
        <f t="shared" si="16"/>
        <v>300</v>
      </c>
      <c r="F476" s="18">
        <v>300</v>
      </c>
      <c r="G476" s="125">
        <f t="shared" si="17"/>
        <v>0</v>
      </c>
      <c r="H476" s="337" t="s">
        <v>909</v>
      </c>
      <c r="I476" s="353" t="s">
        <v>909</v>
      </c>
      <c r="J476" s="163" t="s">
        <v>909</v>
      </c>
      <c r="K476" s="346" t="s">
        <v>909</v>
      </c>
    </row>
    <row r="477" spans="1:11" hidden="1">
      <c r="A477" s="253" t="s">
        <v>944</v>
      </c>
      <c r="B477" s="236" t="s">
        <v>383</v>
      </c>
      <c r="C477" s="18" t="s">
        <v>909</v>
      </c>
      <c r="D477" s="18" t="s">
        <v>909</v>
      </c>
      <c r="E477" s="18">
        <f t="shared" si="16"/>
        <v>0</v>
      </c>
      <c r="F477" s="18" t="s">
        <v>909</v>
      </c>
      <c r="G477" s="125">
        <f t="shared" si="17"/>
        <v>0</v>
      </c>
      <c r="H477" s="337" t="s">
        <v>909</v>
      </c>
      <c r="I477" s="353" t="s">
        <v>909</v>
      </c>
      <c r="J477" s="163" t="s">
        <v>909</v>
      </c>
      <c r="K477" s="346" t="s">
        <v>909</v>
      </c>
    </row>
    <row r="478" spans="1:11" hidden="1">
      <c r="A478" s="253" t="s">
        <v>944</v>
      </c>
      <c r="B478" s="236" t="s">
        <v>1431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25">
        <f t="shared" si="17"/>
        <v>0</v>
      </c>
      <c r="H478" s="337" t="s">
        <v>909</v>
      </c>
      <c r="I478" s="353" t="s">
        <v>909</v>
      </c>
      <c r="J478" s="163" t="s">
        <v>909</v>
      </c>
      <c r="K478" s="346" t="s">
        <v>909</v>
      </c>
    </row>
    <row r="479" spans="1:11" hidden="1">
      <c r="A479" s="253" t="s">
        <v>944</v>
      </c>
      <c r="B479" s="236" t="s">
        <v>389</v>
      </c>
      <c r="C479" s="18">
        <v>25</v>
      </c>
      <c r="D479" s="18"/>
      <c r="E479" s="18">
        <f t="shared" si="16"/>
        <v>25</v>
      </c>
      <c r="F479" s="18">
        <v>25</v>
      </c>
      <c r="G479" s="125">
        <f t="shared" si="17"/>
        <v>0</v>
      </c>
      <c r="H479" s="337" t="s">
        <v>909</v>
      </c>
      <c r="I479" s="353" t="s">
        <v>909</v>
      </c>
      <c r="J479" s="163" t="s">
        <v>909</v>
      </c>
      <c r="K479" s="346" t="s">
        <v>909</v>
      </c>
    </row>
    <row r="480" spans="1:11" hidden="1">
      <c r="A480" s="253" t="s">
        <v>944</v>
      </c>
      <c r="B480" s="236" t="s">
        <v>388</v>
      </c>
      <c r="C480" s="18">
        <v>80</v>
      </c>
      <c r="D480" s="18"/>
      <c r="E480" s="18">
        <f t="shared" si="16"/>
        <v>80</v>
      </c>
      <c r="F480" s="18">
        <v>80</v>
      </c>
      <c r="G480" s="125">
        <f t="shared" si="17"/>
        <v>0</v>
      </c>
      <c r="H480" s="337" t="s">
        <v>909</v>
      </c>
      <c r="I480" s="353" t="s">
        <v>909</v>
      </c>
      <c r="J480" s="163" t="s">
        <v>909</v>
      </c>
      <c r="K480" s="346" t="s">
        <v>909</v>
      </c>
    </row>
    <row r="481" spans="1:11" hidden="1">
      <c r="A481" s="253" t="s">
        <v>944</v>
      </c>
      <c r="B481" s="236" t="s">
        <v>387</v>
      </c>
      <c r="C481" s="18" t="s">
        <v>909</v>
      </c>
      <c r="D481" s="18" t="s">
        <v>909</v>
      </c>
      <c r="E481" s="18">
        <f t="shared" si="16"/>
        <v>0</v>
      </c>
      <c r="F481" s="18" t="s">
        <v>909</v>
      </c>
      <c r="G481" s="125">
        <f t="shared" si="17"/>
        <v>0</v>
      </c>
      <c r="H481" s="337" t="s">
        <v>909</v>
      </c>
      <c r="I481" s="353" t="s">
        <v>909</v>
      </c>
      <c r="J481" s="163" t="s">
        <v>909</v>
      </c>
      <c r="K481" s="346" t="s">
        <v>909</v>
      </c>
    </row>
    <row r="482" spans="1:11" hidden="1">
      <c r="A482" s="360" t="s">
        <v>946</v>
      </c>
      <c r="B482" s="262" t="s">
        <v>1432</v>
      </c>
      <c r="C482" s="18">
        <v>27126</v>
      </c>
      <c r="D482" s="18"/>
      <c r="E482" s="18">
        <f t="shared" si="16"/>
        <v>27126</v>
      </c>
      <c r="F482" s="18">
        <v>27126</v>
      </c>
      <c r="G482" s="125">
        <f t="shared" si="17"/>
        <v>0</v>
      </c>
      <c r="H482" s="337" t="s">
        <v>909</v>
      </c>
      <c r="I482" s="353" t="s">
        <v>909</v>
      </c>
      <c r="J482" s="163" t="s">
        <v>909</v>
      </c>
      <c r="K482" s="346" t="s">
        <v>909</v>
      </c>
    </row>
    <row r="483" spans="1:11" hidden="1">
      <c r="A483" s="360" t="s">
        <v>763</v>
      </c>
      <c r="B483" s="262" t="s">
        <v>764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25">
        <f t="shared" si="17"/>
        <v>0</v>
      </c>
      <c r="H483" s="337" t="s">
        <v>909</v>
      </c>
      <c r="I483" s="353" t="s">
        <v>909</v>
      </c>
      <c r="J483" s="163" t="s">
        <v>909</v>
      </c>
      <c r="K483" s="346" t="s">
        <v>909</v>
      </c>
    </row>
    <row r="484" spans="1:11" hidden="1">
      <c r="A484" s="361" t="s">
        <v>763</v>
      </c>
      <c r="B484" s="237" t="s">
        <v>1433</v>
      </c>
      <c r="C484" s="18">
        <v>2500</v>
      </c>
      <c r="D484" s="18"/>
      <c r="E484" s="18">
        <f t="shared" si="16"/>
        <v>2500</v>
      </c>
      <c r="F484" s="18">
        <v>2500</v>
      </c>
      <c r="G484" s="125">
        <f t="shared" si="17"/>
        <v>0</v>
      </c>
      <c r="H484" s="337" t="s">
        <v>909</v>
      </c>
      <c r="I484" s="353" t="s">
        <v>909</v>
      </c>
      <c r="J484" s="163" t="s">
        <v>909</v>
      </c>
      <c r="K484" s="346" t="s">
        <v>909</v>
      </c>
    </row>
    <row r="485" spans="1:11" hidden="1">
      <c r="A485" s="361" t="s">
        <v>763</v>
      </c>
      <c r="B485" s="237" t="s">
        <v>1434</v>
      </c>
      <c r="C485" s="18">
        <v>2500</v>
      </c>
      <c r="D485" s="18"/>
      <c r="E485" s="18">
        <f t="shared" si="16"/>
        <v>2500</v>
      </c>
      <c r="F485" s="18">
        <v>2500</v>
      </c>
      <c r="G485" s="125">
        <f t="shared" si="17"/>
        <v>0</v>
      </c>
      <c r="H485" s="337" t="s">
        <v>909</v>
      </c>
      <c r="I485" s="353" t="s">
        <v>909</v>
      </c>
      <c r="J485" s="163" t="s">
        <v>909</v>
      </c>
      <c r="K485" s="346" t="s">
        <v>909</v>
      </c>
    </row>
    <row r="486" spans="1:11" hidden="1">
      <c r="A486" s="360" t="s">
        <v>467</v>
      </c>
      <c r="B486" s="264" t="s">
        <v>1034</v>
      </c>
      <c r="C486" s="18">
        <v>11000</v>
      </c>
      <c r="D486" s="18"/>
      <c r="E486" s="18">
        <f t="shared" si="16"/>
        <v>11000</v>
      </c>
      <c r="F486" s="18">
        <v>11000</v>
      </c>
      <c r="G486" s="125">
        <f t="shared" si="17"/>
        <v>0</v>
      </c>
      <c r="H486" s="337" t="s">
        <v>909</v>
      </c>
      <c r="I486" s="353" t="s">
        <v>909</v>
      </c>
      <c r="J486" s="163" t="s">
        <v>909</v>
      </c>
      <c r="K486" s="346" t="s">
        <v>909</v>
      </c>
    </row>
    <row r="487" spans="1:11" hidden="1">
      <c r="A487" s="360" t="s">
        <v>568</v>
      </c>
      <c r="B487" s="236" t="s">
        <v>1435</v>
      </c>
      <c r="C487" s="18" t="s">
        <v>909</v>
      </c>
      <c r="D487" s="18" t="s">
        <v>909</v>
      </c>
      <c r="E487" s="18">
        <f t="shared" si="16"/>
        <v>0</v>
      </c>
      <c r="F487" s="18" t="s">
        <v>909</v>
      </c>
      <c r="G487" s="125">
        <f t="shared" si="17"/>
        <v>0</v>
      </c>
      <c r="H487" s="337" t="s">
        <v>909</v>
      </c>
      <c r="I487" s="353" t="s">
        <v>909</v>
      </c>
      <c r="J487" s="163" t="s">
        <v>909</v>
      </c>
      <c r="K487" s="346" t="s">
        <v>909</v>
      </c>
    </row>
    <row r="488" spans="1:11" hidden="1">
      <c r="A488" s="361" t="s">
        <v>568</v>
      </c>
      <c r="B488" s="236" t="s">
        <v>1436</v>
      </c>
      <c r="C488" s="18" t="s">
        <v>909</v>
      </c>
      <c r="D488" s="18" t="s">
        <v>909</v>
      </c>
      <c r="E488" s="18">
        <f t="shared" si="16"/>
        <v>0</v>
      </c>
      <c r="F488" s="18" t="s">
        <v>909</v>
      </c>
      <c r="G488" s="125">
        <f t="shared" si="17"/>
        <v>0</v>
      </c>
      <c r="H488" s="337" t="s">
        <v>909</v>
      </c>
      <c r="I488" s="353" t="s">
        <v>909</v>
      </c>
      <c r="J488" s="163" t="s">
        <v>909</v>
      </c>
      <c r="K488" s="346" t="s">
        <v>909</v>
      </c>
    </row>
    <row r="489" spans="1:11" hidden="1">
      <c r="A489" s="361" t="s">
        <v>568</v>
      </c>
      <c r="B489" s="236" t="s">
        <v>1437</v>
      </c>
      <c r="C489" s="18">
        <v>1000</v>
      </c>
      <c r="D489" s="18"/>
      <c r="E489" s="18">
        <f t="shared" si="16"/>
        <v>1000</v>
      </c>
      <c r="F489" s="18">
        <v>1000</v>
      </c>
      <c r="G489" s="125">
        <f t="shared" si="17"/>
        <v>0</v>
      </c>
      <c r="H489" s="337" t="s">
        <v>909</v>
      </c>
      <c r="I489" s="353" t="s">
        <v>909</v>
      </c>
      <c r="J489" s="163" t="s">
        <v>909</v>
      </c>
      <c r="K489" s="346" t="s">
        <v>909</v>
      </c>
    </row>
    <row r="490" spans="1:11" hidden="1">
      <c r="A490" s="361" t="s">
        <v>568</v>
      </c>
      <c r="B490" s="236" t="s">
        <v>1438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25">
        <f t="shared" si="17"/>
        <v>0</v>
      </c>
      <c r="H490" s="337" t="s">
        <v>909</v>
      </c>
      <c r="I490" s="353" t="s">
        <v>909</v>
      </c>
      <c r="J490" s="163" t="s">
        <v>909</v>
      </c>
      <c r="K490" s="346" t="s">
        <v>909</v>
      </c>
    </row>
    <row r="491" spans="1:11" hidden="1">
      <c r="A491" s="361" t="s">
        <v>568</v>
      </c>
      <c r="B491" s="236" t="s">
        <v>1439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25">
        <f t="shared" si="17"/>
        <v>0</v>
      </c>
      <c r="H491" s="337" t="s">
        <v>909</v>
      </c>
      <c r="I491" s="353" t="s">
        <v>909</v>
      </c>
      <c r="J491" s="163" t="s">
        <v>909</v>
      </c>
      <c r="K491" s="346" t="s">
        <v>909</v>
      </c>
    </row>
    <row r="492" spans="1:11" hidden="1">
      <c r="A492" s="361" t="s">
        <v>568</v>
      </c>
      <c r="B492" s="236" t="s">
        <v>1440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25">
        <f t="shared" si="17"/>
        <v>0</v>
      </c>
      <c r="H492" s="337" t="s">
        <v>909</v>
      </c>
      <c r="I492" s="353" t="s">
        <v>909</v>
      </c>
      <c r="J492" s="163" t="s">
        <v>909</v>
      </c>
      <c r="K492" s="346" t="s">
        <v>909</v>
      </c>
    </row>
    <row r="493" spans="1:11" hidden="1">
      <c r="A493" s="361" t="s">
        <v>568</v>
      </c>
      <c r="B493" s="236" t="s">
        <v>1441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25">
        <f t="shared" si="17"/>
        <v>0</v>
      </c>
      <c r="H493" s="337" t="s">
        <v>909</v>
      </c>
      <c r="I493" s="353" t="s">
        <v>909</v>
      </c>
      <c r="J493" s="163" t="s">
        <v>909</v>
      </c>
      <c r="K493" s="346" t="s">
        <v>909</v>
      </c>
    </row>
    <row r="494" spans="1:11" hidden="1">
      <c r="A494" s="361" t="s">
        <v>568</v>
      </c>
      <c r="B494" s="236" t="s">
        <v>1442</v>
      </c>
      <c r="C494" s="18" t="s">
        <v>909</v>
      </c>
      <c r="D494" s="18" t="s">
        <v>909</v>
      </c>
      <c r="E494" s="18">
        <f t="shared" si="16"/>
        <v>0</v>
      </c>
      <c r="F494" s="18" t="s">
        <v>909</v>
      </c>
      <c r="G494" s="125">
        <f t="shared" si="17"/>
        <v>0</v>
      </c>
      <c r="H494" s="337" t="s">
        <v>909</v>
      </c>
      <c r="I494" s="353" t="s">
        <v>909</v>
      </c>
      <c r="J494" s="163" t="s">
        <v>909</v>
      </c>
      <c r="K494" s="346" t="s">
        <v>909</v>
      </c>
    </row>
    <row r="495" spans="1:11" hidden="1">
      <c r="A495" s="361" t="s">
        <v>568</v>
      </c>
      <c r="B495" s="236" t="s">
        <v>1443</v>
      </c>
      <c r="C495" s="18" t="s">
        <v>909</v>
      </c>
      <c r="D495" s="18" t="s">
        <v>909</v>
      </c>
      <c r="E495" s="18">
        <f t="shared" si="16"/>
        <v>0</v>
      </c>
      <c r="F495" s="18" t="s">
        <v>909</v>
      </c>
      <c r="G495" s="125">
        <f t="shared" si="17"/>
        <v>0</v>
      </c>
      <c r="H495" s="337" t="s">
        <v>909</v>
      </c>
      <c r="I495" s="353" t="s">
        <v>909</v>
      </c>
      <c r="J495" s="163" t="s">
        <v>909</v>
      </c>
      <c r="K495" s="346" t="s">
        <v>909</v>
      </c>
    </row>
    <row r="496" spans="1:11" hidden="1">
      <c r="A496" s="361" t="s">
        <v>568</v>
      </c>
      <c r="B496" s="237" t="s">
        <v>1444</v>
      </c>
      <c r="C496" s="18" t="s">
        <v>909</v>
      </c>
      <c r="D496" s="18" t="s">
        <v>909</v>
      </c>
      <c r="E496" s="18">
        <f t="shared" si="16"/>
        <v>0</v>
      </c>
      <c r="F496" s="18" t="s">
        <v>909</v>
      </c>
      <c r="G496" s="125">
        <f t="shared" si="17"/>
        <v>0</v>
      </c>
      <c r="H496" s="337" t="s">
        <v>909</v>
      </c>
      <c r="I496" s="353" t="s">
        <v>909</v>
      </c>
      <c r="J496" s="163" t="s">
        <v>909</v>
      </c>
      <c r="K496" s="346" t="s">
        <v>909</v>
      </c>
    </row>
    <row r="497" spans="1:11" hidden="1">
      <c r="A497" s="361" t="s">
        <v>568</v>
      </c>
      <c r="B497" s="236" t="s">
        <v>1445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25">
        <f t="shared" si="17"/>
        <v>0</v>
      </c>
      <c r="H497" s="337" t="s">
        <v>909</v>
      </c>
      <c r="I497" s="353" t="s">
        <v>909</v>
      </c>
      <c r="J497" s="163" t="s">
        <v>909</v>
      </c>
      <c r="K497" s="346" t="s">
        <v>909</v>
      </c>
    </row>
    <row r="498" spans="1:11" hidden="1">
      <c r="A498" s="360" t="s">
        <v>1002</v>
      </c>
      <c r="B498" s="265" t="s">
        <v>824</v>
      </c>
      <c r="C498" s="18">
        <v>100</v>
      </c>
      <c r="D498" s="18"/>
      <c r="E498" s="18">
        <f t="shared" si="16"/>
        <v>100</v>
      </c>
      <c r="F498" s="18">
        <v>100</v>
      </c>
      <c r="G498" s="125">
        <f t="shared" si="17"/>
        <v>0</v>
      </c>
      <c r="H498" s="337" t="s">
        <v>909</v>
      </c>
      <c r="I498" s="353" t="s">
        <v>909</v>
      </c>
      <c r="J498" s="163" t="s">
        <v>909</v>
      </c>
      <c r="K498" s="346" t="s">
        <v>909</v>
      </c>
    </row>
    <row r="499" spans="1:11" hidden="1">
      <c r="A499" s="361" t="s">
        <v>1002</v>
      </c>
      <c r="B499" s="266" t="s">
        <v>825</v>
      </c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25">
        <f t="shared" si="17"/>
        <v>0</v>
      </c>
      <c r="H499" s="337" t="s">
        <v>909</v>
      </c>
      <c r="I499" s="353" t="s">
        <v>909</v>
      </c>
      <c r="J499" s="163" t="s">
        <v>909</v>
      </c>
      <c r="K499" s="346" t="s">
        <v>909</v>
      </c>
    </row>
    <row r="500" spans="1:11" hidden="1">
      <c r="A500" s="253" t="s">
        <v>1002</v>
      </c>
      <c r="B500" s="266" t="s">
        <v>826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25">
        <f t="shared" si="17"/>
        <v>0</v>
      </c>
      <c r="H500" s="337" t="s">
        <v>909</v>
      </c>
      <c r="I500" s="353" t="s">
        <v>909</v>
      </c>
      <c r="J500" s="163" t="s">
        <v>909</v>
      </c>
      <c r="K500" s="346" t="s">
        <v>909</v>
      </c>
    </row>
    <row r="501" spans="1:11" hidden="1">
      <c r="A501" s="253" t="s">
        <v>1002</v>
      </c>
      <c r="B501" s="267" t="s">
        <v>827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25">
        <f t="shared" si="17"/>
        <v>0</v>
      </c>
      <c r="H501" s="337" t="s">
        <v>909</v>
      </c>
      <c r="I501" s="353" t="s">
        <v>909</v>
      </c>
      <c r="J501" s="163" t="s">
        <v>909</v>
      </c>
      <c r="K501" s="346" t="s">
        <v>909</v>
      </c>
    </row>
    <row r="502" spans="1:11" hidden="1">
      <c r="A502" s="253" t="s">
        <v>1002</v>
      </c>
      <c r="B502" s="266" t="s">
        <v>828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25">
        <f t="shared" si="17"/>
        <v>0</v>
      </c>
      <c r="H502" s="337" t="s">
        <v>909</v>
      </c>
      <c r="I502" s="353" t="s">
        <v>909</v>
      </c>
      <c r="J502" s="163" t="s">
        <v>909</v>
      </c>
      <c r="K502" s="346" t="s">
        <v>909</v>
      </c>
    </row>
    <row r="503" spans="1:11" hidden="1">
      <c r="A503" s="253" t="s">
        <v>1002</v>
      </c>
      <c r="B503" s="266" t="s">
        <v>1003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25">
        <f t="shared" si="17"/>
        <v>0</v>
      </c>
      <c r="H503" s="337" t="s">
        <v>909</v>
      </c>
      <c r="I503" s="353" t="s">
        <v>909</v>
      </c>
      <c r="J503" s="163" t="s">
        <v>909</v>
      </c>
      <c r="K503" s="346" t="s">
        <v>909</v>
      </c>
    </row>
    <row r="504" spans="1:11" hidden="1">
      <c r="A504" s="253" t="s">
        <v>1002</v>
      </c>
      <c r="B504" s="266" t="s">
        <v>829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25">
        <f t="shared" si="17"/>
        <v>0</v>
      </c>
      <c r="H504" s="337" t="s">
        <v>909</v>
      </c>
      <c r="I504" s="353" t="s">
        <v>909</v>
      </c>
      <c r="J504" s="163" t="s">
        <v>909</v>
      </c>
      <c r="K504" s="346" t="s">
        <v>909</v>
      </c>
    </row>
    <row r="505" spans="1:11" hidden="1">
      <c r="A505" s="253" t="s">
        <v>1002</v>
      </c>
      <c r="B505" s="266" t="s">
        <v>830</v>
      </c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25">
        <f t="shared" si="17"/>
        <v>0</v>
      </c>
      <c r="H505" s="337" t="s">
        <v>909</v>
      </c>
      <c r="I505" s="353" t="s">
        <v>909</v>
      </c>
      <c r="J505" s="163" t="s">
        <v>909</v>
      </c>
      <c r="K505" s="346" t="s">
        <v>909</v>
      </c>
    </row>
    <row r="506" spans="1:11" hidden="1">
      <c r="A506" s="253" t="s">
        <v>1002</v>
      </c>
      <c r="B506" s="266" t="s">
        <v>831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25">
        <f t="shared" si="17"/>
        <v>0</v>
      </c>
      <c r="H506" s="337" t="s">
        <v>909</v>
      </c>
      <c r="I506" s="353" t="s">
        <v>909</v>
      </c>
      <c r="J506" s="163" t="s">
        <v>909</v>
      </c>
      <c r="K506" s="346" t="s">
        <v>909</v>
      </c>
    </row>
    <row r="507" spans="1:11" hidden="1">
      <c r="A507" s="253" t="s">
        <v>1002</v>
      </c>
      <c r="B507" s="267" t="s">
        <v>827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25">
        <f t="shared" si="17"/>
        <v>0</v>
      </c>
      <c r="H507" s="337" t="s">
        <v>909</v>
      </c>
      <c r="I507" s="353" t="s">
        <v>909</v>
      </c>
      <c r="J507" s="163" t="s">
        <v>909</v>
      </c>
      <c r="K507" s="346" t="s">
        <v>909</v>
      </c>
    </row>
    <row r="508" spans="1:11" hidden="1">
      <c r="A508" s="253" t="s">
        <v>1002</v>
      </c>
      <c r="B508" s="268" t="s">
        <v>832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25">
        <f t="shared" si="17"/>
        <v>0</v>
      </c>
      <c r="H508" s="337" t="s">
        <v>909</v>
      </c>
      <c r="I508" s="353" t="s">
        <v>909</v>
      </c>
      <c r="J508" s="163" t="s">
        <v>909</v>
      </c>
      <c r="K508" s="346" t="s">
        <v>909</v>
      </c>
    </row>
    <row r="509" spans="1:11" hidden="1">
      <c r="A509" s="253" t="s">
        <v>1002</v>
      </c>
      <c r="B509" s="268" t="s">
        <v>833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25">
        <f t="shared" si="17"/>
        <v>0</v>
      </c>
      <c r="H509" s="337" t="s">
        <v>909</v>
      </c>
      <c r="I509" s="353" t="s">
        <v>909</v>
      </c>
      <c r="J509" s="163" t="s">
        <v>909</v>
      </c>
      <c r="K509" s="346" t="s">
        <v>909</v>
      </c>
    </row>
    <row r="510" spans="1:11" hidden="1">
      <c r="A510" s="253" t="s">
        <v>1002</v>
      </c>
      <c r="B510" s="268" t="s">
        <v>834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25">
        <f t="shared" si="17"/>
        <v>0</v>
      </c>
      <c r="H510" s="337" t="s">
        <v>909</v>
      </c>
      <c r="I510" s="353" t="s">
        <v>909</v>
      </c>
      <c r="J510" s="163" t="s">
        <v>909</v>
      </c>
      <c r="K510" s="346" t="s">
        <v>909</v>
      </c>
    </row>
    <row r="511" spans="1:11" hidden="1">
      <c r="A511" s="261" t="s">
        <v>1002</v>
      </c>
      <c r="B511" s="266" t="s">
        <v>1004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25">
        <f t="shared" si="17"/>
        <v>0</v>
      </c>
      <c r="H511" s="337" t="s">
        <v>909</v>
      </c>
      <c r="I511" s="353" t="s">
        <v>909</v>
      </c>
      <c r="J511" s="163" t="s">
        <v>909</v>
      </c>
      <c r="K511" s="346" t="s">
        <v>909</v>
      </c>
    </row>
    <row r="512" spans="1:11" hidden="1">
      <c r="A512" s="258" t="s">
        <v>1005</v>
      </c>
      <c r="B512" s="266" t="s">
        <v>1006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25">
        <f t="shared" si="17"/>
        <v>0</v>
      </c>
      <c r="H512" s="337" t="s">
        <v>909</v>
      </c>
      <c r="I512" s="353" t="s">
        <v>909</v>
      </c>
      <c r="J512" s="163" t="s">
        <v>909</v>
      </c>
      <c r="K512" s="346" t="s">
        <v>909</v>
      </c>
    </row>
    <row r="513" spans="1:11" hidden="1">
      <c r="A513" s="258" t="s">
        <v>1483</v>
      </c>
      <c r="B513" s="365" t="s">
        <v>1494</v>
      </c>
      <c r="C513" s="18">
        <v>2400</v>
      </c>
      <c r="D513" s="18"/>
      <c r="E513" s="18">
        <f t="shared" si="16"/>
        <v>2400</v>
      </c>
      <c r="F513" s="18">
        <v>2400</v>
      </c>
      <c r="G513" s="125">
        <f t="shared" si="17"/>
        <v>0</v>
      </c>
      <c r="H513" s="337" t="s">
        <v>909</v>
      </c>
      <c r="I513" s="353" t="s">
        <v>909</v>
      </c>
      <c r="J513" s="163" t="s">
        <v>909</v>
      </c>
      <c r="K513" s="346" t="s">
        <v>909</v>
      </c>
    </row>
    <row r="514" spans="1:11" hidden="1">
      <c r="A514" s="259" t="s">
        <v>1483</v>
      </c>
      <c r="B514" s="366" t="s">
        <v>1495</v>
      </c>
      <c r="C514" s="18">
        <v>14000</v>
      </c>
      <c r="D514" s="18"/>
      <c r="E514" s="18">
        <f t="shared" si="16"/>
        <v>14000</v>
      </c>
      <c r="F514" s="18">
        <v>14000</v>
      </c>
      <c r="G514" s="125">
        <f t="shared" si="17"/>
        <v>0</v>
      </c>
      <c r="H514" s="337" t="s">
        <v>909</v>
      </c>
      <c r="I514" s="353" t="s">
        <v>909</v>
      </c>
      <c r="J514" s="163" t="s">
        <v>909</v>
      </c>
      <c r="K514" s="346" t="s">
        <v>909</v>
      </c>
    </row>
    <row r="515" spans="1:11" hidden="1">
      <c r="A515" s="259" t="s">
        <v>1483</v>
      </c>
      <c r="B515" s="367" t="s">
        <v>1484</v>
      </c>
      <c r="C515" s="18">
        <v>12800</v>
      </c>
      <c r="D515" s="18"/>
      <c r="E515" s="18">
        <f t="shared" si="16"/>
        <v>12800</v>
      </c>
      <c r="F515" s="18">
        <v>12800</v>
      </c>
      <c r="G515" s="125">
        <f t="shared" si="17"/>
        <v>0</v>
      </c>
      <c r="H515" s="337" t="s">
        <v>909</v>
      </c>
      <c r="I515" s="353" t="s">
        <v>909</v>
      </c>
      <c r="J515" s="163" t="s">
        <v>909</v>
      </c>
      <c r="K515" s="346" t="s">
        <v>909</v>
      </c>
    </row>
    <row r="516" spans="1:11" hidden="1">
      <c r="A516" s="259" t="s">
        <v>1483</v>
      </c>
      <c r="B516" s="366" t="s">
        <v>1485</v>
      </c>
      <c r="C516" s="18">
        <v>18400</v>
      </c>
      <c r="D516" s="18"/>
      <c r="E516" s="18">
        <f t="shared" si="16"/>
        <v>18400</v>
      </c>
      <c r="F516" s="18">
        <v>18400</v>
      </c>
      <c r="G516" s="125">
        <f t="shared" si="17"/>
        <v>0</v>
      </c>
      <c r="H516" s="337" t="s">
        <v>909</v>
      </c>
      <c r="I516" s="353" t="s">
        <v>909</v>
      </c>
      <c r="J516" s="163" t="s">
        <v>909</v>
      </c>
      <c r="K516" s="346" t="s">
        <v>909</v>
      </c>
    </row>
    <row r="517" spans="1:11" hidden="1">
      <c r="A517" s="259" t="s">
        <v>1483</v>
      </c>
      <c r="B517" s="366" t="s">
        <v>1486</v>
      </c>
      <c r="C517" s="18">
        <v>12400</v>
      </c>
      <c r="D517" s="18"/>
      <c r="E517" s="18">
        <f t="shared" si="16"/>
        <v>12400</v>
      </c>
      <c r="F517" s="18">
        <v>12400</v>
      </c>
      <c r="G517" s="125">
        <f t="shared" si="17"/>
        <v>0</v>
      </c>
      <c r="H517" s="337" t="s">
        <v>909</v>
      </c>
      <c r="I517" s="353" t="s">
        <v>909</v>
      </c>
      <c r="J517" s="163" t="s">
        <v>909</v>
      </c>
      <c r="K517" s="346" t="s">
        <v>909</v>
      </c>
    </row>
    <row r="518" spans="1:11" hidden="1">
      <c r="A518" s="259" t="s">
        <v>1483</v>
      </c>
      <c r="B518" s="366" t="s">
        <v>1487</v>
      </c>
      <c r="C518" s="18">
        <v>12800</v>
      </c>
      <c r="D518" s="18"/>
      <c r="E518" s="18">
        <f t="shared" si="16"/>
        <v>12800</v>
      </c>
      <c r="F518" s="18">
        <v>12800</v>
      </c>
      <c r="G518" s="125">
        <f t="shared" si="17"/>
        <v>0</v>
      </c>
      <c r="H518" s="337" t="s">
        <v>909</v>
      </c>
      <c r="I518" s="353" t="s">
        <v>909</v>
      </c>
      <c r="J518" s="163" t="s">
        <v>909</v>
      </c>
      <c r="K518" s="346" t="s">
        <v>909</v>
      </c>
    </row>
    <row r="519" spans="1:11" hidden="1">
      <c r="A519" s="259" t="s">
        <v>1483</v>
      </c>
      <c r="B519" s="366" t="s">
        <v>1488</v>
      </c>
      <c r="C519" s="18">
        <v>22940</v>
      </c>
      <c r="D519" s="18"/>
      <c r="E519" s="18">
        <f t="shared" si="16"/>
        <v>22940</v>
      </c>
      <c r="F519" s="18">
        <v>22940</v>
      </c>
      <c r="G519" s="125">
        <f t="shared" si="17"/>
        <v>0</v>
      </c>
      <c r="H519" s="337" t="s">
        <v>909</v>
      </c>
      <c r="I519" s="353" t="s">
        <v>909</v>
      </c>
      <c r="J519" s="163" t="s">
        <v>909</v>
      </c>
      <c r="K519" s="346" t="s">
        <v>909</v>
      </c>
    </row>
    <row r="520" spans="1:11" hidden="1">
      <c r="A520" s="259" t="s">
        <v>1483</v>
      </c>
      <c r="B520" s="366" t="s">
        <v>1489</v>
      </c>
      <c r="C520" s="18">
        <v>12800</v>
      </c>
      <c r="D520" s="18"/>
      <c r="E520" s="18">
        <f t="shared" si="16"/>
        <v>12800</v>
      </c>
      <c r="F520" s="18">
        <v>12800</v>
      </c>
      <c r="G520" s="125">
        <f t="shared" si="17"/>
        <v>0</v>
      </c>
      <c r="H520" s="337" t="s">
        <v>909</v>
      </c>
      <c r="I520" s="353" t="s">
        <v>909</v>
      </c>
      <c r="J520" s="163" t="s">
        <v>909</v>
      </c>
      <c r="K520" s="346" t="s">
        <v>909</v>
      </c>
    </row>
    <row r="521" spans="1:11" hidden="1">
      <c r="A521" s="259" t="s">
        <v>1483</v>
      </c>
      <c r="B521" s="366" t="s">
        <v>1490</v>
      </c>
      <c r="C521" s="18">
        <v>14000</v>
      </c>
      <c r="D521" s="18"/>
      <c r="E521" s="18">
        <f t="shared" si="16"/>
        <v>14000</v>
      </c>
      <c r="F521" s="18">
        <v>14000</v>
      </c>
      <c r="G521" s="125">
        <f t="shared" si="17"/>
        <v>0</v>
      </c>
      <c r="H521" s="337" t="s">
        <v>909</v>
      </c>
      <c r="I521" s="353" t="s">
        <v>909</v>
      </c>
      <c r="J521" s="163" t="s">
        <v>909</v>
      </c>
      <c r="K521" s="346" t="s">
        <v>909</v>
      </c>
    </row>
    <row r="522" spans="1:11" hidden="1">
      <c r="A522" s="259" t="s">
        <v>1483</v>
      </c>
      <c r="B522" s="366" t="s">
        <v>1491</v>
      </c>
      <c r="C522" s="18">
        <v>13600</v>
      </c>
      <c r="D522" s="18"/>
      <c r="E522" s="18">
        <f t="shared" si="16"/>
        <v>13600</v>
      </c>
      <c r="F522" s="18">
        <v>13600</v>
      </c>
      <c r="G522" s="125">
        <f t="shared" si="17"/>
        <v>0</v>
      </c>
      <c r="H522" s="337" t="s">
        <v>909</v>
      </c>
      <c r="I522" s="353" t="s">
        <v>909</v>
      </c>
      <c r="J522" s="163" t="s">
        <v>909</v>
      </c>
      <c r="K522" s="346" t="s">
        <v>909</v>
      </c>
    </row>
    <row r="523" spans="1:11" hidden="1">
      <c r="A523" s="259" t="s">
        <v>1483</v>
      </c>
      <c r="B523" s="366" t="s">
        <v>1492</v>
      </c>
      <c r="C523" s="18">
        <v>13600</v>
      </c>
      <c r="D523" s="18"/>
      <c r="E523" s="18">
        <f t="shared" si="16"/>
        <v>13600</v>
      </c>
      <c r="F523" s="18">
        <v>13600</v>
      </c>
      <c r="G523" s="125">
        <f t="shared" si="17"/>
        <v>0</v>
      </c>
      <c r="H523" s="337" t="s">
        <v>909</v>
      </c>
      <c r="I523" s="353" t="s">
        <v>909</v>
      </c>
      <c r="J523" s="163" t="s">
        <v>909</v>
      </c>
      <c r="K523" s="346" t="s">
        <v>909</v>
      </c>
    </row>
    <row r="524" spans="1:11" hidden="1">
      <c r="A524" s="259" t="s">
        <v>1483</v>
      </c>
      <c r="B524" s="210" t="s">
        <v>1493</v>
      </c>
      <c r="C524" s="18" t="s">
        <v>909</v>
      </c>
      <c r="D524" s="18" t="s">
        <v>909</v>
      </c>
      <c r="E524" s="18">
        <f t="shared" si="16"/>
        <v>0</v>
      </c>
      <c r="F524" s="18" t="s">
        <v>909</v>
      </c>
      <c r="G524" s="125">
        <f t="shared" si="17"/>
        <v>0</v>
      </c>
      <c r="H524" s="337" t="s">
        <v>909</v>
      </c>
      <c r="I524" s="353" t="s">
        <v>909</v>
      </c>
      <c r="J524" s="163" t="s">
        <v>909</v>
      </c>
      <c r="K524" s="346" t="s">
        <v>909</v>
      </c>
    </row>
    <row r="525" spans="1:11" hidden="1">
      <c r="A525" s="259" t="s">
        <v>1483</v>
      </c>
      <c r="B525" s="201"/>
      <c r="C525" s="18"/>
      <c r="D525" s="18"/>
      <c r="E525" s="18"/>
      <c r="F525" s="18"/>
      <c r="G525" s="125"/>
      <c r="H525" s="337"/>
      <c r="I525" s="353"/>
      <c r="J525" s="163"/>
      <c r="K525" s="346"/>
    </row>
    <row r="526" spans="1:11" hidden="1">
      <c r="A526" s="258" t="s">
        <v>872</v>
      </c>
      <c r="B526" s="266" t="s">
        <v>1446</v>
      </c>
      <c r="C526" s="18">
        <v>15000</v>
      </c>
      <c r="D526" s="18"/>
      <c r="E526" s="18">
        <f t="shared" ref="E526:E589" si="18">IFERROR(C526+D526,0)</f>
        <v>15000</v>
      </c>
      <c r="F526" s="18">
        <v>13020</v>
      </c>
      <c r="G526" s="125">
        <f t="shared" ref="G526:G589" si="19">IFERROR((E526-F526),0)</f>
        <v>1980</v>
      </c>
      <c r="H526" s="337" t="s">
        <v>909</v>
      </c>
      <c r="I526" s="353" t="s">
        <v>909</v>
      </c>
      <c r="J526" s="163" t="s">
        <v>909</v>
      </c>
      <c r="K526" s="346" t="s">
        <v>909</v>
      </c>
    </row>
    <row r="527" spans="1:11" hidden="1">
      <c r="A527" s="259" t="s">
        <v>872</v>
      </c>
      <c r="B527" s="240" t="s">
        <v>1447</v>
      </c>
      <c r="C527" s="18">
        <v>15000</v>
      </c>
      <c r="D527" s="18"/>
      <c r="E527" s="18">
        <f t="shared" si="18"/>
        <v>15000</v>
      </c>
      <c r="F527" s="18">
        <v>13020</v>
      </c>
      <c r="G527" s="125">
        <f t="shared" si="19"/>
        <v>1980</v>
      </c>
      <c r="H527" s="337" t="s">
        <v>909</v>
      </c>
      <c r="I527" s="353" t="s">
        <v>909</v>
      </c>
      <c r="J527" s="163" t="s">
        <v>909</v>
      </c>
      <c r="K527" s="346" t="s">
        <v>909</v>
      </c>
    </row>
    <row r="528" spans="1:11" hidden="1">
      <c r="A528" s="259" t="s">
        <v>872</v>
      </c>
      <c r="B528" s="266" t="s">
        <v>874</v>
      </c>
      <c r="C528" s="18"/>
      <c r="D528" s="18" t="s">
        <v>909</v>
      </c>
      <c r="E528" s="18">
        <f t="shared" si="18"/>
        <v>0</v>
      </c>
      <c r="F528" s="18" t="s">
        <v>909</v>
      </c>
      <c r="G528" s="125">
        <f t="shared" si="19"/>
        <v>0</v>
      </c>
      <c r="H528" s="337" t="s">
        <v>909</v>
      </c>
      <c r="I528" s="353" t="s">
        <v>909</v>
      </c>
      <c r="J528" s="163" t="s">
        <v>909</v>
      </c>
      <c r="K528" s="346" t="s">
        <v>909</v>
      </c>
    </row>
    <row r="529" spans="1:11" hidden="1">
      <c r="A529" s="259" t="s">
        <v>872</v>
      </c>
      <c r="B529" s="240" t="s">
        <v>875</v>
      </c>
      <c r="C529" s="18" t="s">
        <v>909</v>
      </c>
      <c r="D529" s="18" t="s">
        <v>909</v>
      </c>
      <c r="E529" s="18">
        <f t="shared" si="18"/>
        <v>0</v>
      </c>
      <c r="F529" s="18" t="s">
        <v>909</v>
      </c>
      <c r="G529" s="125">
        <f t="shared" si="19"/>
        <v>0</v>
      </c>
      <c r="H529" s="337" t="s">
        <v>909</v>
      </c>
      <c r="I529" s="353" t="s">
        <v>909</v>
      </c>
      <c r="J529" s="163" t="s">
        <v>909</v>
      </c>
      <c r="K529" s="346" t="s">
        <v>909</v>
      </c>
    </row>
    <row r="530" spans="1:11" hidden="1">
      <c r="A530" s="258" t="s">
        <v>876</v>
      </c>
      <c r="B530" s="242" t="s">
        <v>877</v>
      </c>
      <c r="C530" s="18">
        <v>8521</v>
      </c>
      <c r="D530" s="18"/>
      <c r="E530" s="18">
        <f t="shared" si="18"/>
        <v>8521</v>
      </c>
      <c r="F530" s="18">
        <v>8521</v>
      </c>
      <c r="G530" s="125">
        <f t="shared" si="19"/>
        <v>0</v>
      </c>
      <c r="H530" s="337" t="s">
        <v>909</v>
      </c>
      <c r="I530" s="353" t="s">
        <v>909</v>
      </c>
      <c r="J530" s="163" t="s">
        <v>909</v>
      </c>
      <c r="K530" s="346" t="s">
        <v>909</v>
      </c>
    </row>
    <row r="531" spans="1:11" hidden="1">
      <c r="A531" s="259" t="s">
        <v>876</v>
      </c>
      <c r="B531" s="242" t="s">
        <v>1013</v>
      </c>
      <c r="C531" s="18">
        <v>3000</v>
      </c>
      <c r="D531" s="18"/>
      <c r="E531" s="18">
        <f t="shared" si="18"/>
        <v>3000</v>
      </c>
      <c r="F531" s="18">
        <v>3000</v>
      </c>
      <c r="G531" s="125">
        <f t="shared" si="19"/>
        <v>0</v>
      </c>
      <c r="H531" s="337" t="s">
        <v>909</v>
      </c>
      <c r="I531" s="353" t="s">
        <v>909</v>
      </c>
      <c r="J531" s="163" t="s">
        <v>909</v>
      </c>
      <c r="K531" s="346" t="s">
        <v>909</v>
      </c>
    </row>
    <row r="532" spans="1:11" hidden="1">
      <c r="A532" s="259" t="s">
        <v>876</v>
      </c>
      <c r="B532" s="242" t="s">
        <v>1064</v>
      </c>
      <c r="C532" s="18">
        <v>4200</v>
      </c>
      <c r="D532" s="18"/>
      <c r="E532" s="18">
        <f t="shared" si="18"/>
        <v>4200</v>
      </c>
      <c r="F532" s="18">
        <v>4200</v>
      </c>
      <c r="G532" s="125">
        <f t="shared" si="19"/>
        <v>0</v>
      </c>
      <c r="H532" s="337" t="s">
        <v>909</v>
      </c>
      <c r="I532" s="353" t="s">
        <v>909</v>
      </c>
      <c r="J532" s="163" t="s">
        <v>909</v>
      </c>
      <c r="K532" s="346" t="s">
        <v>909</v>
      </c>
    </row>
    <row r="533" spans="1:11" hidden="1">
      <c r="A533" s="259" t="s">
        <v>876</v>
      </c>
      <c r="B533" s="242" t="s">
        <v>1065</v>
      </c>
      <c r="C533" s="18" t="s">
        <v>909</v>
      </c>
      <c r="D533" s="18" t="s">
        <v>909</v>
      </c>
      <c r="E533" s="18">
        <f t="shared" si="18"/>
        <v>0</v>
      </c>
      <c r="F533" s="18" t="s">
        <v>909</v>
      </c>
      <c r="G533" s="125">
        <f t="shared" si="19"/>
        <v>0</v>
      </c>
      <c r="H533" s="337" t="s">
        <v>909</v>
      </c>
      <c r="I533" s="353" t="s">
        <v>909</v>
      </c>
      <c r="J533" s="163" t="s">
        <v>909</v>
      </c>
      <c r="K533" s="346" t="s">
        <v>909</v>
      </c>
    </row>
    <row r="534" spans="1:11" hidden="1">
      <c r="A534" s="259" t="s">
        <v>876</v>
      </c>
      <c r="B534" s="242" t="s">
        <v>1014</v>
      </c>
      <c r="C534" s="18">
        <v>15000</v>
      </c>
      <c r="D534" s="18"/>
      <c r="E534" s="18">
        <f t="shared" si="18"/>
        <v>15000</v>
      </c>
      <c r="F534" s="18">
        <v>14336</v>
      </c>
      <c r="G534" s="125">
        <f t="shared" si="19"/>
        <v>664</v>
      </c>
      <c r="H534" s="337" t="s">
        <v>909</v>
      </c>
      <c r="I534" s="353" t="s">
        <v>909</v>
      </c>
      <c r="J534" s="163" t="s">
        <v>909</v>
      </c>
      <c r="K534" s="346" t="s">
        <v>909</v>
      </c>
    </row>
    <row r="535" spans="1:11" hidden="1">
      <c r="A535" s="274" t="s">
        <v>1454</v>
      </c>
      <c r="B535" s="262" t="s">
        <v>377</v>
      </c>
      <c r="C535" s="18" t="s">
        <v>909</v>
      </c>
      <c r="D535" s="18" t="s">
        <v>909</v>
      </c>
      <c r="E535" s="18">
        <f t="shared" si="18"/>
        <v>0</v>
      </c>
      <c r="F535" s="18" t="s">
        <v>909</v>
      </c>
      <c r="G535" s="125">
        <f t="shared" si="19"/>
        <v>0</v>
      </c>
      <c r="H535" s="337" t="s">
        <v>909</v>
      </c>
      <c r="I535" s="353" t="s">
        <v>909</v>
      </c>
      <c r="J535" s="163" t="s">
        <v>909</v>
      </c>
      <c r="K535" s="346" t="s">
        <v>909</v>
      </c>
    </row>
    <row r="536" spans="1:11" hidden="1">
      <c r="A536" s="274" t="s">
        <v>909</v>
      </c>
      <c r="B536" s="236" t="s">
        <v>376</v>
      </c>
      <c r="C536" s="18">
        <v>1200</v>
      </c>
      <c r="D536" s="18"/>
      <c r="E536" s="18">
        <f t="shared" si="18"/>
        <v>1200</v>
      </c>
      <c r="F536" s="18">
        <v>1200</v>
      </c>
      <c r="G536" s="125">
        <f t="shared" si="19"/>
        <v>0</v>
      </c>
      <c r="H536" s="337" t="s">
        <v>909</v>
      </c>
      <c r="I536" s="353" t="s">
        <v>909</v>
      </c>
      <c r="J536" s="163" t="s">
        <v>909</v>
      </c>
      <c r="K536" s="346" t="s">
        <v>909</v>
      </c>
    </row>
    <row r="537" spans="1:11" hidden="1">
      <c r="A537" s="274" t="s">
        <v>909</v>
      </c>
      <c r="B537" s="236" t="s">
        <v>1455</v>
      </c>
      <c r="C537" s="18">
        <v>3500</v>
      </c>
      <c r="D537" s="18"/>
      <c r="E537" s="18">
        <f t="shared" si="18"/>
        <v>3500</v>
      </c>
      <c r="F537" s="18">
        <v>3500</v>
      </c>
      <c r="G537" s="125">
        <f t="shared" si="19"/>
        <v>0</v>
      </c>
      <c r="H537" s="337" t="s">
        <v>909</v>
      </c>
      <c r="I537" s="353" t="s">
        <v>909</v>
      </c>
      <c r="J537" s="163" t="s">
        <v>909</v>
      </c>
      <c r="K537" s="346" t="s">
        <v>909</v>
      </c>
    </row>
    <row r="538" spans="1:11" hidden="1">
      <c r="A538" s="275" t="s">
        <v>997</v>
      </c>
      <c r="B538" s="262" t="s">
        <v>1456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25">
        <f t="shared" si="19"/>
        <v>0</v>
      </c>
      <c r="H538" s="337" t="s">
        <v>909</v>
      </c>
      <c r="I538" s="353" t="s">
        <v>909</v>
      </c>
      <c r="J538" s="163" t="s">
        <v>909</v>
      </c>
      <c r="K538" s="346" t="s">
        <v>909</v>
      </c>
    </row>
    <row r="539" spans="1:11" hidden="1">
      <c r="A539" s="273" t="s">
        <v>997</v>
      </c>
      <c r="B539" s="236" t="s">
        <v>1457</v>
      </c>
      <c r="C539" s="18" t="s">
        <v>909</v>
      </c>
      <c r="D539" s="18" t="s">
        <v>909</v>
      </c>
      <c r="E539" s="18">
        <f t="shared" si="18"/>
        <v>0</v>
      </c>
      <c r="F539" s="18" t="s">
        <v>909</v>
      </c>
      <c r="G539" s="125">
        <f t="shared" si="19"/>
        <v>0</v>
      </c>
      <c r="H539" s="337" t="s">
        <v>909</v>
      </c>
      <c r="I539" s="353" t="s">
        <v>909</v>
      </c>
      <c r="J539" s="163" t="s">
        <v>909</v>
      </c>
      <c r="K539" s="346" t="s">
        <v>909</v>
      </c>
    </row>
    <row r="540" spans="1:11" hidden="1">
      <c r="A540" s="273" t="s">
        <v>997</v>
      </c>
      <c r="B540" s="236" t="s">
        <v>1458</v>
      </c>
      <c r="C540" s="18">
        <v>6500</v>
      </c>
      <c r="D540" s="18"/>
      <c r="E540" s="18">
        <f t="shared" si="18"/>
        <v>6500</v>
      </c>
      <c r="F540" s="18">
        <v>6500</v>
      </c>
      <c r="G540" s="125">
        <f t="shared" si="19"/>
        <v>0</v>
      </c>
      <c r="H540" s="337" t="s">
        <v>909</v>
      </c>
      <c r="I540" s="353" t="s">
        <v>909</v>
      </c>
      <c r="J540" s="163" t="s">
        <v>909</v>
      </c>
      <c r="K540" s="346" t="s">
        <v>909</v>
      </c>
    </row>
    <row r="541" spans="1:11" hidden="1">
      <c r="A541" s="273" t="s">
        <v>997</v>
      </c>
      <c r="B541" s="237" t="s">
        <v>1459</v>
      </c>
      <c r="C541" s="18">
        <v>1450</v>
      </c>
      <c r="D541" s="18"/>
      <c r="E541" s="18">
        <f t="shared" si="18"/>
        <v>1450</v>
      </c>
      <c r="F541" s="18">
        <v>1450</v>
      </c>
      <c r="G541" s="125">
        <f t="shared" si="19"/>
        <v>0</v>
      </c>
      <c r="H541" s="337" t="s">
        <v>909</v>
      </c>
      <c r="I541" s="353" t="s">
        <v>909</v>
      </c>
      <c r="J541" s="163" t="s">
        <v>909</v>
      </c>
      <c r="K541" s="346" t="s">
        <v>909</v>
      </c>
    </row>
    <row r="542" spans="1:11" hidden="1">
      <c r="A542" s="273" t="s">
        <v>997</v>
      </c>
      <c r="B542" s="237" t="s">
        <v>1460</v>
      </c>
      <c r="C542" s="18">
        <v>600</v>
      </c>
      <c r="D542" s="18"/>
      <c r="E542" s="18">
        <f t="shared" si="18"/>
        <v>600</v>
      </c>
      <c r="F542" s="18">
        <v>600</v>
      </c>
      <c r="G542" s="125">
        <f t="shared" si="19"/>
        <v>0</v>
      </c>
      <c r="H542" s="337" t="s">
        <v>909</v>
      </c>
      <c r="I542" s="353" t="s">
        <v>909</v>
      </c>
      <c r="J542" s="163" t="s">
        <v>909</v>
      </c>
      <c r="K542" s="346" t="s">
        <v>909</v>
      </c>
    </row>
    <row r="543" spans="1:11" hidden="1">
      <c r="A543" s="274" t="s">
        <v>1461</v>
      </c>
      <c r="B543" s="236" t="s">
        <v>1462</v>
      </c>
      <c r="C543" s="18">
        <v>300</v>
      </c>
      <c r="D543" s="18"/>
      <c r="E543" s="18">
        <f t="shared" si="18"/>
        <v>300</v>
      </c>
      <c r="F543" s="18">
        <v>300</v>
      </c>
      <c r="G543" s="125">
        <f t="shared" si="19"/>
        <v>0</v>
      </c>
      <c r="H543" s="337" t="s">
        <v>909</v>
      </c>
      <c r="I543" s="353" t="s">
        <v>909</v>
      </c>
      <c r="J543" s="163" t="s">
        <v>909</v>
      </c>
      <c r="K543" s="346" t="s">
        <v>909</v>
      </c>
    </row>
    <row r="544" spans="1:11" hidden="1">
      <c r="A544" s="276" t="s">
        <v>1461</v>
      </c>
      <c r="B544" s="236" t="s">
        <v>1463</v>
      </c>
      <c r="C544" s="18">
        <v>300</v>
      </c>
      <c r="D544" s="18"/>
      <c r="E544" s="18">
        <f t="shared" si="18"/>
        <v>300</v>
      </c>
      <c r="F544" s="18">
        <v>300</v>
      </c>
      <c r="G544" s="125">
        <f t="shared" si="19"/>
        <v>0</v>
      </c>
      <c r="H544" s="337" t="s">
        <v>909</v>
      </c>
      <c r="I544" s="353" t="s">
        <v>909</v>
      </c>
      <c r="J544" s="163" t="s">
        <v>909</v>
      </c>
      <c r="K544" s="346" t="s">
        <v>909</v>
      </c>
    </row>
    <row r="545" spans="1:11" hidden="1">
      <c r="A545" s="274" t="s">
        <v>1498</v>
      </c>
      <c r="B545" s="219" t="s">
        <v>1038</v>
      </c>
      <c r="C545" s="18">
        <v>44100</v>
      </c>
      <c r="D545" s="18"/>
      <c r="E545" s="18">
        <f t="shared" si="18"/>
        <v>44100</v>
      </c>
      <c r="F545" s="18">
        <v>44100</v>
      </c>
      <c r="G545" s="125">
        <f t="shared" si="19"/>
        <v>0</v>
      </c>
      <c r="H545" s="337" t="s">
        <v>909</v>
      </c>
      <c r="I545" s="353" t="s">
        <v>909</v>
      </c>
      <c r="J545" s="163" t="s">
        <v>909</v>
      </c>
      <c r="K545" s="346" t="s">
        <v>909</v>
      </c>
    </row>
    <row r="546" spans="1:11" hidden="1">
      <c r="A546" s="276" t="s">
        <v>1498</v>
      </c>
      <c r="B546" s="219" t="s">
        <v>1039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25">
        <f t="shared" si="19"/>
        <v>0</v>
      </c>
      <c r="H546" s="337" t="s">
        <v>909</v>
      </c>
      <c r="I546" s="353" t="s">
        <v>909</v>
      </c>
      <c r="J546" s="163" t="s">
        <v>909</v>
      </c>
      <c r="K546" s="346" t="s">
        <v>909</v>
      </c>
    </row>
    <row r="547" spans="1:11" hidden="1">
      <c r="A547" s="276" t="s">
        <v>1498</v>
      </c>
      <c r="B547" s="219" t="s">
        <v>1040</v>
      </c>
      <c r="C547" s="18">
        <v>50400</v>
      </c>
      <c r="D547" s="18"/>
      <c r="E547" s="18">
        <f t="shared" si="18"/>
        <v>50400</v>
      </c>
      <c r="F547" s="18">
        <v>50400</v>
      </c>
      <c r="G547" s="125">
        <f t="shared" si="19"/>
        <v>0</v>
      </c>
      <c r="H547" s="337" t="s">
        <v>909</v>
      </c>
      <c r="I547" s="353" t="s">
        <v>909</v>
      </c>
      <c r="J547" s="163" t="s">
        <v>909</v>
      </c>
      <c r="K547" s="346" t="s">
        <v>909</v>
      </c>
    </row>
    <row r="548" spans="1:11">
      <c r="A548" s="282" t="s">
        <v>840</v>
      </c>
      <c r="B548" s="364" t="s">
        <v>962</v>
      </c>
      <c r="C548" s="18">
        <v>6949</v>
      </c>
      <c r="D548" s="18"/>
      <c r="E548" s="18">
        <f t="shared" si="18"/>
        <v>6949</v>
      </c>
      <c r="F548" s="18">
        <v>6949</v>
      </c>
      <c r="G548" s="125">
        <f t="shared" si="19"/>
        <v>0</v>
      </c>
      <c r="H548" s="337" t="s">
        <v>909</v>
      </c>
      <c r="I548" s="353" t="s">
        <v>909</v>
      </c>
      <c r="J548" s="163" t="s">
        <v>909</v>
      </c>
      <c r="K548" s="346" t="s">
        <v>909</v>
      </c>
    </row>
    <row r="549" spans="1:11" hidden="1">
      <c r="A549" s="281"/>
      <c r="B549" s="210" t="s">
        <v>963</v>
      </c>
      <c r="C549" s="18">
        <v>5030</v>
      </c>
      <c r="D549" s="18"/>
      <c r="E549" s="18">
        <f t="shared" si="18"/>
        <v>5030</v>
      </c>
      <c r="F549" s="18">
        <v>5030</v>
      </c>
      <c r="G549" s="125">
        <f t="shared" si="19"/>
        <v>0</v>
      </c>
      <c r="H549" s="337" t="s">
        <v>909</v>
      </c>
      <c r="I549" s="353" t="s">
        <v>909</v>
      </c>
      <c r="J549" s="163" t="s">
        <v>909</v>
      </c>
      <c r="K549" s="346" t="s">
        <v>909</v>
      </c>
    </row>
    <row r="550" spans="1:11" hidden="1">
      <c r="A550" s="16" t="s">
        <v>1540</v>
      </c>
      <c r="B550" s="4" t="s">
        <v>1541</v>
      </c>
      <c r="C550" s="18">
        <v>10970</v>
      </c>
      <c r="D550" s="18"/>
      <c r="E550" s="18">
        <f t="shared" si="18"/>
        <v>10970</v>
      </c>
      <c r="F550" s="18">
        <v>10970</v>
      </c>
      <c r="G550" s="125">
        <f t="shared" si="19"/>
        <v>0</v>
      </c>
      <c r="H550" s="337" t="s">
        <v>909</v>
      </c>
      <c r="I550" s="353" t="s">
        <v>909</v>
      </c>
      <c r="J550" s="163" t="s">
        <v>909</v>
      </c>
      <c r="K550" s="346" t="s">
        <v>909</v>
      </c>
    </row>
    <row r="551" spans="1:11" hidden="1">
      <c r="A551" s="281" t="s">
        <v>1542</v>
      </c>
      <c r="B551" s="364" t="s">
        <v>586</v>
      </c>
      <c r="C551" s="18">
        <v>1000</v>
      </c>
      <c r="D551" s="18"/>
      <c r="E551" s="18">
        <f t="shared" si="18"/>
        <v>1000</v>
      </c>
      <c r="F551" s="18">
        <v>1000</v>
      </c>
      <c r="G551" s="125">
        <f t="shared" si="19"/>
        <v>0</v>
      </c>
      <c r="H551" s="337" t="s">
        <v>909</v>
      </c>
      <c r="I551" s="353" t="s">
        <v>909</v>
      </c>
      <c r="J551" s="163" t="s">
        <v>909</v>
      </c>
      <c r="K551" s="346" t="s">
        <v>909</v>
      </c>
    </row>
    <row r="552" spans="1:11" hidden="1">
      <c r="A552" s="274" t="s">
        <v>1075</v>
      </c>
      <c r="B552" s="272" t="s">
        <v>1543</v>
      </c>
      <c r="C552" s="18">
        <v>2560</v>
      </c>
      <c r="D552" s="18"/>
      <c r="E552" s="18">
        <f t="shared" si="18"/>
        <v>2560</v>
      </c>
      <c r="F552" s="18">
        <v>2560</v>
      </c>
      <c r="G552" s="125">
        <f t="shared" si="19"/>
        <v>0</v>
      </c>
      <c r="H552" s="337" t="s">
        <v>909</v>
      </c>
      <c r="I552" s="353" t="s">
        <v>909</v>
      </c>
      <c r="J552" s="163" t="s">
        <v>909</v>
      </c>
      <c r="K552" s="346" t="s">
        <v>909</v>
      </c>
    </row>
    <row r="553" spans="1:11" hidden="1">
      <c r="A553" s="274"/>
      <c r="B553" s="272"/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25">
        <f t="shared" si="19"/>
        <v>0</v>
      </c>
      <c r="H553" s="337" t="s">
        <v>909</v>
      </c>
      <c r="I553" s="353" t="s">
        <v>909</v>
      </c>
      <c r="J553" s="163" t="s">
        <v>909</v>
      </c>
      <c r="K553" s="346" t="s">
        <v>909</v>
      </c>
    </row>
    <row r="554" spans="1:11" hidden="1">
      <c r="A554" s="274"/>
      <c r="B554" s="272"/>
      <c r="C554" s="18" t="s">
        <v>909</v>
      </c>
      <c r="D554" s="18" t="s">
        <v>909</v>
      </c>
      <c r="E554" s="18">
        <f t="shared" si="18"/>
        <v>0</v>
      </c>
      <c r="F554" s="18" t="s">
        <v>909</v>
      </c>
      <c r="G554" s="125">
        <f t="shared" si="19"/>
        <v>0</v>
      </c>
      <c r="H554" s="337" t="s">
        <v>909</v>
      </c>
      <c r="I554" s="353" t="s">
        <v>909</v>
      </c>
      <c r="J554" s="163" t="s">
        <v>909</v>
      </c>
      <c r="K554" s="346" t="s">
        <v>909</v>
      </c>
    </row>
    <row r="555" spans="1:11" hidden="1">
      <c r="A555" s="274"/>
      <c r="B555" s="272"/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25">
        <f t="shared" si="19"/>
        <v>0</v>
      </c>
      <c r="H555" s="337" t="s">
        <v>909</v>
      </c>
      <c r="I555" s="353" t="s">
        <v>909</v>
      </c>
      <c r="J555" s="163" t="s">
        <v>909</v>
      </c>
      <c r="K555" s="346" t="s">
        <v>909</v>
      </c>
    </row>
    <row r="556" spans="1:11" hidden="1">
      <c r="A556" s="274" t="s">
        <v>1471</v>
      </c>
      <c r="B556" s="272" t="s">
        <v>1472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25">
        <f t="shared" si="19"/>
        <v>0</v>
      </c>
      <c r="H556" s="337" t="s">
        <v>909</v>
      </c>
      <c r="I556" s="353" t="s">
        <v>909</v>
      </c>
      <c r="J556" s="163" t="s">
        <v>909</v>
      </c>
      <c r="K556" s="346" t="s">
        <v>909</v>
      </c>
    </row>
    <row r="557" spans="1:11" hidden="1">
      <c r="A557" s="276" t="s">
        <v>909</v>
      </c>
      <c r="B557" s="272" t="s">
        <v>1473</v>
      </c>
      <c r="C557" s="18" t="s">
        <v>909</v>
      </c>
      <c r="D557" s="18" t="s">
        <v>909</v>
      </c>
      <c r="E557" s="18">
        <f t="shared" si="18"/>
        <v>0</v>
      </c>
      <c r="F557" s="18" t="s">
        <v>909</v>
      </c>
      <c r="G557" s="125">
        <f t="shared" si="19"/>
        <v>0</v>
      </c>
      <c r="H557" s="337" t="s">
        <v>909</v>
      </c>
      <c r="I557" s="353" t="s">
        <v>909</v>
      </c>
      <c r="J557" s="163" t="s">
        <v>909</v>
      </c>
      <c r="K557" s="346" t="s">
        <v>909</v>
      </c>
    </row>
    <row r="558" spans="1:11" hidden="1">
      <c r="A558" s="276" t="s">
        <v>909</v>
      </c>
      <c r="B558" s="272" t="s">
        <v>1474</v>
      </c>
      <c r="C558" s="18">
        <v>10000</v>
      </c>
      <c r="D558" s="18"/>
      <c r="E558" s="18">
        <f t="shared" si="18"/>
        <v>10000</v>
      </c>
      <c r="F558" s="18">
        <v>7390</v>
      </c>
      <c r="G558" s="125">
        <f t="shared" si="19"/>
        <v>2610</v>
      </c>
      <c r="H558" s="337" t="s">
        <v>909</v>
      </c>
      <c r="I558" s="353" t="s">
        <v>909</v>
      </c>
      <c r="J558" s="163" t="s">
        <v>909</v>
      </c>
      <c r="K558" s="346" t="s">
        <v>909</v>
      </c>
    </row>
    <row r="559" spans="1:11" hidden="1">
      <c r="A559" s="276" t="s">
        <v>909</v>
      </c>
      <c r="B559" s="272" t="s">
        <v>1475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25">
        <f t="shared" si="19"/>
        <v>0</v>
      </c>
      <c r="H559" s="337" t="s">
        <v>909</v>
      </c>
      <c r="I559" s="353" t="s">
        <v>909</v>
      </c>
      <c r="J559" s="163" t="s">
        <v>909</v>
      </c>
      <c r="K559" s="346" t="s">
        <v>909</v>
      </c>
    </row>
    <row r="560" spans="1:11" hidden="1">
      <c r="A560" s="276" t="s">
        <v>909</v>
      </c>
      <c r="B560" s="272" t="s">
        <v>1476</v>
      </c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25">
        <f t="shared" si="19"/>
        <v>0</v>
      </c>
      <c r="H560" s="337" t="s">
        <v>909</v>
      </c>
      <c r="I560" s="353" t="s">
        <v>909</v>
      </c>
      <c r="J560" s="163" t="s">
        <v>909</v>
      </c>
      <c r="K560" s="346" t="s">
        <v>909</v>
      </c>
    </row>
    <row r="561" spans="1:11" hidden="1">
      <c r="A561" s="276" t="s">
        <v>909</v>
      </c>
      <c r="B561" s="272" t="s">
        <v>1477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25">
        <f t="shared" si="19"/>
        <v>0</v>
      </c>
      <c r="H561" s="337" t="s">
        <v>909</v>
      </c>
      <c r="I561" s="353" t="s">
        <v>909</v>
      </c>
      <c r="J561" s="163" t="s">
        <v>909</v>
      </c>
      <c r="K561" s="346" t="s">
        <v>909</v>
      </c>
    </row>
    <row r="562" spans="1:11" hidden="1">
      <c r="A562" s="276" t="s">
        <v>909</v>
      </c>
      <c r="B562" s="272" t="s">
        <v>1478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25">
        <f t="shared" si="19"/>
        <v>0</v>
      </c>
      <c r="H562" s="337" t="s">
        <v>909</v>
      </c>
      <c r="I562" s="353" t="s">
        <v>909</v>
      </c>
      <c r="J562" s="163" t="s">
        <v>909</v>
      </c>
      <c r="K562" s="346" t="s">
        <v>909</v>
      </c>
    </row>
    <row r="563" spans="1:11" hidden="1">
      <c r="A563" s="276" t="s">
        <v>909</v>
      </c>
      <c r="B563" s="272" t="s">
        <v>1479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25">
        <f t="shared" si="19"/>
        <v>0</v>
      </c>
      <c r="H563" s="337" t="s">
        <v>909</v>
      </c>
      <c r="I563" s="353" t="s">
        <v>909</v>
      </c>
      <c r="J563" s="163" t="s">
        <v>909</v>
      </c>
      <c r="K563" s="346" t="s">
        <v>909</v>
      </c>
    </row>
    <row r="564" spans="1:11" hidden="1">
      <c r="A564" s="276" t="s">
        <v>909</v>
      </c>
      <c r="B564" s="272" t="s">
        <v>1480</v>
      </c>
      <c r="C564" s="18">
        <v>100</v>
      </c>
      <c r="D564" s="18"/>
      <c r="E564" s="18">
        <f t="shared" si="18"/>
        <v>100</v>
      </c>
      <c r="F564" s="18">
        <v>100</v>
      </c>
      <c r="G564" s="125">
        <f t="shared" si="19"/>
        <v>0</v>
      </c>
      <c r="H564" s="337" t="s">
        <v>909</v>
      </c>
      <c r="I564" s="353" t="s">
        <v>909</v>
      </c>
      <c r="J564" s="163" t="s">
        <v>909</v>
      </c>
      <c r="K564" s="346" t="s">
        <v>909</v>
      </c>
    </row>
    <row r="565" spans="1:11" hidden="1">
      <c r="A565" s="276" t="s">
        <v>909</v>
      </c>
      <c r="B565" s="272" t="s">
        <v>1481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25">
        <f t="shared" si="19"/>
        <v>0</v>
      </c>
      <c r="H565" s="337" t="s">
        <v>909</v>
      </c>
      <c r="I565" s="353" t="s">
        <v>909</v>
      </c>
      <c r="J565" s="163" t="s">
        <v>909</v>
      </c>
      <c r="K565" s="346" t="s">
        <v>909</v>
      </c>
    </row>
    <row r="566" spans="1:11" hidden="1">
      <c r="A566" s="276" t="s">
        <v>909</v>
      </c>
      <c r="B566" s="272" t="s">
        <v>1482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25">
        <f t="shared" si="19"/>
        <v>0</v>
      </c>
      <c r="H566" s="337" t="s">
        <v>909</v>
      </c>
      <c r="I566" s="353" t="s">
        <v>909</v>
      </c>
      <c r="J566" s="163" t="s">
        <v>909</v>
      </c>
      <c r="K566" s="346" t="s">
        <v>909</v>
      </c>
    </row>
    <row r="567" spans="1:11" hidden="1">
      <c r="A567" s="258" t="s">
        <v>857</v>
      </c>
      <c r="B567" s="266" t="s">
        <v>858</v>
      </c>
      <c r="C567" s="18">
        <v>8318</v>
      </c>
      <c r="D567" s="18"/>
      <c r="E567" s="18">
        <f t="shared" si="18"/>
        <v>8318</v>
      </c>
      <c r="F567" s="18">
        <v>8318</v>
      </c>
      <c r="G567" s="125">
        <f t="shared" si="19"/>
        <v>0</v>
      </c>
      <c r="H567" s="337" t="s">
        <v>909</v>
      </c>
      <c r="I567" s="353" t="s">
        <v>909</v>
      </c>
      <c r="J567" s="163" t="s">
        <v>909</v>
      </c>
      <c r="K567" s="346" t="s">
        <v>909</v>
      </c>
    </row>
    <row r="568" spans="1:11" hidden="1">
      <c r="A568" s="259" t="s">
        <v>857</v>
      </c>
      <c r="B568" s="266" t="s">
        <v>859</v>
      </c>
      <c r="C568" s="18">
        <v>30132</v>
      </c>
      <c r="D568" s="18"/>
      <c r="E568" s="18">
        <f t="shared" si="18"/>
        <v>30132</v>
      </c>
      <c r="F568" s="18">
        <v>30132</v>
      </c>
      <c r="G568" s="125">
        <f t="shared" si="19"/>
        <v>0</v>
      </c>
      <c r="H568" s="337" t="s">
        <v>909</v>
      </c>
      <c r="I568" s="353" t="s">
        <v>909</v>
      </c>
      <c r="J568" s="163" t="s">
        <v>909</v>
      </c>
      <c r="K568" s="346" t="s">
        <v>909</v>
      </c>
    </row>
    <row r="569" spans="1:11" hidden="1">
      <c r="A569" s="259" t="s">
        <v>857</v>
      </c>
      <c r="B569" s="266" t="s">
        <v>860</v>
      </c>
      <c r="C569" s="18">
        <v>10990</v>
      </c>
      <c r="D569" s="18"/>
      <c r="E569" s="18">
        <f t="shared" si="18"/>
        <v>10990</v>
      </c>
      <c r="F569" s="18">
        <v>10990</v>
      </c>
      <c r="G569" s="125">
        <f t="shared" si="19"/>
        <v>0</v>
      </c>
      <c r="H569" s="337" t="s">
        <v>909</v>
      </c>
      <c r="I569" s="353" t="s">
        <v>909</v>
      </c>
      <c r="J569" s="163" t="s">
        <v>909</v>
      </c>
      <c r="K569" s="346" t="s">
        <v>909</v>
      </c>
    </row>
    <row r="570" spans="1:11" hidden="1">
      <c r="A570" s="259" t="s">
        <v>857</v>
      </c>
      <c r="B570" s="270" t="s">
        <v>1452</v>
      </c>
      <c r="C570" s="18">
        <v>9673</v>
      </c>
      <c r="D570" s="18"/>
      <c r="E570" s="18">
        <f t="shared" si="18"/>
        <v>9673</v>
      </c>
      <c r="F570" s="18">
        <v>9673</v>
      </c>
      <c r="G570" s="125">
        <f t="shared" si="19"/>
        <v>0</v>
      </c>
      <c r="H570" s="337" t="s">
        <v>909</v>
      </c>
      <c r="I570" s="353" t="s">
        <v>909</v>
      </c>
      <c r="J570" s="163" t="s">
        <v>909</v>
      </c>
      <c r="K570" s="346" t="s">
        <v>909</v>
      </c>
    </row>
    <row r="571" spans="1:11" hidden="1">
      <c r="A571" s="259" t="s">
        <v>857</v>
      </c>
      <c r="B571" s="270" t="s">
        <v>1453</v>
      </c>
      <c r="C571" s="18">
        <v>3538</v>
      </c>
      <c r="D571" s="18"/>
      <c r="E571" s="18">
        <f t="shared" si="18"/>
        <v>3538</v>
      </c>
      <c r="F571" s="18">
        <v>3538</v>
      </c>
      <c r="G571" s="125">
        <f t="shared" si="19"/>
        <v>0</v>
      </c>
      <c r="H571" s="337" t="s">
        <v>909</v>
      </c>
      <c r="I571" s="353" t="s">
        <v>909</v>
      </c>
      <c r="J571" s="163" t="s">
        <v>909</v>
      </c>
      <c r="K571" s="346" t="s">
        <v>909</v>
      </c>
    </row>
    <row r="572" spans="1:11" hidden="1">
      <c r="A572" s="259" t="s">
        <v>857</v>
      </c>
      <c r="B572" s="266" t="s">
        <v>863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25">
        <f t="shared" si="19"/>
        <v>0</v>
      </c>
      <c r="H572" s="337" t="s">
        <v>909</v>
      </c>
      <c r="I572" s="353" t="s">
        <v>909</v>
      </c>
      <c r="J572" s="163" t="s">
        <v>909</v>
      </c>
      <c r="K572" s="346" t="s">
        <v>909</v>
      </c>
    </row>
    <row r="573" spans="1:11" hidden="1">
      <c r="A573" s="259" t="s">
        <v>857</v>
      </c>
      <c r="B573" s="266" t="s">
        <v>864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25">
        <f t="shared" si="19"/>
        <v>0</v>
      </c>
      <c r="H573" s="337" t="s">
        <v>909</v>
      </c>
      <c r="I573" s="353" t="s">
        <v>909</v>
      </c>
      <c r="J573" s="163" t="s">
        <v>909</v>
      </c>
      <c r="K573" s="346" t="s">
        <v>909</v>
      </c>
    </row>
    <row r="574" spans="1:11" hidden="1">
      <c r="A574" s="259" t="s">
        <v>857</v>
      </c>
      <c r="B574" s="266" t="s">
        <v>865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25">
        <f t="shared" si="19"/>
        <v>0</v>
      </c>
      <c r="H574" s="337" t="s">
        <v>909</v>
      </c>
      <c r="I574" s="353" t="s">
        <v>909</v>
      </c>
      <c r="J574" s="163" t="s">
        <v>909</v>
      </c>
      <c r="K574" s="346" t="s">
        <v>909</v>
      </c>
    </row>
    <row r="575" spans="1:11" hidden="1">
      <c r="A575" s="259" t="s">
        <v>857</v>
      </c>
      <c r="B575" s="266" t="s">
        <v>866</v>
      </c>
      <c r="C575" s="18">
        <v>479</v>
      </c>
      <c r="D575" s="18"/>
      <c r="E575" s="18">
        <f t="shared" si="18"/>
        <v>479</v>
      </c>
      <c r="F575" s="18">
        <v>479</v>
      </c>
      <c r="G575" s="125">
        <f t="shared" si="19"/>
        <v>0</v>
      </c>
      <c r="H575" s="337" t="s">
        <v>909</v>
      </c>
      <c r="I575" s="353" t="s">
        <v>909</v>
      </c>
      <c r="J575" s="163" t="s">
        <v>909</v>
      </c>
      <c r="K575" s="346" t="s">
        <v>909</v>
      </c>
    </row>
    <row r="576" spans="1:11" hidden="1">
      <c r="A576" s="274" t="s">
        <v>1496</v>
      </c>
      <c r="B576" s="200" t="s">
        <v>1497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25">
        <f t="shared" si="19"/>
        <v>0</v>
      </c>
      <c r="H576" s="337" t="s">
        <v>909</v>
      </c>
      <c r="I576" s="353" t="s">
        <v>909</v>
      </c>
      <c r="J576" s="163" t="s">
        <v>909</v>
      </c>
      <c r="K576" s="346" t="s">
        <v>909</v>
      </c>
    </row>
    <row r="577" spans="1:11" hidden="1">
      <c r="A577" s="276" t="s">
        <v>1496</v>
      </c>
      <c r="B577" s="280" t="s">
        <v>770</v>
      </c>
      <c r="C577" s="18">
        <v>6000</v>
      </c>
      <c r="D577" s="18"/>
      <c r="E577" s="18">
        <f t="shared" si="18"/>
        <v>6000</v>
      </c>
      <c r="F577" s="18">
        <v>5150</v>
      </c>
      <c r="G577" s="125">
        <f t="shared" si="19"/>
        <v>850</v>
      </c>
      <c r="H577" s="337" t="s">
        <v>909</v>
      </c>
      <c r="I577" s="353" t="s">
        <v>909</v>
      </c>
      <c r="J577" s="163" t="s">
        <v>909</v>
      </c>
      <c r="K577" s="346" t="s">
        <v>909</v>
      </c>
    </row>
    <row r="578" spans="1:11" hidden="1">
      <c r="A578" s="276" t="s">
        <v>1496</v>
      </c>
      <c r="B578" s="202" t="s">
        <v>1041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25">
        <f t="shared" si="19"/>
        <v>0</v>
      </c>
      <c r="H578" s="337" t="s">
        <v>909</v>
      </c>
      <c r="I578" s="353" t="s">
        <v>909</v>
      </c>
      <c r="J578" s="163" t="s">
        <v>909</v>
      </c>
      <c r="K578" s="346" t="s">
        <v>909</v>
      </c>
    </row>
    <row r="579" spans="1:11" hidden="1">
      <c r="A579" s="274" t="s">
        <v>964</v>
      </c>
      <c r="B579" s="271" t="s">
        <v>892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25">
        <f t="shared" si="19"/>
        <v>0</v>
      </c>
      <c r="H579" s="337" t="s">
        <v>909</v>
      </c>
      <c r="I579" s="353" t="s">
        <v>909</v>
      </c>
      <c r="J579" s="163" t="s">
        <v>909</v>
      </c>
      <c r="K579" s="346" t="s">
        <v>909</v>
      </c>
    </row>
    <row r="580" spans="1:11" hidden="1">
      <c r="A580" s="276" t="s">
        <v>964</v>
      </c>
      <c r="B580" s="272" t="s">
        <v>891</v>
      </c>
      <c r="C580" s="18">
        <v>1700</v>
      </c>
      <c r="D580" s="18"/>
      <c r="E580" s="18">
        <f t="shared" si="18"/>
        <v>1700</v>
      </c>
      <c r="F580" s="18">
        <v>1700</v>
      </c>
      <c r="G580" s="125">
        <f t="shared" si="19"/>
        <v>0</v>
      </c>
      <c r="H580" s="337" t="s">
        <v>909</v>
      </c>
      <c r="I580" s="353" t="s">
        <v>909</v>
      </c>
      <c r="J580" s="163" t="s">
        <v>909</v>
      </c>
      <c r="K580" s="346" t="s">
        <v>909</v>
      </c>
    </row>
    <row r="581" spans="1:11" hidden="1">
      <c r="A581" s="276" t="s">
        <v>964</v>
      </c>
      <c r="B581" s="272" t="s">
        <v>965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25">
        <f t="shared" si="19"/>
        <v>0</v>
      </c>
      <c r="H581" s="337" t="s">
        <v>909</v>
      </c>
      <c r="I581" s="353" t="s">
        <v>909</v>
      </c>
      <c r="J581" s="163" t="s">
        <v>909</v>
      </c>
      <c r="K581" s="346" t="s">
        <v>909</v>
      </c>
    </row>
    <row r="582" spans="1:11" hidden="1">
      <c r="A582" s="276" t="s">
        <v>964</v>
      </c>
      <c r="B582" s="272" t="s">
        <v>894</v>
      </c>
      <c r="C582" s="18" t="s">
        <v>909</v>
      </c>
      <c r="D582" s="18" t="s">
        <v>909</v>
      </c>
      <c r="E582" s="18">
        <f t="shared" si="18"/>
        <v>0</v>
      </c>
      <c r="F582" s="18" t="s">
        <v>909</v>
      </c>
      <c r="G582" s="125">
        <f t="shared" si="19"/>
        <v>0</v>
      </c>
      <c r="H582" s="337" t="s">
        <v>909</v>
      </c>
      <c r="I582" s="353" t="s">
        <v>909</v>
      </c>
      <c r="J582" s="163" t="s">
        <v>909</v>
      </c>
      <c r="K582" s="346" t="s">
        <v>909</v>
      </c>
    </row>
    <row r="583" spans="1:11" hidden="1">
      <c r="A583" s="276" t="s">
        <v>964</v>
      </c>
      <c r="B583" s="272" t="s">
        <v>1464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25">
        <f t="shared" si="19"/>
        <v>0</v>
      </c>
      <c r="H583" s="337" t="s">
        <v>909</v>
      </c>
      <c r="I583" s="353" t="s">
        <v>909</v>
      </c>
      <c r="J583" s="163" t="s">
        <v>909</v>
      </c>
      <c r="K583" s="346" t="s">
        <v>909</v>
      </c>
    </row>
    <row r="584" spans="1:11" hidden="1">
      <c r="A584" s="276" t="s">
        <v>964</v>
      </c>
      <c r="B584" s="272" t="s">
        <v>1465</v>
      </c>
      <c r="C584" s="18">
        <v>1394</v>
      </c>
      <c r="D584" s="18"/>
      <c r="E584" s="18">
        <f t="shared" si="18"/>
        <v>1394</v>
      </c>
      <c r="F584" s="18">
        <v>1394</v>
      </c>
      <c r="G584" s="125">
        <f t="shared" si="19"/>
        <v>0</v>
      </c>
      <c r="H584" s="337" t="s">
        <v>909</v>
      </c>
      <c r="I584" s="353" t="s">
        <v>909</v>
      </c>
      <c r="J584" s="163" t="s">
        <v>909</v>
      </c>
      <c r="K584" s="346" t="s">
        <v>909</v>
      </c>
    </row>
    <row r="585" spans="1:11" hidden="1">
      <c r="A585" s="276" t="s">
        <v>964</v>
      </c>
      <c r="B585" s="272" t="s">
        <v>1466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25">
        <f t="shared" si="19"/>
        <v>0</v>
      </c>
      <c r="H585" s="337" t="s">
        <v>909</v>
      </c>
      <c r="I585" s="353" t="s">
        <v>909</v>
      </c>
      <c r="J585" s="163" t="s">
        <v>909</v>
      </c>
      <c r="K585" s="346" t="s">
        <v>909</v>
      </c>
    </row>
    <row r="586" spans="1:11" ht="16.5" hidden="1" customHeight="1">
      <c r="A586" s="276" t="s">
        <v>964</v>
      </c>
      <c r="B586" s="272" t="s">
        <v>1467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25">
        <f t="shared" si="19"/>
        <v>0</v>
      </c>
      <c r="H586" s="337" t="s">
        <v>909</v>
      </c>
      <c r="I586" s="353" t="s">
        <v>909</v>
      </c>
      <c r="J586" s="163" t="s">
        <v>909</v>
      </c>
      <c r="K586" s="346" t="s">
        <v>909</v>
      </c>
    </row>
    <row r="587" spans="1:11" hidden="1">
      <c r="A587" s="276" t="s">
        <v>964</v>
      </c>
      <c r="B587" s="272" t="s">
        <v>1468</v>
      </c>
      <c r="C587" s="18" t="s">
        <v>909</v>
      </c>
      <c r="D587" s="18" t="s">
        <v>909</v>
      </c>
      <c r="E587" s="18">
        <f t="shared" si="18"/>
        <v>0</v>
      </c>
      <c r="F587" s="18" t="s">
        <v>909</v>
      </c>
      <c r="G587" s="125">
        <f t="shared" si="19"/>
        <v>0</v>
      </c>
      <c r="H587" s="337" t="s">
        <v>909</v>
      </c>
      <c r="I587" s="353" t="s">
        <v>909</v>
      </c>
      <c r="J587" s="163" t="s">
        <v>909</v>
      </c>
      <c r="K587" s="346" t="s">
        <v>909</v>
      </c>
    </row>
    <row r="588" spans="1:11" hidden="1">
      <c r="A588" s="276" t="s">
        <v>964</v>
      </c>
      <c r="B588" s="272" t="s">
        <v>1469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25">
        <f t="shared" si="19"/>
        <v>0</v>
      </c>
      <c r="H588" s="337" t="s">
        <v>909</v>
      </c>
      <c r="I588" s="353" t="s">
        <v>909</v>
      </c>
      <c r="J588" s="163" t="s">
        <v>909</v>
      </c>
      <c r="K588" s="346" t="s">
        <v>909</v>
      </c>
    </row>
    <row r="589" spans="1:11" hidden="1">
      <c r="A589" s="276" t="s">
        <v>964</v>
      </c>
      <c r="B589" s="272" t="s">
        <v>1470</v>
      </c>
      <c r="C589" s="18">
        <v>2500</v>
      </c>
      <c r="D589" s="18"/>
      <c r="E589" s="18">
        <f t="shared" si="18"/>
        <v>2500</v>
      </c>
      <c r="F589" s="18">
        <v>2500</v>
      </c>
      <c r="G589" s="125">
        <f t="shared" si="19"/>
        <v>0</v>
      </c>
      <c r="H589" s="337" t="s">
        <v>909</v>
      </c>
      <c r="I589" s="353" t="s">
        <v>909</v>
      </c>
      <c r="J589" s="163" t="s">
        <v>909</v>
      </c>
      <c r="K589" s="346" t="s">
        <v>909</v>
      </c>
    </row>
    <row r="590" spans="1:11" hidden="1">
      <c r="A590" s="276"/>
      <c r="B590" s="358" t="s">
        <v>1536</v>
      </c>
      <c r="C590" s="234">
        <v>15000</v>
      </c>
      <c r="D590" s="18"/>
      <c r="E590" s="18">
        <f t="shared" ref="E590:E597" si="20">IFERROR(C590+D590,0)</f>
        <v>15000</v>
      </c>
      <c r="F590" s="18"/>
      <c r="G590" s="125">
        <f t="shared" ref="G590:G600" si="21">IFERROR((E590-F590),0)</f>
        <v>15000</v>
      </c>
      <c r="H590" s="337"/>
      <c r="I590" s="353"/>
      <c r="J590" s="163"/>
      <c r="K590" s="346"/>
    </row>
    <row r="591" spans="1:11" hidden="1">
      <c r="A591" s="276"/>
      <c r="B591" s="358"/>
      <c r="C591" s="234"/>
      <c r="D591" s="18"/>
      <c r="E591" s="18">
        <f t="shared" si="20"/>
        <v>0</v>
      </c>
      <c r="F591" s="18"/>
      <c r="G591" s="125">
        <f t="shared" si="21"/>
        <v>0</v>
      </c>
      <c r="H591" s="337"/>
      <c r="I591" s="353"/>
      <c r="J591" s="163"/>
      <c r="K591" s="346"/>
    </row>
    <row r="592" spans="1:11" hidden="1">
      <c r="A592" s="276"/>
      <c r="B592" s="358"/>
      <c r="C592" s="234"/>
      <c r="D592" s="18"/>
      <c r="E592" s="18">
        <f t="shared" si="20"/>
        <v>0</v>
      </c>
      <c r="F592" s="18"/>
      <c r="G592" s="125">
        <f t="shared" si="21"/>
        <v>0</v>
      </c>
      <c r="H592" s="337"/>
      <c r="I592" s="353"/>
      <c r="J592" s="163"/>
      <c r="K592" s="346"/>
    </row>
    <row r="593" spans="1:11" hidden="1">
      <c r="A593" s="274" t="s">
        <v>1499</v>
      </c>
      <c r="B593" s="4" t="s">
        <v>1500</v>
      </c>
      <c r="C593" s="18" t="s">
        <v>909</v>
      </c>
      <c r="D593" s="18" t="s">
        <v>909</v>
      </c>
      <c r="E593" s="18">
        <f t="shared" si="20"/>
        <v>0</v>
      </c>
      <c r="F593" s="18" t="s">
        <v>909</v>
      </c>
      <c r="G593" s="125">
        <f t="shared" si="21"/>
        <v>0</v>
      </c>
      <c r="H593" s="337" t="s">
        <v>909</v>
      </c>
      <c r="I593" s="353" t="s">
        <v>909</v>
      </c>
      <c r="J593" s="163" t="s">
        <v>909</v>
      </c>
      <c r="K593" s="346" t="s">
        <v>909</v>
      </c>
    </row>
    <row r="594" spans="1:11" ht="21" hidden="1">
      <c r="A594" s="274" t="s">
        <v>909</v>
      </c>
      <c r="B594" s="359" t="s">
        <v>1501</v>
      </c>
      <c r="C594" s="234" t="s">
        <v>909</v>
      </c>
      <c r="D594" s="18" t="s">
        <v>909</v>
      </c>
      <c r="E594" s="18">
        <f t="shared" si="20"/>
        <v>0</v>
      </c>
      <c r="F594" s="18" t="s">
        <v>909</v>
      </c>
      <c r="G594" s="125">
        <f t="shared" si="21"/>
        <v>0</v>
      </c>
      <c r="H594" s="337" t="s">
        <v>909</v>
      </c>
      <c r="I594" s="353" t="s">
        <v>909</v>
      </c>
      <c r="J594" s="163" t="s">
        <v>909</v>
      </c>
      <c r="K594" s="346" t="s">
        <v>909</v>
      </c>
    </row>
    <row r="595" spans="1:11" hidden="1">
      <c r="A595" s="274" t="s">
        <v>909</v>
      </c>
      <c r="B595" s="4" t="s">
        <v>1502</v>
      </c>
      <c r="C595" s="18" t="s">
        <v>909</v>
      </c>
      <c r="D595" s="18" t="s">
        <v>909</v>
      </c>
      <c r="E595" s="18">
        <f t="shared" si="20"/>
        <v>0</v>
      </c>
      <c r="F595" s="18" t="s">
        <v>909</v>
      </c>
      <c r="G595" s="125">
        <f t="shared" si="21"/>
        <v>0</v>
      </c>
      <c r="H595" s="337" t="s">
        <v>909</v>
      </c>
      <c r="I595" s="353" t="s">
        <v>909</v>
      </c>
      <c r="J595" s="163" t="s">
        <v>909</v>
      </c>
      <c r="K595" s="346" t="s">
        <v>909</v>
      </c>
    </row>
    <row r="596" spans="1:11" hidden="1">
      <c r="A596" s="274" t="s">
        <v>909</v>
      </c>
      <c r="B596" s="4" t="s">
        <v>1503</v>
      </c>
      <c r="C596" s="18" t="s">
        <v>909</v>
      </c>
      <c r="D596" s="18" t="s">
        <v>909</v>
      </c>
      <c r="E596" s="18">
        <f t="shared" si="20"/>
        <v>0</v>
      </c>
      <c r="F596" s="18" t="s">
        <v>909</v>
      </c>
      <c r="G596" s="125">
        <f t="shared" si="21"/>
        <v>0</v>
      </c>
      <c r="H596" s="337" t="s">
        <v>909</v>
      </c>
      <c r="I596" s="353" t="s">
        <v>909</v>
      </c>
      <c r="J596" s="163" t="s">
        <v>909</v>
      </c>
      <c r="K596" s="346" t="s">
        <v>909</v>
      </c>
    </row>
    <row r="597" spans="1:11" hidden="1">
      <c r="A597" s="274" t="s">
        <v>909</v>
      </c>
      <c r="B597" s="4" t="s">
        <v>1504</v>
      </c>
      <c r="C597" s="18" t="s">
        <v>909</v>
      </c>
      <c r="D597" s="18" t="s">
        <v>909</v>
      </c>
      <c r="E597" s="18">
        <f t="shared" si="20"/>
        <v>0</v>
      </c>
      <c r="F597" s="18" t="s">
        <v>909</v>
      </c>
      <c r="G597" s="125">
        <f t="shared" si="21"/>
        <v>0</v>
      </c>
      <c r="H597" s="337" t="s">
        <v>909</v>
      </c>
      <c r="I597" s="353" t="s">
        <v>909</v>
      </c>
      <c r="J597" s="163" t="s">
        <v>909</v>
      </c>
      <c r="K597" s="346" t="s">
        <v>909</v>
      </c>
    </row>
    <row r="598" spans="1:11" hidden="1">
      <c r="A598" s="274" t="s">
        <v>909</v>
      </c>
      <c r="B598" s="4" t="s">
        <v>1505</v>
      </c>
      <c r="C598" s="18" t="s">
        <v>909</v>
      </c>
      <c r="D598" s="18" t="s">
        <v>909</v>
      </c>
      <c r="E598" s="18">
        <f t="shared" ref="E598:E656" si="22">IFERROR(C598+D598,0)</f>
        <v>0</v>
      </c>
      <c r="F598" s="18" t="s">
        <v>909</v>
      </c>
      <c r="G598" s="125">
        <f t="shared" si="21"/>
        <v>0</v>
      </c>
      <c r="H598" s="337" t="s">
        <v>909</v>
      </c>
      <c r="I598" s="353" t="s">
        <v>909</v>
      </c>
      <c r="J598" s="163" t="s">
        <v>909</v>
      </c>
      <c r="K598" s="346" t="s">
        <v>909</v>
      </c>
    </row>
    <row r="599" spans="1:11" hidden="1">
      <c r="A599" s="274" t="s">
        <v>909</v>
      </c>
      <c r="B599" s="4" t="s">
        <v>1506</v>
      </c>
      <c r="C599" s="18" t="s">
        <v>909</v>
      </c>
      <c r="D599" s="18" t="s">
        <v>909</v>
      </c>
      <c r="E599" s="18">
        <f t="shared" si="22"/>
        <v>0</v>
      </c>
      <c r="F599" s="18" t="s">
        <v>909</v>
      </c>
      <c r="G599" s="125">
        <f t="shared" si="21"/>
        <v>0</v>
      </c>
      <c r="H599" s="337" t="s">
        <v>909</v>
      </c>
      <c r="I599" s="353" t="s">
        <v>909</v>
      </c>
      <c r="J599" s="163" t="s">
        <v>909</v>
      </c>
      <c r="K599" s="346" t="s">
        <v>909</v>
      </c>
    </row>
    <row r="600" spans="1:11" hidden="1">
      <c r="A600" s="274" t="s">
        <v>909</v>
      </c>
      <c r="B600" s="4" t="s">
        <v>1507</v>
      </c>
      <c r="C600" s="18" t="s">
        <v>909</v>
      </c>
      <c r="D600" s="18" t="s">
        <v>909</v>
      </c>
      <c r="E600" s="18">
        <f t="shared" si="22"/>
        <v>0</v>
      </c>
      <c r="F600" s="18" t="s">
        <v>909</v>
      </c>
      <c r="G600" s="125">
        <f t="shared" si="21"/>
        <v>0</v>
      </c>
      <c r="H600" s="337" t="s">
        <v>909</v>
      </c>
      <c r="I600" s="353" t="s">
        <v>909</v>
      </c>
      <c r="J600" s="163" t="s">
        <v>909</v>
      </c>
      <c r="K600" s="346" t="s">
        <v>909</v>
      </c>
    </row>
    <row r="601" spans="1:11" hidden="1">
      <c r="A601" s="274" t="s">
        <v>909</v>
      </c>
      <c r="B601" s="4" t="s">
        <v>1508</v>
      </c>
      <c r="C601" s="18" t="s">
        <v>909</v>
      </c>
      <c r="D601" s="18" t="s">
        <v>909</v>
      </c>
      <c r="E601" s="18">
        <f t="shared" si="22"/>
        <v>0</v>
      </c>
      <c r="F601" s="18" t="s">
        <v>909</v>
      </c>
      <c r="G601" s="125">
        <f t="shared" ref="G601:G656" si="23">IFERROR((E601-F601),0)</f>
        <v>0</v>
      </c>
      <c r="H601" s="337" t="s">
        <v>909</v>
      </c>
      <c r="I601" s="353" t="s">
        <v>909</v>
      </c>
      <c r="J601" s="163" t="s">
        <v>909</v>
      </c>
      <c r="K601" s="346" t="s">
        <v>909</v>
      </c>
    </row>
    <row r="602" spans="1:11" hidden="1">
      <c r="A602" s="274" t="s">
        <v>909</v>
      </c>
      <c r="B602" s="4" t="s">
        <v>1509</v>
      </c>
      <c r="C602" s="18" t="s">
        <v>909</v>
      </c>
      <c r="D602" s="18" t="s">
        <v>909</v>
      </c>
      <c r="E602" s="18">
        <f t="shared" si="22"/>
        <v>0</v>
      </c>
      <c r="F602" s="18" t="s">
        <v>909</v>
      </c>
      <c r="G602" s="125">
        <f t="shared" si="23"/>
        <v>0</v>
      </c>
      <c r="H602" s="337" t="s">
        <v>909</v>
      </c>
      <c r="I602" s="353" t="s">
        <v>909</v>
      </c>
      <c r="J602" s="163" t="s">
        <v>909</v>
      </c>
      <c r="K602" s="346" t="s">
        <v>909</v>
      </c>
    </row>
    <row r="603" spans="1:11" hidden="1">
      <c r="A603" s="274" t="s">
        <v>909</v>
      </c>
      <c r="B603" s="4" t="s">
        <v>1510</v>
      </c>
      <c r="C603" s="18" t="s">
        <v>909</v>
      </c>
      <c r="D603" s="18" t="s">
        <v>909</v>
      </c>
      <c r="E603" s="18">
        <f t="shared" si="22"/>
        <v>0</v>
      </c>
      <c r="F603" s="18" t="s">
        <v>909</v>
      </c>
      <c r="G603" s="125">
        <f t="shared" si="23"/>
        <v>0</v>
      </c>
      <c r="H603" s="337" t="s">
        <v>909</v>
      </c>
      <c r="I603" s="353" t="s">
        <v>909</v>
      </c>
      <c r="J603" s="163" t="s">
        <v>909</v>
      </c>
      <c r="K603" s="346" t="s">
        <v>909</v>
      </c>
    </row>
    <row r="604" spans="1:11" hidden="1">
      <c r="A604" s="274" t="s">
        <v>909</v>
      </c>
      <c r="B604" s="4" t="s">
        <v>1511</v>
      </c>
      <c r="C604" s="18" t="s">
        <v>909</v>
      </c>
      <c r="D604" s="18" t="s">
        <v>909</v>
      </c>
      <c r="E604" s="18">
        <f t="shared" si="22"/>
        <v>0</v>
      </c>
      <c r="F604" s="18" t="s">
        <v>909</v>
      </c>
      <c r="G604" s="125">
        <f t="shared" si="23"/>
        <v>0</v>
      </c>
      <c r="H604" s="337" t="s">
        <v>909</v>
      </c>
      <c r="I604" s="353" t="s">
        <v>909</v>
      </c>
      <c r="J604" s="163" t="s">
        <v>909</v>
      </c>
      <c r="K604" s="346" t="s">
        <v>909</v>
      </c>
    </row>
    <row r="605" spans="1:11" hidden="1">
      <c r="A605" s="274" t="s">
        <v>909</v>
      </c>
      <c r="B605" s="4" t="s">
        <v>1512</v>
      </c>
      <c r="C605" s="18" t="s">
        <v>909</v>
      </c>
      <c r="D605" s="18" t="s">
        <v>909</v>
      </c>
      <c r="E605" s="18">
        <f t="shared" si="22"/>
        <v>0</v>
      </c>
      <c r="F605" s="18" t="s">
        <v>909</v>
      </c>
      <c r="G605" s="125">
        <f t="shared" si="23"/>
        <v>0</v>
      </c>
      <c r="H605" s="337" t="s">
        <v>909</v>
      </c>
      <c r="I605" s="353" t="s">
        <v>909</v>
      </c>
      <c r="J605" s="163" t="s">
        <v>909</v>
      </c>
      <c r="K605" s="346" t="s">
        <v>909</v>
      </c>
    </row>
    <row r="606" spans="1:11" hidden="1">
      <c r="A606" s="274" t="s">
        <v>909</v>
      </c>
      <c r="B606" s="4" t="s">
        <v>1513</v>
      </c>
      <c r="C606" s="18" t="s">
        <v>909</v>
      </c>
      <c r="D606" s="18" t="s">
        <v>909</v>
      </c>
      <c r="E606" s="18">
        <f t="shared" si="22"/>
        <v>0</v>
      </c>
      <c r="F606" s="18" t="s">
        <v>909</v>
      </c>
      <c r="G606" s="125">
        <f t="shared" si="23"/>
        <v>0</v>
      </c>
      <c r="H606" s="337" t="s">
        <v>909</v>
      </c>
      <c r="I606" s="353" t="s">
        <v>909</v>
      </c>
      <c r="J606" s="163" t="s">
        <v>909</v>
      </c>
      <c r="K606" s="346" t="s">
        <v>909</v>
      </c>
    </row>
    <row r="607" spans="1:11" hidden="1">
      <c r="A607" s="274" t="s">
        <v>909</v>
      </c>
      <c r="B607" s="4" t="s">
        <v>1514</v>
      </c>
      <c r="C607" s="18" t="s">
        <v>909</v>
      </c>
      <c r="D607" s="18" t="s">
        <v>909</v>
      </c>
      <c r="E607" s="18">
        <f t="shared" si="22"/>
        <v>0</v>
      </c>
      <c r="F607" s="18" t="s">
        <v>909</v>
      </c>
      <c r="G607" s="125">
        <f t="shared" si="23"/>
        <v>0</v>
      </c>
      <c r="H607" s="337" t="s">
        <v>909</v>
      </c>
      <c r="I607" s="353" t="s">
        <v>909</v>
      </c>
      <c r="J607" s="163" t="s">
        <v>909</v>
      </c>
      <c r="K607" s="346" t="s">
        <v>909</v>
      </c>
    </row>
    <row r="608" spans="1:11" hidden="1">
      <c r="A608" s="274" t="s">
        <v>909</v>
      </c>
      <c r="B608" s="4" t="s">
        <v>1515</v>
      </c>
      <c r="C608" s="18" t="s">
        <v>909</v>
      </c>
      <c r="D608" s="18" t="s">
        <v>909</v>
      </c>
      <c r="E608" s="18">
        <f t="shared" si="22"/>
        <v>0</v>
      </c>
      <c r="F608" s="18" t="s">
        <v>909</v>
      </c>
      <c r="G608" s="125">
        <f t="shared" si="23"/>
        <v>0</v>
      </c>
      <c r="H608" s="337" t="s">
        <v>909</v>
      </c>
      <c r="I608" s="353" t="s">
        <v>909</v>
      </c>
      <c r="J608" s="163" t="s">
        <v>909</v>
      </c>
      <c r="K608" s="346" t="s">
        <v>909</v>
      </c>
    </row>
    <row r="609" spans="1:11" hidden="1">
      <c r="A609" s="274" t="s">
        <v>909</v>
      </c>
      <c r="B609" s="4" t="s">
        <v>1516</v>
      </c>
      <c r="C609" s="18" t="s">
        <v>909</v>
      </c>
      <c r="D609" s="18" t="s">
        <v>909</v>
      </c>
      <c r="E609" s="18">
        <f t="shared" si="22"/>
        <v>0</v>
      </c>
      <c r="F609" s="18" t="s">
        <v>909</v>
      </c>
      <c r="G609" s="125">
        <f t="shared" si="23"/>
        <v>0</v>
      </c>
      <c r="H609" s="337" t="s">
        <v>909</v>
      </c>
      <c r="I609" s="353" t="s">
        <v>909</v>
      </c>
      <c r="J609" s="163" t="s">
        <v>909</v>
      </c>
      <c r="K609" s="346" t="s">
        <v>909</v>
      </c>
    </row>
    <row r="610" spans="1:11" hidden="1">
      <c r="A610" s="16" t="s">
        <v>1538</v>
      </c>
      <c r="B610" s="4" t="s">
        <v>685</v>
      </c>
      <c r="C610" s="18">
        <v>860</v>
      </c>
      <c r="D610" s="18"/>
      <c r="E610" s="18">
        <f t="shared" si="22"/>
        <v>860</v>
      </c>
      <c r="F610" s="18">
        <v>860</v>
      </c>
      <c r="G610" s="125">
        <f t="shared" si="23"/>
        <v>0</v>
      </c>
      <c r="H610" s="337" t="s">
        <v>909</v>
      </c>
      <c r="I610" s="353" t="s">
        <v>909</v>
      </c>
      <c r="J610" s="163" t="s">
        <v>909</v>
      </c>
      <c r="K610" s="346" t="s">
        <v>909</v>
      </c>
    </row>
    <row r="611" spans="1:11" hidden="1">
      <c r="A611" s="238" t="s">
        <v>1538</v>
      </c>
      <c r="B611" s="4" t="s">
        <v>1539</v>
      </c>
      <c r="C611" s="18">
        <v>400</v>
      </c>
      <c r="D611" s="18"/>
      <c r="E611" s="18">
        <f t="shared" si="22"/>
        <v>400</v>
      </c>
      <c r="F611" s="18">
        <v>400</v>
      </c>
      <c r="G611" s="125">
        <f t="shared" si="23"/>
        <v>0</v>
      </c>
      <c r="H611" s="337" t="s">
        <v>909</v>
      </c>
      <c r="I611" s="353" t="s">
        <v>909</v>
      </c>
      <c r="J611" s="163" t="s">
        <v>909</v>
      </c>
      <c r="K611" s="346" t="s">
        <v>909</v>
      </c>
    </row>
    <row r="612" spans="1:11" hidden="1">
      <c r="A612" s="16"/>
      <c r="B612" s="4"/>
      <c r="C612" s="18" t="s">
        <v>909</v>
      </c>
      <c r="D612" s="18" t="s">
        <v>909</v>
      </c>
      <c r="E612" s="18">
        <f t="shared" si="22"/>
        <v>0</v>
      </c>
      <c r="F612" s="18" t="s">
        <v>909</v>
      </c>
      <c r="G612" s="125">
        <f t="shared" si="23"/>
        <v>0</v>
      </c>
      <c r="H612" s="337" t="s">
        <v>909</v>
      </c>
      <c r="I612" s="353" t="s">
        <v>909</v>
      </c>
      <c r="J612" s="163" t="s">
        <v>909</v>
      </c>
      <c r="K612" s="346" t="s">
        <v>909</v>
      </c>
    </row>
    <row r="613" spans="1:11" hidden="1">
      <c r="A613" s="16" t="s">
        <v>909</v>
      </c>
      <c r="B613" s="4" t="s">
        <v>909</v>
      </c>
      <c r="C613" s="18" t="s">
        <v>909</v>
      </c>
      <c r="D613" s="18" t="s">
        <v>909</v>
      </c>
      <c r="E613" s="18">
        <f t="shared" si="22"/>
        <v>0</v>
      </c>
      <c r="F613" s="18" t="s">
        <v>909</v>
      </c>
      <c r="G613" s="125">
        <f t="shared" si="23"/>
        <v>0</v>
      </c>
      <c r="H613" s="337" t="s">
        <v>909</v>
      </c>
      <c r="I613" s="353" t="s">
        <v>909</v>
      </c>
      <c r="J613" s="163" t="s">
        <v>909</v>
      </c>
      <c r="K613" s="346" t="s">
        <v>909</v>
      </c>
    </row>
    <row r="614" spans="1:11" hidden="1">
      <c r="A614" s="16" t="s">
        <v>909</v>
      </c>
      <c r="B614" s="4" t="s">
        <v>909</v>
      </c>
      <c r="C614" s="18" t="s">
        <v>909</v>
      </c>
      <c r="D614" s="18" t="s">
        <v>909</v>
      </c>
      <c r="E614" s="18">
        <f t="shared" si="22"/>
        <v>0</v>
      </c>
      <c r="F614" s="18" t="s">
        <v>909</v>
      </c>
      <c r="G614" s="125">
        <f t="shared" si="23"/>
        <v>0</v>
      </c>
      <c r="H614" s="337" t="s">
        <v>909</v>
      </c>
      <c r="I614" s="353" t="s">
        <v>909</v>
      </c>
      <c r="J614" s="163" t="s">
        <v>909</v>
      </c>
      <c r="K614" s="346" t="s">
        <v>909</v>
      </c>
    </row>
    <row r="615" spans="1:11" hidden="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2"/>
        <v>0</v>
      </c>
      <c r="F615" s="18" t="s">
        <v>909</v>
      </c>
      <c r="G615" s="125">
        <f t="shared" si="23"/>
        <v>0</v>
      </c>
      <c r="H615" s="337" t="s">
        <v>909</v>
      </c>
      <c r="I615" s="353" t="s">
        <v>909</v>
      </c>
      <c r="J615" s="163" t="s">
        <v>909</v>
      </c>
      <c r="K615" s="346" t="s">
        <v>909</v>
      </c>
    </row>
    <row r="616" spans="1:11" hidden="1">
      <c r="A616" s="16" t="s">
        <v>909</v>
      </c>
      <c r="B616" s="27" t="s">
        <v>909</v>
      </c>
      <c r="C616" s="18" t="s">
        <v>909</v>
      </c>
      <c r="D616" s="18" t="s">
        <v>909</v>
      </c>
      <c r="E616" s="18">
        <f t="shared" si="22"/>
        <v>0</v>
      </c>
      <c r="F616" s="18" t="s">
        <v>909</v>
      </c>
      <c r="G616" s="125">
        <f t="shared" si="23"/>
        <v>0</v>
      </c>
      <c r="H616" s="337" t="s">
        <v>909</v>
      </c>
      <c r="I616" s="353" t="s">
        <v>909</v>
      </c>
      <c r="J616" s="163" t="s">
        <v>909</v>
      </c>
      <c r="K616" s="346" t="s">
        <v>909</v>
      </c>
    </row>
    <row r="617" spans="1:11" hidden="1">
      <c r="A617" s="16" t="s">
        <v>909</v>
      </c>
      <c r="B617" s="4" t="s">
        <v>909</v>
      </c>
      <c r="C617" s="18" t="s">
        <v>909</v>
      </c>
      <c r="D617" s="18" t="s">
        <v>909</v>
      </c>
      <c r="E617" s="18">
        <f t="shared" si="22"/>
        <v>0</v>
      </c>
      <c r="F617" s="18" t="s">
        <v>909</v>
      </c>
      <c r="G617" s="125">
        <f t="shared" si="23"/>
        <v>0</v>
      </c>
      <c r="H617" s="337" t="s">
        <v>909</v>
      </c>
      <c r="I617" s="353" t="s">
        <v>909</v>
      </c>
      <c r="J617" s="163" t="s">
        <v>909</v>
      </c>
      <c r="K617" s="346" t="s">
        <v>909</v>
      </c>
    </row>
    <row r="618" spans="1:11" hidden="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2"/>
        <v>0</v>
      </c>
      <c r="F618" s="18" t="s">
        <v>909</v>
      </c>
      <c r="G618" s="125">
        <f t="shared" si="23"/>
        <v>0</v>
      </c>
      <c r="H618" s="337" t="s">
        <v>909</v>
      </c>
      <c r="I618" s="353" t="s">
        <v>909</v>
      </c>
      <c r="J618" s="163" t="s">
        <v>909</v>
      </c>
      <c r="K618" s="346" t="s">
        <v>909</v>
      </c>
    </row>
    <row r="619" spans="1:11" hidden="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2"/>
        <v>0</v>
      </c>
      <c r="F619" s="18" t="s">
        <v>909</v>
      </c>
      <c r="G619" s="125">
        <f t="shared" si="23"/>
        <v>0</v>
      </c>
      <c r="H619" s="337" t="s">
        <v>909</v>
      </c>
      <c r="I619" s="353" t="s">
        <v>909</v>
      </c>
      <c r="J619" s="163" t="s">
        <v>909</v>
      </c>
      <c r="K619" s="346" t="s">
        <v>909</v>
      </c>
    </row>
    <row r="620" spans="1:11" hidden="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2"/>
        <v>0</v>
      </c>
      <c r="F620" s="18" t="s">
        <v>909</v>
      </c>
      <c r="G620" s="125">
        <f t="shared" si="23"/>
        <v>0</v>
      </c>
      <c r="H620" s="337" t="s">
        <v>909</v>
      </c>
      <c r="I620" s="353" t="s">
        <v>909</v>
      </c>
      <c r="J620" s="163" t="s">
        <v>909</v>
      </c>
      <c r="K620" s="346" t="s">
        <v>909</v>
      </c>
    </row>
    <row r="621" spans="1:11" hidden="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2"/>
        <v>0</v>
      </c>
      <c r="F621" s="18" t="s">
        <v>909</v>
      </c>
      <c r="G621" s="125">
        <f t="shared" si="23"/>
        <v>0</v>
      </c>
      <c r="H621" s="337" t="s">
        <v>909</v>
      </c>
      <c r="I621" s="353" t="s">
        <v>909</v>
      </c>
      <c r="J621" s="163" t="s">
        <v>909</v>
      </c>
      <c r="K621" s="346" t="s">
        <v>909</v>
      </c>
    </row>
    <row r="622" spans="1:11" hidden="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2"/>
        <v>0</v>
      </c>
      <c r="F622" s="18" t="s">
        <v>909</v>
      </c>
      <c r="G622" s="125">
        <f t="shared" si="23"/>
        <v>0</v>
      </c>
      <c r="H622" s="337" t="s">
        <v>909</v>
      </c>
      <c r="I622" s="353" t="s">
        <v>909</v>
      </c>
      <c r="J622" s="163" t="s">
        <v>909</v>
      </c>
      <c r="K622" s="346" t="s">
        <v>909</v>
      </c>
    </row>
    <row r="623" spans="1:11" hidden="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2"/>
        <v>0</v>
      </c>
      <c r="F623" s="18" t="s">
        <v>909</v>
      </c>
      <c r="G623" s="125">
        <f t="shared" si="23"/>
        <v>0</v>
      </c>
      <c r="H623" s="337" t="s">
        <v>909</v>
      </c>
      <c r="I623" s="353" t="s">
        <v>909</v>
      </c>
      <c r="J623" s="163" t="s">
        <v>909</v>
      </c>
      <c r="K623" s="346" t="s">
        <v>909</v>
      </c>
    </row>
    <row r="624" spans="1:11" hidden="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2"/>
        <v>0</v>
      </c>
      <c r="F624" s="18" t="s">
        <v>909</v>
      </c>
      <c r="G624" s="125">
        <f t="shared" si="23"/>
        <v>0</v>
      </c>
      <c r="H624" s="337" t="s">
        <v>909</v>
      </c>
      <c r="I624" s="353" t="s">
        <v>909</v>
      </c>
      <c r="J624" s="163" t="s">
        <v>909</v>
      </c>
      <c r="K624" s="346" t="s">
        <v>909</v>
      </c>
    </row>
    <row r="625" spans="1:11" hidden="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2"/>
        <v>0</v>
      </c>
      <c r="F625" s="18" t="s">
        <v>909</v>
      </c>
      <c r="G625" s="125">
        <f t="shared" si="23"/>
        <v>0</v>
      </c>
      <c r="H625" s="337" t="s">
        <v>909</v>
      </c>
      <c r="I625" s="353" t="s">
        <v>909</v>
      </c>
      <c r="J625" s="163" t="s">
        <v>909</v>
      </c>
      <c r="K625" s="346" t="s">
        <v>909</v>
      </c>
    </row>
    <row r="626" spans="1:11" hidden="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2"/>
        <v>0</v>
      </c>
      <c r="F626" s="18" t="s">
        <v>909</v>
      </c>
      <c r="G626" s="125">
        <f t="shared" si="23"/>
        <v>0</v>
      </c>
      <c r="H626" s="337" t="s">
        <v>909</v>
      </c>
      <c r="I626" s="353" t="s">
        <v>909</v>
      </c>
      <c r="J626" s="163" t="s">
        <v>909</v>
      </c>
      <c r="K626" s="346" t="s">
        <v>909</v>
      </c>
    </row>
    <row r="627" spans="1:11" hidden="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2"/>
        <v>0</v>
      </c>
      <c r="F627" s="18" t="s">
        <v>909</v>
      </c>
      <c r="G627" s="125">
        <f t="shared" si="23"/>
        <v>0</v>
      </c>
      <c r="H627" s="337" t="s">
        <v>909</v>
      </c>
      <c r="I627" s="353" t="s">
        <v>909</v>
      </c>
      <c r="J627" s="163" t="s">
        <v>909</v>
      </c>
      <c r="K627" s="346" t="s">
        <v>909</v>
      </c>
    </row>
    <row r="628" spans="1:11" hidden="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2"/>
        <v>0</v>
      </c>
      <c r="F628" s="18" t="s">
        <v>909</v>
      </c>
      <c r="G628" s="125">
        <f t="shared" si="23"/>
        <v>0</v>
      </c>
      <c r="H628" s="337" t="s">
        <v>909</v>
      </c>
      <c r="I628" s="353" t="s">
        <v>909</v>
      </c>
      <c r="J628" s="163" t="s">
        <v>909</v>
      </c>
      <c r="K628" s="346" t="s">
        <v>909</v>
      </c>
    </row>
    <row r="629" spans="1:11" hidden="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2"/>
        <v>0</v>
      </c>
      <c r="F629" s="18" t="s">
        <v>909</v>
      </c>
      <c r="G629" s="125">
        <f t="shared" si="23"/>
        <v>0</v>
      </c>
      <c r="H629" s="337" t="s">
        <v>909</v>
      </c>
      <c r="I629" s="353" t="s">
        <v>909</v>
      </c>
      <c r="J629" s="163" t="s">
        <v>909</v>
      </c>
      <c r="K629" s="346" t="s">
        <v>909</v>
      </c>
    </row>
    <row r="630" spans="1:11" hidden="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2"/>
        <v>0</v>
      </c>
      <c r="F630" s="18" t="s">
        <v>909</v>
      </c>
      <c r="G630" s="125">
        <f t="shared" si="23"/>
        <v>0</v>
      </c>
      <c r="H630" s="337" t="s">
        <v>909</v>
      </c>
      <c r="I630" s="353" t="s">
        <v>909</v>
      </c>
      <c r="J630" s="163" t="s">
        <v>909</v>
      </c>
      <c r="K630" s="346" t="s">
        <v>909</v>
      </c>
    </row>
    <row r="631" spans="1:11" hidden="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2"/>
        <v>0</v>
      </c>
      <c r="F631" s="18" t="s">
        <v>909</v>
      </c>
      <c r="G631" s="125">
        <f t="shared" si="23"/>
        <v>0</v>
      </c>
      <c r="H631" s="337" t="s">
        <v>909</v>
      </c>
      <c r="I631" s="353" t="s">
        <v>909</v>
      </c>
      <c r="J631" s="163" t="s">
        <v>909</v>
      </c>
      <c r="K631" s="346" t="s">
        <v>909</v>
      </c>
    </row>
    <row r="632" spans="1:11" hidden="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2"/>
        <v>0</v>
      </c>
      <c r="F632" s="18" t="s">
        <v>909</v>
      </c>
      <c r="G632" s="125">
        <f t="shared" si="23"/>
        <v>0</v>
      </c>
      <c r="H632" s="337" t="s">
        <v>909</v>
      </c>
      <c r="I632" s="353" t="s">
        <v>909</v>
      </c>
      <c r="J632" s="163" t="s">
        <v>909</v>
      </c>
      <c r="K632" s="346" t="s">
        <v>909</v>
      </c>
    </row>
    <row r="633" spans="1:11" hidden="1">
      <c r="A633" s="16" t="s">
        <v>909</v>
      </c>
      <c r="B633" s="4" t="s">
        <v>909</v>
      </c>
      <c r="C633" s="18" t="s">
        <v>909</v>
      </c>
      <c r="D633" s="18" t="s">
        <v>909</v>
      </c>
      <c r="E633" s="18">
        <f t="shared" si="22"/>
        <v>0</v>
      </c>
      <c r="F633" s="18" t="s">
        <v>909</v>
      </c>
      <c r="G633" s="125">
        <f t="shared" si="23"/>
        <v>0</v>
      </c>
      <c r="H633" s="337" t="s">
        <v>909</v>
      </c>
      <c r="I633" s="353" t="s">
        <v>909</v>
      </c>
      <c r="J633" s="163" t="s">
        <v>909</v>
      </c>
      <c r="K633" s="346" t="s">
        <v>909</v>
      </c>
    </row>
    <row r="634" spans="1:11" hidden="1">
      <c r="A634" s="16" t="s">
        <v>909</v>
      </c>
      <c r="B634" s="4" t="s">
        <v>909</v>
      </c>
      <c r="C634" s="18" t="s">
        <v>909</v>
      </c>
      <c r="D634" s="18" t="s">
        <v>909</v>
      </c>
      <c r="E634" s="18">
        <f t="shared" si="22"/>
        <v>0</v>
      </c>
      <c r="F634" s="18" t="s">
        <v>909</v>
      </c>
      <c r="G634" s="125">
        <f t="shared" si="23"/>
        <v>0</v>
      </c>
      <c r="H634" s="337" t="s">
        <v>909</v>
      </c>
      <c r="I634" s="353" t="s">
        <v>909</v>
      </c>
      <c r="J634" s="163" t="s">
        <v>909</v>
      </c>
      <c r="K634" s="346" t="s">
        <v>909</v>
      </c>
    </row>
    <row r="635" spans="1:11" hidden="1">
      <c r="A635" s="16" t="s">
        <v>909</v>
      </c>
      <c r="B635" s="4" t="s">
        <v>909</v>
      </c>
      <c r="C635" s="18" t="s">
        <v>909</v>
      </c>
      <c r="D635" s="18" t="s">
        <v>909</v>
      </c>
      <c r="E635" s="18">
        <f t="shared" si="22"/>
        <v>0</v>
      </c>
      <c r="F635" s="18" t="s">
        <v>909</v>
      </c>
      <c r="G635" s="125">
        <f t="shared" si="23"/>
        <v>0</v>
      </c>
      <c r="H635" s="337" t="s">
        <v>909</v>
      </c>
      <c r="I635" s="353" t="s">
        <v>909</v>
      </c>
      <c r="J635" s="163" t="s">
        <v>909</v>
      </c>
      <c r="K635" s="346" t="s">
        <v>909</v>
      </c>
    </row>
    <row r="636" spans="1:11" hidden="1">
      <c r="A636" s="16" t="s">
        <v>909</v>
      </c>
      <c r="B636" s="4" t="s">
        <v>909</v>
      </c>
      <c r="C636" s="18" t="s">
        <v>909</v>
      </c>
      <c r="D636" s="18" t="s">
        <v>909</v>
      </c>
      <c r="E636" s="18">
        <f t="shared" si="22"/>
        <v>0</v>
      </c>
      <c r="F636" s="18" t="s">
        <v>909</v>
      </c>
      <c r="G636" s="125">
        <f t="shared" si="23"/>
        <v>0</v>
      </c>
      <c r="H636" s="337" t="s">
        <v>909</v>
      </c>
      <c r="I636" s="353" t="s">
        <v>909</v>
      </c>
      <c r="J636" s="163" t="s">
        <v>909</v>
      </c>
      <c r="K636" s="346" t="s">
        <v>909</v>
      </c>
    </row>
    <row r="637" spans="1:11" hidden="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2"/>
        <v>0</v>
      </c>
      <c r="F637" s="18" t="s">
        <v>909</v>
      </c>
      <c r="G637" s="125">
        <f t="shared" si="23"/>
        <v>0</v>
      </c>
      <c r="H637" s="337" t="s">
        <v>909</v>
      </c>
      <c r="I637" s="353" t="s">
        <v>909</v>
      </c>
      <c r="J637" s="163" t="s">
        <v>909</v>
      </c>
      <c r="K637" s="346" t="s">
        <v>909</v>
      </c>
    </row>
    <row r="638" spans="1:11" hidden="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2"/>
        <v>0</v>
      </c>
      <c r="F638" s="18" t="s">
        <v>909</v>
      </c>
      <c r="G638" s="125">
        <f t="shared" si="23"/>
        <v>0</v>
      </c>
      <c r="H638" s="337" t="s">
        <v>909</v>
      </c>
      <c r="I638" s="353" t="s">
        <v>909</v>
      </c>
      <c r="J638" s="163" t="s">
        <v>909</v>
      </c>
      <c r="K638" s="346" t="s">
        <v>909</v>
      </c>
    </row>
    <row r="639" spans="1:11" hidden="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2"/>
        <v>0</v>
      </c>
      <c r="F639" s="18" t="s">
        <v>909</v>
      </c>
      <c r="G639" s="125">
        <f t="shared" si="23"/>
        <v>0</v>
      </c>
      <c r="H639" s="337" t="s">
        <v>909</v>
      </c>
      <c r="I639" s="353" t="s">
        <v>909</v>
      </c>
      <c r="J639" s="163" t="s">
        <v>909</v>
      </c>
      <c r="K639" s="346" t="s">
        <v>909</v>
      </c>
    </row>
    <row r="640" spans="1:11" hidden="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2"/>
        <v>0</v>
      </c>
      <c r="F640" s="18" t="s">
        <v>909</v>
      </c>
      <c r="G640" s="125">
        <f t="shared" si="23"/>
        <v>0</v>
      </c>
      <c r="H640" s="337" t="s">
        <v>909</v>
      </c>
      <c r="I640" s="353" t="s">
        <v>909</v>
      </c>
      <c r="J640" s="163" t="s">
        <v>909</v>
      </c>
      <c r="K640" s="346" t="s">
        <v>909</v>
      </c>
    </row>
    <row r="641" spans="1:11" hidden="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2"/>
        <v>0</v>
      </c>
      <c r="F641" s="18" t="s">
        <v>909</v>
      </c>
      <c r="G641" s="125">
        <f t="shared" si="23"/>
        <v>0</v>
      </c>
      <c r="H641" s="337" t="s">
        <v>909</v>
      </c>
      <c r="I641" s="353" t="s">
        <v>909</v>
      </c>
      <c r="J641" s="163" t="s">
        <v>909</v>
      </c>
      <c r="K641" s="346" t="s">
        <v>909</v>
      </c>
    </row>
    <row r="642" spans="1:11" hidden="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2"/>
        <v>0</v>
      </c>
      <c r="F642" s="18" t="s">
        <v>909</v>
      </c>
      <c r="G642" s="125">
        <f t="shared" si="23"/>
        <v>0</v>
      </c>
      <c r="H642" s="337" t="s">
        <v>909</v>
      </c>
      <c r="I642" s="353" t="s">
        <v>909</v>
      </c>
      <c r="J642" s="163" t="s">
        <v>909</v>
      </c>
      <c r="K642" s="346" t="s">
        <v>909</v>
      </c>
    </row>
    <row r="643" spans="1:11" hidden="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2"/>
        <v>0</v>
      </c>
      <c r="F643" s="18" t="s">
        <v>909</v>
      </c>
      <c r="G643" s="125">
        <f t="shared" si="23"/>
        <v>0</v>
      </c>
      <c r="H643" s="337" t="s">
        <v>909</v>
      </c>
      <c r="I643" s="353" t="s">
        <v>909</v>
      </c>
      <c r="J643" s="163" t="s">
        <v>909</v>
      </c>
      <c r="K643" s="346" t="s">
        <v>909</v>
      </c>
    </row>
    <row r="644" spans="1:11" hidden="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2"/>
        <v>0</v>
      </c>
      <c r="F644" s="18" t="s">
        <v>909</v>
      </c>
      <c r="G644" s="125">
        <f t="shared" si="23"/>
        <v>0</v>
      </c>
      <c r="H644" s="337" t="s">
        <v>909</v>
      </c>
      <c r="I644" s="353" t="s">
        <v>909</v>
      </c>
      <c r="J644" s="163" t="s">
        <v>909</v>
      </c>
      <c r="K644" s="346" t="s">
        <v>909</v>
      </c>
    </row>
    <row r="645" spans="1:11" hidden="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2"/>
        <v>0</v>
      </c>
      <c r="F645" s="18" t="s">
        <v>909</v>
      </c>
      <c r="G645" s="125">
        <f t="shared" si="23"/>
        <v>0</v>
      </c>
      <c r="H645" s="337" t="s">
        <v>909</v>
      </c>
      <c r="I645" s="353" t="s">
        <v>909</v>
      </c>
      <c r="J645" s="163" t="s">
        <v>909</v>
      </c>
      <c r="K645" s="346" t="s">
        <v>909</v>
      </c>
    </row>
    <row r="646" spans="1:11" hidden="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2"/>
        <v>0</v>
      </c>
      <c r="F646" s="18" t="s">
        <v>909</v>
      </c>
      <c r="G646" s="125">
        <f t="shared" si="23"/>
        <v>0</v>
      </c>
      <c r="H646" s="337" t="s">
        <v>909</v>
      </c>
      <c r="I646" s="353" t="s">
        <v>909</v>
      </c>
      <c r="J646" s="163" t="s">
        <v>909</v>
      </c>
      <c r="K646" s="346" t="s">
        <v>909</v>
      </c>
    </row>
    <row r="647" spans="1:11" hidden="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2"/>
        <v>0</v>
      </c>
      <c r="F647" s="18" t="s">
        <v>909</v>
      </c>
      <c r="G647" s="125">
        <f t="shared" si="23"/>
        <v>0</v>
      </c>
      <c r="H647" s="337" t="s">
        <v>909</v>
      </c>
      <c r="I647" s="353" t="s">
        <v>909</v>
      </c>
      <c r="J647" s="163" t="s">
        <v>909</v>
      </c>
      <c r="K647" s="346" t="s">
        <v>909</v>
      </c>
    </row>
    <row r="648" spans="1:11" hidden="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2"/>
        <v>0</v>
      </c>
      <c r="F648" s="18" t="s">
        <v>909</v>
      </c>
      <c r="G648" s="125">
        <f t="shared" si="23"/>
        <v>0</v>
      </c>
      <c r="H648" s="337" t="s">
        <v>909</v>
      </c>
      <c r="I648" s="353" t="s">
        <v>909</v>
      </c>
      <c r="J648" s="163" t="s">
        <v>909</v>
      </c>
      <c r="K648" s="346" t="s">
        <v>909</v>
      </c>
    </row>
    <row r="649" spans="1:11" hidden="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2"/>
        <v>0</v>
      </c>
      <c r="F649" s="18" t="s">
        <v>909</v>
      </c>
      <c r="G649" s="125">
        <f t="shared" si="23"/>
        <v>0</v>
      </c>
      <c r="H649" s="337" t="s">
        <v>909</v>
      </c>
      <c r="I649" s="353" t="s">
        <v>909</v>
      </c>
      <c r="J649" s="163" t="s">
        <v>909</v>
      </c>
      <c r="K649" s="346" t="s">
        <v>909</v>
      </c>
    </row>
    <row r="650" spans="1:11" hidden="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2"/>
        <v>0</v>
      </c>
      <c r="F650" s="18" t="s">
        <v>909</v>
      </c>
      <c r="G650" s="125">
        <f t="shared" si="23"/>
        <v>0</v>
      </c>
      <c r="H650" s="337" t="s">
        <v>909</v>
      </c>
      <c r="I650" s="353" t="s">
        <v>909</v>
      </c>
      <c r="J650" s="163" t="s">
        <v>909</v>
      </c>
      <c r="K650" s="346" t="s">
        <v>909</v>
      </c>
    </row>
    <row r="651" spans="1:11" hidden="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2"/>
        <v>0</v>
      </c>
      <c r="F651" s="18" t="s">
        <v>909</v>
      </c>
      <c r="G651" s="125">
        <f t="shared" si="23"/>
        <v>0</v>
      </c>
      <c r="H651" s="337" t="s">
        <v>909</v>
      </c>
      <c r="I651" s="353" t="s">
        <v>909</v>
      </c>
      <c r="J651" s="163" t="s">
        <v>909</v>
      </c>
      <c r="K651" s="346" t="s">
        <v>909</v>
      </c>
    </row>
    <row r="652" spans="1:11" hidden="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2"/>
        <v>0</v>
      </c>
      <c r="F652" s="18" t="s">
        <v>909</v>
      </c>
      <c r="G652" s="125">
        <f t="shared" si="23"/>
        <v>0</v>
      </c>
      <c r="H652" s="337" t="s">
        <v>909</v>
      </c>
      <c r="I652" s="353" t="s">
        <v>909</v>
      </c>
      <c r="J652" s="163" t="s">
        <v>909</v>
      </c>
      <c r="K652" s="346" t="s">
        <v>909</v>
      </c>
    </row>
    <row r="653" spans="1:11" hidden="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si="22"/>
        <v>0</v>
      </c>
      <c r="F653" s="18" t="s">
        <v>909</v>
      </c>
      <c r="G653" s="125">
        <f t="shared" si="23"/>
        <v>0</v>
      </c>
      <c r="H653" s="337" t="s">
        <v>909</v>
      </c>
      <c r="I653" s="353" t="s">
        <v>909</v>
      </c>
      <c r="J653" s="163" t="s">
        <v>909</v>
      </c>
      <c r="K653" s="346" t="s">
        <v>909</v>
      </c>
    </row>
    <row r="654" spans="1:11" hidden="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25">
        <f t="shared" si="23"/>
        <v>0</v>
      </c>
      <c r="H654" s="337" t="s">
        <v>909</v>
      </c>
      <c r="I654" s="353" t="s">
        <v>909</v>
      </c>
      <c r="J654" s="163" t="s">
        <v>909</v>
      </c>
      <c r="K654" s="346" t="s">
        <v>909</v>
      </c>
    </row>
    <row r="655" spans="1:11" hidden="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25">
        <f t="shared" si="23"/>
        <v>0</v>
      </c>
      <c r="H655" s="337" t="s">
        <v>909</v>
      </c>
      <c r="I655" s="353" t="s">
        <v>909</v>
      </c>
      <c r="J655" s="163" t="s">
        <v>909</v>
      </c>
      <c r="K655" s="346" t="s">
        <v>909</v>
      </c>
    </row>
    <row r="656" spans="1:11" hidden="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25">
        <f t="shared" si="23"/>
        <v>0</v>
      </c>
      <c r="H656" s="337" t="s">
        <v>909</v>
      </c>
      <c r="I656" s="353" t="s">
        <v>909</v>
      </c>
      <c r="J656" s="163" t="s">
        <v>909</v>
      </c>
      <c r="K656" s="346" t="s">
        <v>909</v>
      </c>
    </row>
    <row r="657" spans="1:11" hidden="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ref="E657:E720" si="24">IFERROR(C657+D657,0)</f>
        <v>0</v>
      </c>
      <c r="F657" s="18" t="s">
        <v>909</v>
      </c>
      <c r="G657" s="125">
        <f t="shared" ref="G657:G720" si="25">IFERROR((E657-F657),0)</f>
        <v>0</v>
      </c>
      <c r="H657" s="337" t="s">
        <v>909</v>
      </c>
      <c r="I657" s="353" t="s">
        <v>909</v>
      </c>
      <c r="J657" s="163" t="s">
        <v>909</v>
      </c>
      <c r="K657" s="346" t="s">
        <v>909</v>
      </c>
    </row>
    <row r="658" spans="1:11" hidden="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4"/>
        <v>0</v>
      </c>
      <c r="F658" s="18" t="s">
        <v>909</v>
      </c>
      <c r="G658" s="125">
        <f t="shared" si="25"/>
        <v>0</v>
      </c>
      <c r="H658" s="338" t="s">
        <v>909</v>
      </c>
      <c r="I658" s="615" t="s">
        <v>909</v>
      </c>
      <c r="J658" s="169" t="s">
        <v>909</v>
      </c>
      <c r="K658" s="346" t="s">
        <v>909</v>
      </c>
    </row>
    <row r="659" spans="1:11" hidden="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4"/>
        <v>0</v>
      </c>
      <c r="F659" s="18" t="s">
        <v>909</v>
      </c>
      <c r="G659" s="125">
        <f t="shared" si="25"/>
        <v>0</v>
      </c>
      <c r="H659" s="339" t="s">
        <v>909</v>
      </c>
      <c r="I659" s="616" t="s">
        <v>909</v>
      </c>
      <c r="J659" s="170" t="s">
        <v>909</v>
      </c>
      <c r="K659" s="346" t="s">
        <v>909</v>
      </c>
    </row>
    <row r="660" spans="1:11" hidden="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4"/>
        <v>0</v>
      </c>
      <c r="F660" s="18" t="s">
        <v>909</v>
      </c>
      <c r="G660" s="125">
        <f t="shared" si="25"/>
        <v>0</v>
      </c>
      <c r="H660" s="337" t="s">
        <v>909</v>
      </c>
      <c r="I660" s="353" t="s">
        <v>909</v>
      </c>
      <c r="J660" s="163" t="s">
        <v>909</v>
      </c>
      <c r="K660" s="346" t="s">
        <v>909</v>
      </c>
    </row>
    <row r="661" spans="1:11" hidden="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4"/>
        <v>0</v>
      </c>
      <c r="F661" s="18" t="s">
        <v>909</v>
      </c>
      <c r="G661" s="125">
        <f t="shared" si="25"/>
        <v>0</v>
      </c>
      <c r="H661" s="337" t="s">
        <v>909</v>
      </c>
      <c r="I661" s="353" t="s">
        <v>909</v>
      </c>
      <c r="J661" s="163" t="s">
        <v>909</v>
      </c>
      <c r="K661" s="346" t="s">
        <v>909</v>
      </c>
    </row>
    <row r="662" spans="1:11" hidden="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4"/>
        <v>0</v>
      </c>
      <c r="F662" s="18" t="s">
        <v>909</v>
      </c>
      <c r="G662" s="125">
        <f t="shared" si="25"/>
        <v>0</v>
      </c>
      <c r="H662" s="337" t="s">
        <v>909</v>
      </c>
      <c r="I662" s="353" t="s">
        <v>909</v>
      </c>
      <c r="J662" s="163" t="s">
        <v>909</v>
      </c>
      <c r="K662" s="346" t="s">
        <v>909</v>
      </c>
    </row>
    <row r="663" spans="1:11" hidden="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4"/>
        <v>0</v>
      </c>
      <c r="F663" s="18" t="s">
        <v>909</v>
      </c>
      <c r="G663" s="125">
        <f t="shared" si="25"/>
        <v>0</v>
      </c>
      <c r="H663" s="337" t="s">
        <v>909</v>
      </c>
      <c r="I663" s="353" t="s">
        <v>909</v>
      </c>
      <c r="J663" s="163" t="s">
        <v>909</v>
      </c>
      <c r="K663" s="346" t="s">
        <v>909</v>
      </c>
    </row>
    <row r="664" spans="1:11" hidden="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4"/>
        <v>0</v>
      </c>
      <c r="F664" s="18" t="s">
        <v>909</v>
      </c>
      <c r="G664" s="125">
        <f t="shared" si="25"/>
        <v>0</v>
      </c>
      <c r="H664" s="337" t="s">
        <v>909</v>
      </c>
      <c r="I664" s="353" t="s">
        <v>909</v>
      </c>
      <c r="J664" s="163" t="s">
        <v>909</v>
      </c>
      <c r="K664" s="346" t="s">
        <v>909</v>
      </c>
    </row>
    <row r="665" spans="1:11" hidden="1">
      <c r="A665" s="16" t="s">
        <v>909</v>
      </c>
      <c r="B665" s="17" t="s">
        <v>909</v>
      </c>
      <c r="C665" s="18" t="s">
        <v>909</v>
      </c>
      <c r="D665" s="18" t="s">
        <v>909</v>
      </c>
      <c r="E665" s="18">
        <f t="shared" si="24"/>
        <v>0</v>
      </c>
      <c r="F665" s="18" t="s">
        <v>909</v>
      </c>
      <c r="G665" s="125">
        <f t="shared" si="25"/>
        <v>0</v>
      </c>
      <c r="H665" s="337" t="s">
        <v>909</v>
      </c>
      <c r="I665" s="353" t="s">
        <v>909</v>
      </c>
      <c r="J665" s="163" t="s">
        <v>909</v>
      </c>
      <c r="K665" s="346" t="s">
        <v>909</v>
      </c>
    </row>
    <row r="666" spans="1:11" hidden="1">
      <c r="A666" s="16" t="s">
        <v>909</v>
      </c>
      <c r="B666" s="17" t="s">
        <v>909</v>
      </c>
      <c r="C666" s="18" t="s">
        <v>909</v>
      </c>
      <c r="D666" s="18" t="s">
        <v>909</v>
      </c>
      <c r="E666" s="18">
        <f t="shared" si="24"/>
        <v>0</v>
      </c>
      <c r="F666" s="18" t="s">
        <v>909</v>
      </c>
      <c r="G666" s="125">
        <f t="shared" si="25"/>
        <v>0</v>
      </c>
      <c r="H666" s="337" t="s">
        <v>909</v>
      </c>
      <c r="I666" s="353" t="s">
        <v>909</v>
      </c>
      <c r="J666" s="163" t="s">
        <v>909</v>
      </c>
      <c r="K666" s="346" t="s">
        <v>909</v>
      </c>
    </row>
    <row r="667" spans="1:11" hidden="1">
      <c r="A667" s="16" t="s">
        <v>909</v>
      </c>
      <c r="B667" s="17" t="s">
        <v>909</v>
      </c>
      <c r="C667" s="18" t="s">
        <v>909</v>
      </c>
      <c r="D667" s="18" t="s">
        <v>909</v>
      </c>
      <c r="E667" s="18">
        <f t="shared" si="24"/>
        <v>0</v>
      </c>
      <c r="F667" s="18" t="s">
        <v>909</v>
      </c>
      <c r="G667" s="125">
        <f t="shared" si="25"/>
        <v>0</v>
      </c>
      <c r="H667" s="337" t="s">
        <v>909</v>
      </c>
      <c r="I667" s="353" t="s">
        <v>909</v>
      </c>
      <c r="J667" s="163" t="s">
        <v>909</v>
      </c>
      <c r="K667" s="346" t="s">
        <v>909</v>
      </c>
    </row>
    <row r="668" spans="1:11" hidden="1">
      <c r="A668" s="16" t="s">
        <v>909</v>
      </c>
      <c r="B668" s="17" t="s">
        <v>909</v>
      </c>
      <c r="C668" s="18" t="s">
        <v>909</v>
      </c>
      <c r="D668" s="18" t="s">
        <v>909</v>
      </c>
      <c r="E668" s="18">
        <f t="shared" si="24"/>
        <v>0</v>
      </c>
      <c r="F668" s="18" t="s">
        <v>909</v>
      </c>
      <c r="G668" s="125">
        <f t="shared" si="25"/>
        <v>0</v>
      </c>
      <c r="H668" s="337" t="s">
        <v>909</v>
      </c>
      <c r="I668" s="353" t="s">
        <v>909</v>
      </c>
      <c r="J668" s="163" t="s">
        <v>909</v>
      </c>
      <c r="K668" s="346" t="s">
        <v>909</v>
      </c>
    </row>
    <row r="669" spans="1:11" hidden="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4"/>
        <v>0</v>
      </c>
      <c r="F669" s="18" t="s">
        <v>909</v>
      </c>
      <c r="G669" s="125">
        <f t="shared" si="25"/>
        <v>0</v>
      </c>
      <c r="H669" s="337" t="s">
        <v>909</v>
      </c>
      <c r="I669" s="353" t="s">
        <v>909</v>
      </c>
      <c r="J669" s="163" t="s">
        <v>909</v>
      </c>
      <c r="K669" s="346" t="s">
        <v>909</v>
      </c>
    </row>
    <row r="670" spans="1:11" hidden="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4"/>
        <v>0</v>
      </c>
      <c r="F670" s="18" t="s">
        <v>909</v>
      </c>
      <c r="G670" s="125">
        <f t="shared" si="25"/>
        <v>0</v>
      </c>
      <c r="H670" s="337" t="s">
        <v>909</v>
      </c>
      <c r="I670" s="353" t="s">
        <v>909</v>
      </c>
      <c r="J670" s="163" t="s">
        <v>909</v>
      </c>
      <c r="K670" s="346" t="s">
        <v>909</v>
      </c>
    </row>
    <row r="671" spans="1:11" hidden="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4"/>
        <v>0</v>
      </c>
      <c r="F671" s="18" t="s">
        <v>909</v>
      </c>
      <c r="G671" s="125">
        <f t="shared" si="25"/>
        <v>0</v>
      </c>
      <c r="H671" s="337" t="s">
        <v>909</v>
      </c>
      <c r="I671" s="353" t="s">
        <v>909</v>
      </c>
      <c r="J671" s="163" t="s">
        <v>909</v>
      </c>
      <c r="K671" s="346" t="s">
        <v>909</v>
      </c>
    </row>
    <row r="672" spans="1:11" hidden="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4"/>
        <v>0</v>
      </c>
      <c r="F672" s="18" t="s">
        <v>909</v>
      </c>
      <c r="G672" s="125">
        <f t="shared" si="25"/>
        <v>0</v>
      </c>
      <c r="H672" s="337" t="s">
        <v>909</v>
      </c>
      <c r="I672" s="353" t="s">
        <v>909</v>
      </c>
      <c r="J672" s="163" t="s">
        <v>909</v>
      </c>
      <c r="K672" s="346" t="s">
        <v>909</v>
      </c>
    </row>
    <row r="673" spans="1:11" hidden="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4"/>
        <v>0</v>
      </c>
      <c r="F673" s="18" t="s">
        <v>909</v>
      </c>
      <c r="G673" s="125">
        <f t="shared" si="25"/>
        <v>0</v>
      </c>
      <c r="H673" s="337" t="s">
        <v>909</v>
      </c>
      <c r="I673" s="353" t="s">
        <v>909</v>
      </c>
      <c r="J673" s="163" t="s">
        <v>909</v>
      </c>
      <c r="K673" s="346" t="s">
        <v>909</v>
      </c>
    </row>
    <row r="674" spans="1:11" hidden="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4"/>
        <v>0</v>
      </c>
      <c r="F674" s="18" t="s">
        <v>909</v>
      </c>
      <c r="G674" s="125">
        <f t="shared" si="25"/>
        <v>0</v>
      </c>
      <c r="H674" s="337" t="s">
        <v>909</v>
      </c>
      <c r="I674" s="353" t="s">
        <v>909</v>
      </c>
      <c r="J674" s="163" t="s">
        <v>909</v>
      </c>
      <c r="K674" s="346" t="s">
        <v>909</v>
      </c>
    </row>
    <row r="675" spans="1:11" hidden="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4"/>
        <v>0</v>
      </c>
      <c r="F675" s="18" t="s">
        <v>909</v>
      </c>
      <c r="G675" s="125">
        <f t="shared" si="25"/>
        <v>0</v>
      </c>
      <c r="H675" s="337" t="s">
        <v>909</v>
      </c>
      <c r="I675" s="353" t="s">
        <v>909</v>
      </c>
      <c r="J675" s="163" t="s">
        <v>909</v>
      </c>
      <c r="K675" s="346" t="s">
        <v>909</v>
      </c>
    </row>
    <row r="676" spans="1:11" hidden="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4"/>
        <v>0</v>
      </c>
      <c r="F676" s="18" t="s">
        <v>909</v>
      </c>
      <c r="G676" s="125">
        <f t="shared" si="25"/>
        <v>0</v>
      </c>
      <c r="H676" s="337" t="s">
        <v>909</v>
      </c>
      <c r="I676" s="353" t="s">
        <v>909</v>
      </c>
      <c r="J676" s="163" t="s">
        <v>909</v>
      </c>
      <c r="K676" s="346" t="s">
        <v>909</v>
      </c>
    </row>
    <row r="677" spans="1:11" hidden="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4"/>
        <v>0</v>
      </c>
      <c r="F677" s="18" t="s">
        <v>909</v>
      </c>
      <c r="G677" s="125">
        <f t="shared" si="25"/>
        <v>0</v>
      </c>
      <c r="H677" s="337" t="s">
        <v>909</v>
      </c>
      <c r="I677" s="353" t="s">
        <v>909</v>
      </c>
      <c r="J677" s="163" t="s">
        <v>909</v>
      </c>
      <c r="K677" s="346" t="s">
        <v>909</v>
      </c>
    </row>
    <row r="678" spans="1:11" hidden="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4"/>
        <v>0</v>
      </c>
      <c r="F678" s="18" t="s">
        <v>909</v>
      </c>
      <c r="G678" s="125">
        <f t="shared" si="25"/>
        <v>0</v>
      </c>
      <c r="H678" s="337" t="s">
        <v>909</v>
      </c>
      <c r="I678" s="353" t="s">
        <v>909</v>
      </c>
      <c r="J678" s="163" t="s">
        <v>909</v>
      </c>
      <c r="K678" s="346" t="s">
        <v>909</v>
      </c>
    </row>
    <row r="679" spans="1:11" hidden="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4"/>
        <v>0</v>
      </c>
      <c r="F679" s="18" t="s">
        <v>909</v>
      </c>
      <c r="G679" s="125">
        <f t="shared" si="25"/>
        <v>0</v>
      </c>
      <c r="H679" s="337" t="s">
        <v>909</v>
      </c>
      <c r="I679" s="353" t="s">
        <v>909</v>
      </c>
      <c r="J679" s="163" t="s">
        <v>909</v>
      </c>
      <c r="K679" s="346" t="s">
        <v>909</v>
      </c>
    </row>
    <row r="680" spans="1:11" hidden="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4"/>
        <v>0</v>
      </c>
      <c r="F680" s="18" t="s">
        <v>909</v>
      </c>
      <c r="G680" s="125">
        <f t="shared" si="25"/>
        <v>0</v>
      </c>
      <c r="H680" s="337" t="s">
        <v>909</v>
      </c>
      <c r="I680" s="353" t="s">
        <v>909</v>
      </c>
      <c r="J680" s="163" t="s">
        <v>909</v>
      </c>
      <c r="K680" s="346" t="s">
        <v>909</v>
      </c>
    </row>
    <row r="681" spans="1:11" hidden="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4"/>
        <v>0</v>
      </c>
      <c r="F681" s="18" t="s">
        <v>909</v>
      </c>
      <c r="G681" s="125">
        <f t="shared" si="25"/>
        <v>0</v>
      </c>
      <c r="H681" s="337" t="s">
        <v>909</v>
      </c>
      <c r="I681" s="353" t="s">
        <v>909</v>
      </c>
      <c r="J681" s="163" t="s">
        <v>909</v>
      </c>
      <c r="K681" s="346" t="s">
        <v>909</v>
      </c>
    </row>
    <row r="682" spans="1:11" hidden="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4"/>
        <v>0</v>
      </c>
      <c r="F682" s="18" t="s">
        <v>909</v>
      </c>
      <c r="G682" s="125">
        <f t="shared" si="25"/>
        <v>0</v>
      </c>
      <c r="H682" s="337" t="s">
        <v>909</v>
      </c>
      <c r="I682" s="353" t="s">
        <v>909</v>
      </c>
      <c r="J682" s="163" t="s">
        <v>909</v>
      </c>
      <c r="K682" s="346" t="s">
        <v>909</v>
      </c>
    </row>
    <row r="683" spans="1:11" hidden="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4"/>
        <v>0</v>
      </c>
      <c r="F683" s="18" t="s">
        <v>909</v>
      </c>
      <c r="G683" s="125">
        <f t="shared" si="25"/>
        <v>0</v>
      </c>
      <c r="H683" s="337" t="s">
        <v>909</v>
      </c>
      <c r="I683" s="353" t="s">
        <v>909</v>
      </c>
      <c r="J683" s="163" t="s">
        <v>909</v>
      </c>
      <c r="K683" s="346" t="s">
        <v>909</v>
      </c>
    </row>
    <row r="684" spans="1:11" hidden="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4"/>
        <v>0</v>
      </c>
      <c r="F684" s="18" t="s">
        <v>909</v>
      </c>
      <c r="G684" s="125">
        <f t="shared" si="25"/>
        <v>0</v>
      </c>
      <c r="H684" s="337" t="s">
        <v>909</v>
      </c>
      <c r="I684" s="353" t="s">
        <v>909</v>
      </c>
      <c r="J684" s="163" t="s">
        <v>909</v>
      </c>
      <c r="K684" s="346" t="s">
        <v>909</v>
      </c>
    </row>
    <row r="685" spans="1:11" hidden="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4"/>
        <v>0</v>
      </c>
      <c r="F685" s="18" t="s">
        <v>909</v>
      </c>
      <c r="G685" s="125">
        <f t="shared" si="25"/>
        <v>0</v>
      </c>
      <c r="H685" s="337" t="s">
        <v>909</v>
      </c>
      <c r="I685" s="353" t="s">
        <v>909</v>
      </c>
      <c r="J685" s="163" t="s">
        <v>909</v>
      </c>
      <c r="K685" s="346" t="s">
        <v>909</v>
      </c>
    </row>
    <row r="686" spans="1:11" hidden="1">
      <c r="A686" s="16" t="s">
        <v>909</v>
      </c>
      <c r="B686" s="4" t="s">
        <v>909</v>
      </c>
      <c r="C686" s="18" t="s">
        <v>909</v>
      </c>
      <c r="D686" s="18" t="s">
        <v>909</v>
      </c>
      <c r="E686" s="18">
        <f t="shared" si="24"/>
        <v>0</v>
      </c>
      <c r="F686" s="18" t="s">
        <v>909</v>
      </c>
      <c r="G686" s="125">
        <f t="shared" si="25"/>
        <v>0</v>
      </c>
      <c r="H686" s="337" t="s">
        <v>909</v>
      </c>
      <c r="I686" s="353" t="s">
        <v>909</v>
      </c>
      <c r="J686" s="163" t="s">
        <v>909</v>
      </c>
      <c r="K686" s="346" t="s">
        <v>909</v>
      </c>
    </row>
    <row r="687" spans="1:11" hidden="1">
      <c r="A687" s="16" t="s">
        <v>909</v>
      </c>
      <c r="B687" s="28" t="s">
        <v>909</v>
      </c>
      <c r="C687" s="18" t="s">
        <v>909</v>
      </c>
      <c r="D687" s="18" t="s">
        <v>909</v>
      </c>
      <c r="E687" s="18">
        <f t="shared" si="24"/>
        <v>0</v>
      </c>
      <c r="F687" s="18" t="s">
        <v>909</v>
      </c>
      <c r="G687" s="125">
        <f t="shared" si="25"/>
        <v>0</v>
      </c>
      <c r="H687" s="337" t="s">
        <v>909</v>
      </c>
      <c r="I687" s="353" t="s">
        <v>909</v>
      </c>
      <c r="J687" s="163" t="s">
        <v>909</v>
      </c>
      <c r="K687" s="346" t="s">
        <v>909</v>
      </c>
    </row>
    <row r="688" spans="1:11" hidden="1">
      <c r="A688" s="16" t="s">
        <v>909</v>
      </c>
      <c r="B688" s="28" t="s">
        <v>909</v>
      </c>
      <c r="C688" s="18" t="s">
        <v>909</v>
      </c>
      <c r="D688" s="18" t="s">
        <v>909</v>
      </c>
      <c r="E688" s="18">
        <f t="shared" si="24"/>
        <v>0</v>
      </c>
      <c r="F688" s="18" t="s">
        <v>909</v>
      </c>
      <c r="G688" s="125">
        <f t="shared" si="25"/>
        <v>0</v>
      </c>
      <c r="H688" s="337" t="s">
        <v>909</v>
      </c>
      <c r="I688" s="353" t="s">
        <v>909</v>
      </c>
      <c r="J688" s="163" t="s">
        <v>909</v>
      </c>
      <c r="K688" s="346" t="s">
        <v>909</v>
      </c>
    </row>
    <row r="689" spans="1:11" hidden="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4"/>
        <v>0</v>
      </c>
      <c r="F689" s="18" t="s">
        <v>909</v>
      </c>
      <c r="G689" s="125">
        <f t="shared" si="25"/>
        <v>0</v>
      </c>
      <c r="H689" s="337" t="s">
        <v>909</v>
      </c>
      <c r="I689" s="353" t="s">
        <v>909</v>
      </c>
      <c r="J689" s="163" t="s">
        <v>909</v>
      </c>
      <c r="K689" s="346" t="s">
        <v>909</v>
      </c>
    </row>
    <row r="690" spans="1:11" hidden="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4"/>
        <v>0</v>
      </c>
      <c r="F690" s="18" t="s">
        <v>909</v>
      </c>
      <c r="G690" s="125">
        <f t="shared" si="25"/>
        <v>0</v>
      </c>
      <c r="H690" s="337" t="s">
        <v>909</v>
      </c>
      <c r="I690" s="353" t="s">
        <v>909</v>
      </c>
      <c r="J690" s="163" t="s">
        <v>909</v>
      </c>
      <c r="K690" s="346" t="s">
        <v>909</v>
      </c>
    </row>
    <row r="691" spans="1:11" hidden="1">
      <c r="A691" s="16" t="s">
        <v>909</v>
      </c>
      <c r="B691" s="4" t="s">
        <v>909</v>
      </c>
      <c r="C691" s="18" t="s">
        <v>909</v>
      </c>
      <c r="D691" s="18" t="s">
        <v>909</v>
      </c>
      <c r="E691" s="18">
        <f t="shared" si="24"/>
        <v>0</v>
      </c>
      <c r="F691" s="18" t="s">
        <v>909</v>
      </c>
      <c r="G691" s="125">
        <f t="shared" si="25"/>
        <v>0</v>
      </c>
      <c r="H691" s="337" t="s">
        <v>909</v>
      </c>
      <c r="I691" s="353" t="s">
        <v>909</v>
      </c>
      <c r="J691" s="163" t="s">
        <v>909</v>
      </c>
      <c r="K691" s="346" t="s">
        <v>909</v>
      </c>
    </row>
    <row r="692" spans="1:11" hidden="1">
      <c r="A692" s="16" t="s">
        <v>909</v>
      </c>
      <c r="B692" s="4" t="s">
        <v>909</v>
      </c>
      <c r="C692" s="18" t="s">
        <v>909</v>
      </c>
      <c r="D692" s="18" t="s">
        <v>909</v>
      </c>
      <c r="E692" s="18">
        <f t="shared" si="24"/>
        <v>0</v>
      </c>
      <c r="F692" s="18" t="s">
        <v>909</v>
      </c>
      <c r="G692" s="125">
        <f t="shared" si="25"/>
        <v>0</v>
      </c>
      <c r="H692" s="337" t="s">
        <v>909</v>
      </c>
      <c r="I692" s="353" t="s">
        <v>909</v>
      </c>
      <c r="J692" s="163" t="s">
        <v>909</v>
      </c>
      <c r="K692" s="346" t="s">
        <v>909</v>
      </c>
    </row>
    <row r="693" spans="1:11" hidden="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4"/>
        <v>0</v>
      </c>
      <c r="F693" s="18" t="s">
        <v>909</v>
      </c>
      <c r="G693" s="125">
        <f t="shared" si="25"/>
        <v>0</v>
      </c>
      <c r="H693" s="337" t="s">
        <v>909</v>
      </c>
      <c r="I693" s="353" t="s">
        <v>909</v>
      </c>
      <c r="J693" s="163" t="s">
        <v>909</v>
      </c>
      <c r="K693" s="346" t="s">
        <v>909</v>
      </c>
    </row>
    <row r="694" spans="1:11" hidden="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4"/>
        <v>0</v>
      </c>
      <c r="F694" s="18" t="s">
        <v>909</v>
      </c>
      <c r="G694" s="125">
        <f t="shared" si="25"/>
        <v>0</v>
      </c>
      <c r="H694" s="337" t="s">
        <v>909</v>
      </c>
      <c r="I694" s="353" t="s">
        <v>909</v>
      </c>
      <c r="J694" s="163" t="s">
        <v>909</v>
      </c>
      <c r="K694" s="346" t="s">
        <v>909</v>
      </c>
    </row>
    <row r="695" spans="1:11" hidden="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4"/>
        <v>0</v>
      </c>
      <c r="F695" s="18" t="s">
        <v>909</v>
      </c>
      <c r="G695" s="125">
        <f t="shared" si="25"/>
        <v>0</v>
      </c>
      <c r="H695" s="337" t="s">
        <v>909</v>
      </c>
      <c r="I695" s="353" t="s">
        <v>909</v>
      </c>
      <c r="J695" s="163" t="s">
        <v>909</v>
      </c>
      <c r="K695" s="346" t="s">
        <v>909</v>
      </c>
    </row>
    <row r="696" spans="1:11" hidden="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4"/>
        <v>0</v>
      </c>
      <c r="F696" s="18" t="s">
        <v>909</v>
      </c>
      <c r="G696" s="125">
        <f t="shared" si="25"/>
        <v>0</v>
      </c>
      <c r="H696" s="337" t="s">
        <v>909</v>
      </c>
      <c r="I696" s="353" t="s">
        <v>909</v>
      </c>
      <c r="J696" s="163" t="s">
        <v>909</v>
      </c>
      <c r="K696" s="346" t="s">
        <v>909</v>
      </c>
    </row>
    <row r="697" spans="1:11" hidden="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4"/>
        <v>0</v>
      </c>
      <c r="F697" s="18" t="s">
        <v>909</v>
      </c>
      <c r="G697" s="125">
        <f t="shared" si="25"/>
        <v>0</v>
      </c>
      <c r="H697" s="337" t="s">
        <v>909</v>
      </c>
      <c r="I697" s="353" t="s">
        <v>909</v>
      </c>
      <c r="J697" s="163" t="s">
        <v>909</v>
      </c>
      <c r="K697" s="346" t="s">
        <v>909</v>
      </c>
    </row>
    <row r="698" spans="1:11" hidden="1">
      <c r="A698" s="16" t="s">
        <v>909</v>
      </c>
      <c r="B698" s="28" t="s">
        <v>909</v>
      </c>
      <c r="C698" s="18" t="s">
        <v>909</v>
      </c>
      <c r="D698" s="18" t="s">
        <v>909</v>
      </c>
      <c r="E698" s="18">
        <f t="shared" si="24"/>
        <v>0</v>
      </c>
      <c r="F698" s="18" t="s">
        <v>909</v>
      </c>
      <c r="G698" s="125">
        <f t="shared" si="25"/>
        <v>0</v>
      </c>
      <c r="H698" s="337" t="s">
        <v>909</v>
      </c>
      <c r="I698" s="353" t="s">
        <v>909</v>
      </c>
      <c r="J698" s="163" t="s">
        <v>909</v>
      </c>
      <c r="K698" s="346" t="s">
        <v>909</v>
      </c>
    </row>
    <row r="699" spans="1:11" hidden="1">
      <c r="A699" s="16" t="s">
        <v>909</v>
      </c>
      <c r="B699" s="28" t="s">
        <v>909</v>
      </c>
      <c r="C699" s="18" t="s">
        <v>909</v>
      </c>
      <c r="D699" s="18" t="s">
        <v>909</v>
      </c>
      <c r="E699" s="18">
        <f t="shared" si="24"/>
        <v>0</v>
      </c>
      <c r="F699" s="18" t="s">
        <v>909</v>
      </c>
      <c r="G699" s="125">
        <f t="shared" si="25"/>
        <v>0</v>
      </c>
      <c r="H699" s="337" t="s">
        <v>909</v>
      </c>
      <c r="I699" s="353" t="s">
        <v>909</v>
      </c>
      <c r="J699" s="163" t="s">
        <v>909</v>
      </c>
      <c r="K699" s="346" t="s">
        <v>909</v>
      </c>
    </row>
    <row r="700" spans="1:11" hidden="1">
      <c r="A700" s="16" t="s">
        <v>909</v>
      </c>
      <c r="B700" s="28" t="s">
        <v>909</v>
      </c>
      <c r="C700" s="18" t="s">
        <v>909</v>
      </c>
      <c r="D700" s="18" t="s">
        <v>909</v>
      </c>
      <c r="E700" s="18">
        <f t="shared" si="24"/>
        <v>0</v>
      </c>
      <c r="F700" s="18" t="s">
        <v>909</v>
      </c>
      <c r="G700" s="125">
        <f t="shared" si="25"/>
        <v>0</v>
      </c>
      <c r="H700" s="337" t="s">
        <v>909</v>
      </c>
      <c r="I700" s="353" t="s">
        <v>909</v>
      </c>
      <c r="J700" s="163" t="s">
        <v>909</v>
      </c>
      <c r="K700" s="346" t="s">
        <v>909</v>
      </c>
    </row>
    <row r="701" spans="1:11" hidden="1">
      <c r="A701" s="16" t="s">
        <v>909</v>
      </c>
      <c r="B701" s="28" t="s">
        <v>909</v>
      </c>
      <c r="C701" s="18" t="s">
        <v>909</v>
      </c>
      <c r="D701" s="18" t="s">
        <v>909</v>
      </c>
      <c r="E701" s="18">
        <f t="shared" si="24"/>
        <v>0</v>
      </c>
      <c r="F701" s="18" t="s">
        <v>909</v>
      </c>
      <c r="G701" s="125">
        <f t="shared" si="25"/>
        <v>0</v>
      </c>
      <c r="H701" s="337" t="s">
        <v>909</v>
      </c>
      <c r="I701" s="353" t="s">
        <v>909</v>
      </c>
      <c r="J701" s="163" t="s">
        <v>909</v>
      </c>
      <c r="K701" s="346" t="s">
        <v>909</v>
      </c>
    </row>
    <row r="702" spans="1:11" hidden="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4"/>
        <v>0</v>
      </c>
      <c r="F702" s="18" t="s">
        <v>909</v>
      </c>
      <c r="G702" s="125">
        <f t="shared" si="25"/>
        <v>0</v>
      </c>
      <c r="H702" s="337" t="s">
        <v>909</v>
      </c>
      <c r="I702" s="353" t="s">
        <v>909</v>
      </c>
      <c r="J702" s="163" t="s">
        <v>909</v>
      </c>
      <c r="K702" s="346" t="s">
        <v>909</v>
      </c>
    </row>
    <row r="703" spans="1:11" hidden="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4"/>
        <v>0</v>
      </c>
      <c r="F703" s="18" t="s">
        <v>909</v>
      </c>
      <c r="G703" s="125">
        <f t="shared" si="25"/>
        <v>0</v>
      </c>
      <c r="H703" s="337" t="s">
        <v>909</v>
      </c>
      <c r="I703" s="353" t="s">
        <v>909</v>
      </c>
      <c r="J703" s="163" t="s">
        <v>909</v>
      </c>
      <c r="K703" s="346" t="s">
        <v>909</v>
      </c>
    </row>
    <row r="704" spans="1:11" hidden="1">
      <c r="A704" s="16" t="s">
        <v>909</v>
      </c>
      <c r="B704" s="4" t="s">
        <v>909</v>
      </c>
      <c r="C704" s="18" t="s">
        <v>909</v>
      </c>
      <c r="D704" s="18" t="s">
        <v>909</v>
      </c>
      <c r="E704" s="18">
        <f t="shared" si="24"/>
        <v>0</v>
      </c>
      <c r="F704" s="18" t="s">
        <v>909</v>
      </c>
      <c r="G704" s="125">
        <f t="shared" si="25"/>
        <v>0</v>
      </c>
      <c r="H704" s="337" t="s">
        <v>909</v>
      </c>
      <c r="I704" s="353" t="s">
        <v>909</v>
      </c>
      <c r="J704" s="163" t="s">
        <v>909</v>
      </c>
      <c r="K704" s="346" t="s">
        <v>909</v>
      </c>
    </row>
    <row r="705" spans="1:11" hidden="1">
      <c r="A705" s="16" t="s">
        <v>909</v>
      </c>
      <c r="B705" s="4" t="s">
        <v>909</v>
      </c>
      <c r="C705" s="18" t="s">
        <v>909</v>
      </c>
      <c r="D705" s="18" t="s">
        <v>909</v>
      </c>
      <c r="E705" s="18">
        <f t="shared" si="24"/>
        <v>0</v>
      </c>
      <c r="F705" s="18" t="s">
        <v>909</v>
      </c>
      <c r="G705" s="125">
        <f t="shared" si="25"/>
        <v>0</v>
      </c>
      <c r="H705" s="337" t="s">
        <v>909</v>
      </c>
      <c r="I705" s="353" t="s">
        <v>909</v>
      </c>
      <c r="J705" s="163" t="s">
        <v>909</v>
      </c>
      <c r="K705" s="346" t="s">
        <v>909</v>
      </c>
    </row>
    <row r="706" spans="1:11" hidden="1">
      <c r="A706" s="16" t="s">
        <v>909</v>
      </c>
      <c r="B706" s="4" t="s">
        <v>909</v>
      </c>
      <c r="C706" s="18" t="s">
        <v>909</v>
      </c>
      <c r="D706" s="18" t="s">
        <v>909</v>
      </c>
      <c r="E706" s="18">
        <f t="shared" si="24"/>
        <v>0</v>
      </c>
      <c r="F706" s="18" t="s">
        <v>909</v>
      </c>
      <c r="G706" s="125">
        <f t="shared" si="25"/>
        <v>0</v>
      </c>
      <c r="H706" s="337" t="s">
        <v>909</v>
      </c>
      <c r="I706" s="353" t="s">
        <v>909</v>
      </c>
      <c r="J706" s="163" t="s">
        <v>909</v>
      </c>
      <c r="K706" s="346" t="s">
        <v>909</v>
      </c>
    </row>
    <row r="707" spans="1:11" hidden="1">
      <c r="A707" s="16" t="s">
        <v>909</v>
      </c>
      <c r="B707" s="4" t="s">
        <v>909</v>
      </c>
      <c r="C707" s="18" t="s">
        <v>909</v>
      </c>
      <c r="D707" s="18" t="s">
        <v>909</v>
      </c>
      <c r="E707" s="18">
        <f t="shared" si="24"/>
        <v>0</v>
      </c>
      <c r="F707" s="18" t="s">
        <v>909</v>
      </c>
      <c r="G707" s="125">
        <f t="shared" si="25"/>
        <v>0</v>
      </c>
      <c r="H707" s="337" t="s">
        <v>909</v>
      </c>
      <c r="I707" s="353" t="s">
        <v>909</v>
      </c>
      <c r="J707" s="163" t="s">
        <v>909</v>
      </c>
      <c r="K707" s="346" t="s">
        <v>909</v>
      </c>
    </row>
    <row r="708" spans="1:11" hidden="1">
      <c r="A708" s="16" t="s">
        <v>909</v>
      </c>
      <c r="B708" s="29" t="s">
        <v>909</v>
      </c>
      <c r="C708" s="18" t="s">
        <v>909</v>
      </c>
      <c r="D708" s="18" t="s">
        <v>909</v>
      </c>
      <c r="E708" s="18">
        <f t="shared" si="24"/>
        <v>0</v>
      </c>
      <c r="F708" s="18" t="s">
        <v>909</v>
      </c>
      <c r="G708" s="125">
        <f t="shared" si="25"/>
        <v>0</v>
      </c>
      <c r="H708" s="337" t="s">
        <v>909</v>
      </c>
      <c r="I708" s="353" t="s">
        <v>909</v>
      </c>
      <c r="J708" s="163" t="s">
        <v>909</v>
      </c>
      <c r="K708" s="346" t="s">
        <v>909</v>
      </c>
    </row>
    <row r="709" spans="1:11" hidden="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4"/>
        <v>0</v>
      </c>
      <c r="F709" s="18" t="s">
        <v>909</v>
      </c>
      <c r="G709" s="125">
        <f t="shared" si="25"/>
        <v>0</v>
      </c>
      <c r="H709" s="337" t="s">
        <v>909</v>
      </c>
      <c r="I709" s="353" t="s">
        <v>909</v>
      </c>
      <c r="J709" s="163" t="s">
        <v>909</v>
      </c>
      <c r="K709" s="346" t="s">
        <v>909</v>
      </c>
    </row>
    <row r="710" spans="1:11" hidden="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4"/>
        <v>0</v>
      </c>
      <c r="F710" s="18" t="s">
        <v>909</v>
      </c>
      <c r="G710" s="125">
        <f t="shared" si="25"/>
        <v>0</v>
      </c>
      <c r="H710" s="337" t="s">
        <v>909</v>
      </c>
      <c r="I710" s="353" t="s">
        <v>909</v>
      </c>
      <c r="J710" s="163" t="s">
        <v>909</v>
      </c>
      <c r="K710" s="346" t="s">
        <v>909</v>
      </c>
    </row>
    <row r="711" spans="1:11" hidden="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4"/>
        <v>0</v>
      </c>
      <c r="F711" s="18" t="s">
        <v>909</v>
      </c>
      <c r="G711" s="125">
        <f t="shared" si="25"/>
        <v>0</v>
      </c>
      <c r="H711" s="337" t="s">
        <v>909</v>
      </c>
      <c r="I711" s="353" t="s">
        <v>909</v>
      </c>
      <c r="J711" s="163" t="s">
        <v>909</v>
      </c>
      <c r="K711" s="346" t="s">
        <v>909</v>
      </c>
    </row>
    <row r="712" spans="1:11" hidden="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4"/>
        <v>0</v>
      </c>
      <c r="F712" s="18" t="s">
        <v>909</v>
      </c>
      <c r="G712" s="125">
        <f t="shared" si="25"/>
        <v>0</v>
      </c>
      <c r="H712" s="337" t="s">
        <v>909</v>
      </c>
      <c r="I712" s="353" t="s">
        <v>909</v>
      </c>
      <c r="J712" s="163" t="s">
        <v>909</v>
      </c>
      <c r="K712" s="346" t="s">
        <v>909</v>
      </c>
    </row>
    <row r="713" spans="1:11" hidden="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4"/>
        <v>0</v>
      </c>
      <c r="F713" s="18" t="s">
        <v>909</v>
      </c>
      <c r="G713" s="125">
        <f t="shared" si="25"/>
        <v>0</v>
      </c>
      <c r="H713" s="337" t="s">
        <v>909</v>
      </c>
      <c r="I713" s="353" t="s">
        <v>909</v>
      </c>
      <c r="J713" s="163" t="s">
        <v>909</v>
      </c>
      <c r="K713" s="346" t="s">
        <v>909</v>
      </c>
    </row>
    <row r="714" spans="1:11" hidden="1">
      <c r="A714" s="16" t="s">
        <v>909</v>
      </c>
      <c r="B714" s="30" t="s">
        <v>909</v>
      </c>
      <c r="C714" s="18" t="s">
        <v>909</v>
      </c>
      <c r="D714" s="18" t="s">
        <v>909</v>
      </c>
      <c r="E714" s="18">
        <f t="shared" si="24"/>
        <v>0</v>
      </c>
      <c r="F714" s="18" t="s">
        <v>909</v>
      </c>
      <c r="G714" s="125">
        <f t="shared" si="25"/>
        <v>0</v>
      </c>
      <c r="H714" s="337" t="s">
        <v>909</v>
      </c>
      <c r="I714" s="353" t="s">
        <v>909</v>
      </c>
      <c r="J714" s="163" t="s">
        <v>909</v>
      </c>
      <c r="K714" s="346" t="s">
        <v>909</v>
      </c>
    </row>
    <row r="715" spans="1:11" hidden="1">
      <c r="A715" s="16" t="s">
        <v>909</v>
      </c>
      <c r="B715" s="30" t="s">
        <v>909</v>
      </c>
      <c r="C715" s="18" t="s">
        <v>909</v>
      </c>
      <c r="D715" s="18" t="s">
        <v>909</v>
      </c>
      <c r="E715" s="18">
        <f t="shared" si="24"/>
        <v>0</v>
      </c>
      <c r="F715" s="18" t="s">
        <v>909</v>
      </c>
      <c r="G715" s="125">
        <f t="shared" si="25"/>
        <v>0</v>
      </c>
      <c r="H715" s="337" t="s">
        <v>909</v>
      </c>
      <c r="I715" s="353" t="s">
        <v>909</v>
      </c>
      <c r="J715" s="163" t="s">
        <v>909</v>
      </c>
      <c r="K715" s="346" t="s">
        <v>909</v>
      </c>
    </row>
    <row r="716" spans="1:11" hidden="1">
      <c r="A716" s="16" t="s">
        <v>909</v>
      </c>
      <c r="B716" s="30" t="s">
        <v>909</v>
      </c>
      <c r="C716" s="18" t="s">
        <v>909</v>
      </c>
      <c r="D716" s="18" t="s">
        <v>909</v>
      </c>
      <c r="E716" s="18">
        <f t="shared" si="24"/>
        <v>0</v>
      </c>
      <c r="F716" s="18" t="s">
        <v>909</v>
      </c>
      <c r="G716" s="125">
        <f t="shared" si="25"/>
        <v>0</v>
      </c>
      <c r="H716" s="337" t="s">
        <v>909</v>
      </c>
      <c r="I716" s="353" t="s">
        <v>909</v>
      </c>
      <c r="J716" s="163" t="s">
        <v>909</v>
      </c>
      <c r="K716" s="346" t="s">
        <v>909</v>
      </c>
    </row>
    <row r="717" spans="1:11" hidden="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si="24"/>
        <v>0</v>
      </c>
      <c r="F717" s="18" t="s">
        <v>909</v>
      </c>
      <c r="G717" s="125">
        <f t="shared" si="25"/>
        <v>0</v>
      </c>
      <c r="H717" s="337" t="s">
        <v>909</v>
      </c>
      <c r="I717" s="353" t="s">
        <v>909</v>
      </c>
      <c r="J717" s="163" t="s">
        <v>909</v>
      </c>
      <c r="K717" s="346" t="s">
        <v>909</v>
      </c>
    </row>
    <row r="718" spans="1:11" hidden="1">
      <c r="A718" s="16" t="s">
        <v>909</v>
      </c>
      <c r="B718" s="31" t="s">
        <v>909</v>
      </c>
      <c r="C718" s="18" t="s">
        <v>909</v>
      </c>
      <c r="D718" s="18" t="s">
        <v>909</v>
      </c>
      <c r="E718" s="18">
        <f t="shared" si="24"/>
        <v>0</v>
      </c>
      <c r="F718" s="18" t="s">
        <v>909</v>
      </c>
      <c r="G718" s="125">
        <f t="shared" si="25"/>
        <v>0</v>
      </c>
      <c r="H718" s="337" t="s">
        <v>909</v>
      </c>
      <c r="I718" s="353" t="s">
        <v>909</v>
      </c>
      <c r="J718" s="163" t="s">
        <v>909</v>
      </c>
      <c r="K718" s="346" t="s">
        <v>909</v>
      </c>
    </row>
    <row r="719" spans="1:11" hidden="1">
      <c r="A719" s="16" t="s">
        <v>909</v>
      </c>
      <c r="B719" s="31" t="s">
        <v>909</v>
      </c>
      <c r="C719" s="18" t="s">
        <v>909</v>
      </c>
      <c r="D719" s="18" t="s">
        <v>909</v>
      </c>
      <c r="E719" s="18">
        <f t="shared" si="24"/>
        <v>0</v>
      </c>
      <c r="F719" s="18" t="s">
        <v>909</v>
      </c>
      <c r="G719" s="125">
        <f t="shared" si="25"/>
        <v>0</v>
      </c>
      <c r="H719" s="337" t="s">
        <v>909</v>
      </c>
      <c r="I719" s="353" t="s">
        <v>909</v>
      </c>
      <c r="J719" s="163" t="s">
        <v>909</v>
      </c>
      <c r="K719" s="346" t="s">
        <v>909</v>
      </c>
    </row>
    <row r="720" spans="1:11" hidden="1">
      <c r="A720" s="16" t="s">
        <v>909</v>
      </c>
      <c r="B720" s="31" t="s">
        <v>909</v>
      </c>
      <c r="C720" s="18" t="s">
        <v>909</v>
      </c>
      <c r="D720" s="18" t="s">
        <v>909</v>
      </c>
      <c r="E720" s="18">
        <f t="shared" si="24"/>
        <v>0</v>
      </c>
      <c r="F720" s="18" t="s">
        <v>909</v>
      </c>
      <c r="G720" s="125">
        <f t="shared" si="25"/>
        <v>0</v>
      </c>
      <c r="H720" s="337" t="s">
        <v>909</v>
      </c>
      <c r="I720" s="353" t="s">
        <v>909</v>
      </c>
      <c r="J720" s="163" t="s">
        <v>909</v>
      </c>
      <c r="K720" s="346" t="s">
        <v>909</v>
      </c>
    </row>
    <row r="721" spans="1:11" hidden="1">
      <c r="A721" s="16" t="s">
        <v>909</v>
      </c>
      <c r="B721" s="30" t="s">
        <v>909</v>
      </c>
      <c r="C721" s="18" t="s">
        <v>909</v>
      </c>
      <c r="D721" s="18" t="s">
        <v>909</v>
      </c>
      <c r="E721" s="18">
        <f t="shared" ref="E721:E784" si="26">IFERROR(C721+D721,0)</f>
        <v>0</v>
      </c>
      <c r="F721" s="18" t="s">
        <v>909</v>
      </c>
      <c r="G721" s="125">
        <f t="shared" ref="G721:G784" si="27">IFERROR((E721-F721),0)</f>
        <v>0</v>
      </c>
      <c r="H721" s="337" t="s">
        <v>909</v>
      </c>
      <c r="I721" s="353" t="s">
        <v>909</v>
      </c>
      <c r="J721" s="163" t="s">
        <v>909</v>
      </c>
      <c r="K721" s="346" t="s">
        <v>909</v>
      </c>
    </row>
    <row r="722" spans="1:11" hidden="1">
      <c r="A722" s="16" t="s">
        <v>909</v>
      </c>
      <c r="B722" s="30" t="s">
        <v>909</v>
      </c>
      <c r="C722" s="18" t="s">
        <v>909</v>
      </c>
      <c r="D722" s="18" t="s">
        <v>909</v>
      </c>
      <c r="E722" s="18">
        <f t="shared" si="26"/>
        <v>0</v>
      </c>
      <c r="F722" s="18" t="s">
        <v>909</v>
      </c>
      <c r="G722" s="125">
        <f t="shared" si="27"/>
        <v>0</v>
      </c>
      <c r="H722" s="337" t="s">
        <v>909</v>
      </c>
      <c r="I722" s="353" t="s">
        <v>909</v>
      </c>
      <c r="J722" s="163" t="s">
        <v>909</v>
      </c>
      <c r="K722" s="346" t="s">
        <v>909</v>
      </c>
    </row>
    <row r="723" spans="1:11" hidden="1">
      <c r="A723" s="16" t="s">
        <v>909</v>
      </c>
      <c r="B723" s="30" t="s">
        <v>909</v>
      </c>
      <c r="C723" s="18" t="s">
        <v>909</v>
      </c>
      <c r="D723" s="18" t="s">
        <v>909</v>
      </c>
      <c r="E723" s="18">
        <f t="shared" si="26"/>
        <v>0</v>
      </c>
      <c r="F723" s="18" t="s">
        <v>909</v>
      </c>
      <c r="G723" s="125">
        <f t="shared" si="27"/>
        <v>0</v>
      </c>
      <c r="H723" s="337" t="s">
        <v>909</v>
      </c>
      <c r="I723" s="353" t="s">
        <v>909</v>
      </c>
      <c r="J723" s="163" t="s">
        <v>909</v>
      </c>
      <c r="K723" s="346" t="s">
        <v>909</v>
      </c>
    </row>
    <row r="724" spans="1:11" hidden="1">
      <c r="A724" s="32" t="s">
        <v>909</v>
      </c>
      <c r="B724" s="33" t="s">
        <v>909</v>
      </c>
      <c r="C724" s="34" t="s">
        <v>909</v>
      </c>
      <c r="D724" s="34" t="s">
        <v>909</v>
      </c>
      <c r="E724" s="34">
        <f t="shared" si="26"/>
        <v>0</v>
      </c>
      <c r="F724" s="34" t="s">
        <v>909</v>
      </c>
      <c r="G724" s="125">
        <f t="shared" si="27"/>
        <v>0</v>
      </c>
      <c r="H724" s="337" t="s">
        <v>909</v>
      </c>
      <c r="I724" s="356" t="s">
        <v>909</v>
      </c>
      <c r="J724" s="171" t="s">
        <v>909</v>
      </c>
      <c r="K724" s="348" t="s">
        <v>909</v>
      </c>
    </row>
    <row r="725" spans="1:11" hidden="1">
      <c r="A725" s="32" t="s">
        <v>909</v>
      </c>
      <c r="B725" s="33" t="s">
        <v>909</v>
      </c>
      <c r="C725" s="34" t="s">
        <v>909</v>
      </c>
      <c r="D725" s="34" t="s">
        <v>909</v>
      </c>
      <c r="E725" s="34">
        <f t="shared" si="26"/>
        <v>0</v>
      </c>
      <c r="F725" s="34" t="s">
        <v>909</v>
      </c>
      <c r="G725" s="126">
        <f t="shared" si="27"/>
        <v>0</v>
      </c>
      <c r="H725" s="340" t="s">
        <v>909</v>
      </c>
      <c r="I725" s="356" t="s">
        <v>909</v>
      </c>
      <c r="J725" s="171" t="s">
        <v>909</v>
      </c>
      <c r="K725" s="348" t="s">
        <v>909</v>
      </c>
    </row>
    <row r="726" spans="1:11" hidden="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6"/>
        <v>0</v>
      </c>
      <c r="F726" s="34" t="s">
        <v>909</v>
      </c>
      <c r="G726" s="126">
        <f t="shared" si="27"/>
        <v>0</v>
      </c>
      <c r="H726" s="340" t="s">
        <v>909</v>
      </c>
      <c r="I726" s="356" t="s">
        <v>909</v>
      </c>
      <c r="J726" s="171" t="s">
        <v>909</v>
      </c>
      <c r="K726" s="348" t="s">
        <v>909</v>
      </c>
    </row>
    <row r="727" spans="1:11" hidden="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6"/>
        <v>0</v>
      </c>
      <c r="F727" s="34" t="s">
        <v>909</v>
      </c>
      <c r="G727" s="126">
        <f t="shared" si="27"/>
        <v>0</v>
      </c>
      <c r="H727" s="340" t="s">
        <v>909</v>
      </c>
      <c r="I727" s="356" t="s">
        <v>909</v>
      </c>
      <c r="J727" s="171" t="s">
        <v>909</v>
      </c>
      <c r="K727" s="348" t="s">
        <v>909</v>
      </c>
    </row>
    <row r="728" spans="1:11" hidden="1">
      <c r="A728" s="32" t="s">
        <v>909</v>
      </c>
      <c r="B728" s="35" t="s">
        <v>909</v>
      </c>
      <c r="C728" s="34" t="s">
        <v>909</v>
      </c>
      <c r="D728" s="34" t="s">
        <v>909</v>
      </c>
      <c r="E728" s="34">
        <f t="shared" si="26"/>
        <v>0</v>
      </c>
      <c r="F728" s="34" t="s">
        <v>909</v>
      </c>
      <c r="G728" s="126">
        <f t="shared" si="27"/>
        <v>0</v>
      </c>
      <c r="H728" s="340" t="s">
        <v>909</v>
      </c>
      <c r="I728" s="356" t="s">
        <v>909</v>
      </c>
      <c r="J728" s="171" t="s">
        <v>909</v>
      </c>
      <c r="K728" s="348" t="s">
        <v>909</v>
      </c>
    </row>
    <row r="729" spans="1:11" hidden="1">
      <c r="A729" s="32" t="s">
        <v>909</v>
      </c>
      <c r="B729" s="35" t="s">
        <v>909</v>
      </c>
      <c r="C729" s="34" t="s">
        <v>909</v>
      </c>
      <c r="D729" s="34" t="s">
        <v>909</v>
      </c>
      <c r="E729" s="34">
        <f t="shared" si="26"/>
        <v>0</v>
      </c>
      <c r="F729" s="34" t="s">
        <v>909</v>
      </c>
      <c r="G729" s="126">
        <f t="shared" si="27"/>
        <v>0</v>
      </c>
      <c r="H729" s="340" t="s">
        <v>909</v>
      </c>
      <c r="I729" s="356" t="s">
        <v>909</v>
      </c>
      <c r="J729" s="171" t="s">
        <v>909</v>
      </c>
      <c r="K729" s="348" t="s">
        <v>909</v>
      </c>
    </row>
    <row r="730" spans="1:11" hidden="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6"/>
        <v>0</v>
      </c>
      <c r="F730" s="34" t="s">
        <v>909</v>
      </c>
      <c r="G730" s="126">
        <f t="shared" si="27"/>
        <v>0</v>
      </c>
      <c r="H730" s="340" t="s">
        <v>909</v>
      </c>
      <c r="I730" s="356" t="s">
        <v>909</v>
      </c>
      <c r="J730" s="171" t="s">
        <v>909</v>
      </c>
      <c r="K730" s="348" t="s">
        <v>909</v>
      </c>
    </row>
    <row r="731" spans="1:11" hidden="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6"/>
        <v>0</v>
      </c>
      <c r="F731" s="34" t="s">
        <v>909</v>
      </c>
      <c r="G731" s="126">
        <f t="shared" si="27"/>
        <v>0</v>
      </c>
      <c r="H731" s="340" t="s">
        <v>909</v>
      </c>
      <c r="I731" s="356" t="s">
        <v>909</v>
      </c>
      <c r="J731" s="171" t="s">
        <v>909</v>
      </c>
      <c r="K731" s="348" t="s">
        <v>909</v>
      </c>
    </row>
    <row r="732" spans="1:11" hidden="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6"/>
        <v>0</v>
      </c>
      <c r="F732" s="34" t="s">
        <v>909</v>
      </c>
      <c r="G732" s="126">
        <f t="shared" si="27"/>
        <v>0</v>
      </c>
      <c r="H732" s="340" t="s">
        <v>909</v>
      </c>
      <c r="I732" s="356" t="s">
        <v>909</v>
      </c>
      <c r="J732" s="171" t="s">
        <v>909</v>
      </c>
      <c r="K732" s="348" t="s">
        <v>909</v>
      </c>
    </row>
    <row r="733" spans="1:11" hidden="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6"/>
        <v>0</v>
      </c>
      <c r="F733" s="34" t="s">
        <v>909</v>
      </c>
      <c r="G733" s="126">
        <f t="shared" si="27"/>
        <v>0</v>
      </c>
      <c r="H733" s="340" t="s">
        <v>909</v>
      </c>
      <c r="I733" s="356" t="s">
        <v>909</v>
      </c>
      <c r="J733" s="171" t="s">
        <v>909</v>
      </c>
      <c r="K733" s="348" t="s">
        <v>909</v>
      </c>
    </row>
    <row r="734" spans="1:11" hidden="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6"/>
        <v>0</v>
      </c>
      <c r="F734" s="34" t="s">
        <v>909</v>
      </c>
      <c r="G734" s="126">
        <f t="shared" si="27"/>
        <v>0</v>
      </c>
      <c r="H734" s="340" t="s">
        <v>909</v>
      </c>
      <c r="I734" s="356" t="s">
        <v>909</v>
      </c>
      <c r="J734" s="171" t="s">
        <v>909</v>
      </c>
      <c r="K734" s="348" t="s">
        <v>909</v>
      </c>
    </row>
    <row r="735" spans="1:11" hidden="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6"/>
        <v>0</v>
      </c>
      <c r="F735" s="34" t="s">
        <v>909</v>
      </c>
      <c r="G735" s="126">
        <f t="shared" si="27"/>
        <v>0</v>
      </c>
      <c r="H735" s="340" t="s">
        <v>909</v>
      </c>
      <c r="I735" s="356" t="s">
        <v>909</v>
      </c>
      <c r="J735" s="171" t="s">
        <v>909</v>
      </c>
      <c r="K735" s="348" t="s">
        <v>909</v>
      </c>
    </row>
    <row r="736" spans="1:11" hidden="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6"/>
        <v>0</v>
      </c>
      <c r="F736" s="34" t="s">
        <v>909</v>
      </c>
      <c r="G736" s="126">
        <f t="shared" si="27"/>
        <v>0</v>
      </c>
      <c r="H736" s="340" t="s">
        <v>909</v>
      </c>
      <c r="I736" s="356" t="s">
        <v>909</v>
      </c>
      <c r="J736" s="171" t="s">
        <v>909</v>
      </c>
      <c r="K736" s="348" t="s">
        <v>909</v>
      </c>
    </row>
    <row r="737" spans="1:11" hidden="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6"/>
        <v>0</v>
      </c>
      <c r="F737" s="34" t="s">
        <v>909</v>
      </c>
      <c r="G737" s="126">
        <f t="shared" si="27"/>
        <v>0</v>
      </c>
      <c r="H737" s="340" t="s">
        <v>909</v>
      </c>
      <c r="I737" s="356" t="s">
        <v>909</v>
      </c>
      <c r="J737" s="171" t="s">
        <v>909</v>
      </c>
      <c r="K737" s="348" t="s">
        <v>909</v>
      </c>
    </row>
    <row r="738" spans="1:11" hidden="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6"/>
        <v>0</v>
      </c>
      <c r="F738" s="34" t="s">
        <v>909</v>
      </c>
      <c r="G738" s="126">
        <f t="shared" si="27"/>
        <v>0</v>
      </c>
      <c r="H738" s="340" t="s">
        <v>909</v>
      </c>
      <c r="I738" s="356" t="s">
        <v>909</v>
      </c>
      <c r="J738" s="171" t="s">
        <v>909</v>
      </c>
      <c r="K738" s="348" t="s">
        <v>909</v>
      </c>
    </row>
    <row r="739" spans="1:11" hidden="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6"/>
        <v>0</v>
      </c>
      <c r="F739" s="34" t="s">
        <v>909</v>
      </c>
      <c r="G739" s="126">
        <f t="shared" si="27"/>
        <v>0</v>
      </c>
      <c r="H739" s="340" t="s">
        <v>909</v>
      </c>
      <c r="I739" s="356" t="s">
        <v>909</v>
      </c>
      <c r="J739" s="171" t="s">
        <v>909</v>
      </c>
      <c r="K739" s="348" t="s">
        <v>909</v>
      </c>
    </row>
    <row r="740" spans="1:11" hidden="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6"/>
        <v>0</v>
      </c>
      <c r="F740" s="34" t="s">
        <v>909</v>
      </c>
      <c r="G740" s="126">
        <f t="shared" si="27"/>
        <v>0</v>
      </c>
      <c r="H740" s="340" t="s">
        <v>909</v>
      </c>
      <c r="I740" s="356" t="s">
        <v>909</v>
      </c>
      <c r="J740" s="171" t="s">
        <v>909</v>
      </c>
      <c r="K740" s="348" t="s">
        <v>909</v>
      </c>
    </row>
    <row r="741" spans="1:11" hidden="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6"/>
        <v>0</v>
      </c>
      <c r="F741" s="34" t="s">
        <v>909</v>
      </c>
      <c r="G741" s="126">
        <f t="shared" si="27"/>
        <v>0</v>
      </c>
      <c r="H741" s="340" t="s">
        <v>909</v>
      </c>
      <c r="I741" s="356" t="s">
        <v>909</v>
      </c>
      <c r="J741" s="171" t="s">
        <v>909</v>
      </c>
      <c r="K741" s="348" t="s">
        <v>909</v>
      </c>
    </row>
    <row r="742" spans="1:11" hidden="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6"/>
        <v>0</v>
      </c>
      <c r="F742" s="34" t="s">
        <v>909</v>
      </c>
      <c r="G742" s="126">
        <f t="shared" si="27"/>
        <v>0</v>
      </c>
      <c r="H742" s="340" t="s">
        <v>909</v>
      </c>
      <c r="I742" s="356" t="s">
        <v>909</v>
      </c>
      <c r="J742" s="171" t="s">
        <v>909</v>
      </c>
      <c r="K742" s="348" t="s">
        <v>909</v>
      </c>
    </row>
    <row r="743" spans="1:11" hidden="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6"/>
        <v>0</v>
      </c>
      <c r="F743" s="34" t="s">
        <v>909</v>
      </c>
      <c r="G743" s="126">
        <f t="shared" si="27"/>
        <v>0</v>
      </c>
      <c r="H743" s="340" t="s">
        <v>909</v>
      </c>
      <c r="I743" s="356" t="s">
        <v>909</v>
      </c>
      <c r="J743" s="171" t="s">
        <v>909</v>
      </c>
      <c r="K743" s="348" t="s">
        <v>909</v>
      </c>
    </row>
    <row r="744" spans="1:11" hidden="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6"/>
        <v>0</v>
      </c>
      <c r="F744" s="34" t="s">
        <v>909</v>
      </c>
      <c r="G744" s="126">
        <f t="shared" si="27"/>
        <v>0</v>
      </c>
      <c r="H744" s="340" t="s">
        <v>909</v>
      </c>
      <c r="I744" s="356" t="s">
        <v>909</v>
      </c>
      <c r="J744" s="171" t="s">
        <v>909</v>
      </c>
      <c r="K744" s="348" t="s">
        <v>909</v>
      </c>
    </row>
    <row r="745" spans="1:11" hidden="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6"/>
        <v>0</v>
      </c>
      <c r="F745" s="34" t="s">
        <v>909</v>
      </c>
      <c r="G745" s="126">
        <f t="shared" si="27"/>
        <v>0</v>
      </c>
      <c r="H745" s="340" t="s">
        <v>909</v>
      </c>
      <c r="I745" s="356" t="s">
        <v>909</v>
      </c>
      <c r="J745" s="171" t="s">
        <v>909</v>
      </c>
      <c r="K745" s="348" t="s">
        <v>909</v>
      </c>
    </row>
    <row r="746" spans="1:11" hidden="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6"/>
        <v>0</v>
      </c>
      <c r="F746" s="34" t="s">
        <v>909</v>
      </c>
      <c r="G746" s="126">
        <f t="shared" si="27"/>
        <v>0</v>
      </c>
      <c r="H746" s="340" t="s">
        <v>909</v>
      </c>
      <c r="I746" s="356" t="s">
        <v>909</v>
      </c>
      <c r="J746" s="171" t="s">
        <v>909</v>
      </c>
      <c r="K746" s="348" t="s">
        <v>909</v>
      </c>
    </row>
    <row r="747" spans="1:11" hidden="1">
      <c r="A747" s="32" t="s">
        <v>909</v>
      </c>
      <c r="B747" s="33" t="s">
        <v>909</v>
      </c>
      <c r="C747" s="34" t="s">
        <v>909</v>
      </c>
      <c r="D747" s="34" t="s">
        <v>909</v>
      </c>
      <c r="E747" s="34">
        <f t="shared" si="26"/>
        <v>0</v>
      </c>
      <c r="F747" s="34" t="s">
        <v>909</v>
      </c>
      <c r="G747" s="126">
        <f t="shared" si="27"/>
        <v>0</v>
      </c>
      <c r="H747" s="340" t="s">
        <v>909</v>
      </c>
      <c r="I747" s="356" t="s">
        <v>909</v>
      </c>
      <c r="J747" s="171" t="s">
        <v>909</v>
      </c>
      <c r="K747" s="348" t="s">
        <v>909</v>
      </c>
    </row>
    <row r="748" spans="1:11" hidden="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6"/>
        <v>0</v>
      </c>
      <c r="F748" s="34" t="s">
        <v>909</v>
      </c>
      <c r="G748" s="126">
        <f t="shared" si="27"/>
        <v>0</v>
      </c>
      <c r="H748" s="340" t="s">
        <v>909</v>
      </c>
      <c r="I748" s="356" t="s">
        <v>909</v>
      </c>
      <c r="J748" s="171" t="s">
        <v>909</v>
      </c>
      <c r="K748" s="348" t="s">
        <v>909</v>
      </c>
    </row>
    <row r="749" spans="1:11" hidden="1">
      <c r="A749" s="32" t="s">
        <v>909</v>
      </c>
      <c r="B749" s="33" t="s">
        <v>909</v>
      </c>
      <c r="C749" s="34" t="s">
        <v>909</v>
      </c>
      <c r="D749" s="34" t="s">
        <v>909</v>
      </c>
      <c r="E749" s="34">
        <f t="shared" si="26"/>
        <v>0</v>
      </c>
      <c r="F749" s="34" t="s">
        <v>909</v>
      </c>
      <c r="G749" s="126">
        <f t="shared" si="27"/>
        <v>0</v>
      </c>
      <c r="H749" s="340" t="s">
        <v>909</v>
      </c>
      <c r="I749" s="356" t="s">
        <v>909</v>
      </c>
      <c r="J749" s="171" t="s">
        <v>909</v>
      </c>
      <c r="K749" s="348" t="s">
        <v>909</v>
      </c>
    </row>
    <row r="750" spans="1:11" hidden="1">
      <c r="A750" s="32" t="s">
        <v>909</v>
      </c>
      <c r="B750" s="33" t="s">
        <v>909</v>
      </c>
      <c r="C750" s="34" t="s">
        <v>909</v>
      </c>
      <c r="D750" s="34" t="s">
        <v>909</v>
      </c>
      <c r="E750" s="34">
        <f t="shared" si="26"/>
        <v>0</v>
      </c>
      <c r="F750" s="34" t="s">
        <v>909</v>
      </c>
      <c r="G750" s="126">
        <f t="shared" si="27"/>
        <v>0</v>
      </c>
      <c r="H750" s="340" t="s">
        <v>909</v>
      </c>
      <c r="I750" s="356" t="s">
        <v>909</v>
      </c>
      <c r="J750" s="171" t="s">
        <v>909</v>
      </c>
      <c r="K750" s="348" t="s">
        <v>909</v>
      </c>
    </row>
    <row r="751" spans="1:11" hidden="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6"/>
        <v>0</v>
      </c>
      <c r="F751" s="34" t="s">
        <v>909</v>
      </c>
      <c r="G751" s="126">
        <f t="shared" si="27"/>
        <v>0</v>
      </c>
      <c r="H751" s="340" t="s">
        <v>909</v>
      </c>
      <c r="I751" s="356" t="s">
        <v>909</v>
      </c>
      <c r="J751" s="171" t="s">
        <v>909</v>
      </c>
      <c r="K751" s="348" t="s">
        <v>909</v>
      </c>
    </row>
    <row r="752" spans="1:11" hidden="1">
      <c r="A752" s="32" t="s">
        <v>909</v>
      </c>
      <c r="B752" s="33" t="s">
        <v>909</v>
      </c>
      <c r="C752" s="34" t="s">
        <v>909</v>
      </c>
      <c r="D752" s="34" t="s">
        <v>909</v>
      </c>
      <c r="E752" s="34">
        <f t="shared" si="26"/>
        <v>0</v>
      </c>
      <c r="F752" s="34" t="s">
        <v>909</v>
      </c>
      <c r="G752" s="126">
        <f t="shared" si="27"/>
        <v>0</v>
      </c>
      <c r="H752" s="340" t="s">
        <v>909</v>
      </c>
      <c r="I752" s="356" t="s">
        <v>909</v>
      </c>
      <c r="J752" s="171" t="s">
        <v>909</v>
      </c>
      <c r="K752" s="348" t="s">
        <v>909</v>
      </c>
    </row>
    <row r="753" spans="1:11" hidden="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6"/>
        <v>0</v>
      </c>
      <c r="F753" s="34" t="s">
        <v>909</v>
      </c>
      <c r="G753" s="126">
        <f t="shared" si="27"/>
        <v>0</v>
      </c>
      <c r="H753" s="340" t="s">
        <v>909</v>
      </c>
      <c r="I753" s="356" t="s">
        <v>909</v>
      </c>
      <c r="J753" s="171" t="s">
        <v>909</v>
      </c>
      <c r="K753" s="348" t="s">
        <v>909</v>
      </c>
    </row>
    <row r="754" spans="1:11" hidden="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6"/>
        <v>0</v>
      </c>
      <c r="F754" s="34" t="s">
        <v>909</v>
      </c>
      <c r="G754" s="126">
        <f t="shared" si="27"/>
        <v>0</v>
      </c>
      <c r="H754" s="340" t="s">
        <v>909</v>
      </c>
      <c r="I754" s="356" t="s">
        <v>909</v>
      </c>
      <c r="J754" s="171" t="s">
        <v>909</v>
      </c>
      <c r="K754" s="348" t="s">
        <v>909</v>
      </c>
    </row>
    <row r="755" spans="1:11" hidden="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6"/>
        <v>0</v>
      </c>
      <c r="F755" s="34" t="s">
        <v>909</v>
      </c>
      <c r="G755" s="126">
        <f t="shared" si="27"/>
        <v>0</v>
      </c>
      <c r="H755" s="341" t="s">
        <v>909</v>
      </c>
      <c r="I755" s="357" t="s">
        <v>909</v>
      </c>
      <c r="J755" s="173" t="s">
        <v>909</v>
      </c>
      <c r="K755" s="349" t="s">
        <v>909</v>
      </c>
    </row>
    <row r="756" spans="1:11" hidden="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6"/>
        <v>0</v>
      </c>
      <c r="F756" s="34" t="s">
        <v>909</v>
      </c>
      <c r="G756" s="126">
        <f t="shared" si="27"/>
        <v>0</v>
      </c>
      <c r="H756" s="341" t="s">
        <v>909</v>
      </c>
      <c r="I756" s="357" t="s">
        <v>909</v>
      </c>
      <c r="J756" s="173" t="s">
        <v>909</v>
      </c>
      <c r="K756" s="349" t="s">
        <v>909</v>
      </c>
    </row>
    <row r="757" spans="1:11" hidden="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6"/>
        <v>0</v>
      </c>
      <c r="F757" s="34" t="s">
        <v>909</v>
      </c>
      <c r="G757" s="126">
        <f t="shared" si="27"/>
        <v>0</v>
      </c>
      <c r="H757" s="340" t="s">
        <v>909</v>
      </c>
      <c r="I757" s="176" t="s">
        <v>909</v>
      </c>
      <c r="J757" s="175" t="s">
        <v>909</v>
      </c>
      <c r="K757" s="159" t="s">
        <v>909</v>
      </c>
    </row>
    <row r="758" spans="1:11" hidden="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6"/>
        <v>0</v>
      </c>
      <c r="F758" s="34" t="s">
        <v>909</v>
      </c>
      <c r="G758" s="126">
        <f t="shared" si="27"/>
        <v>0</v>
      </c>
      <c r="H758" s="340" t="s">
        <v>909</v>
      </c>
      <c r="I758" s="176" t="s">
        <v>909</v>
      </c>
      <c r="J758" s="175" t="s">
        <v>909</v>
      </c>
      <c r="K758" s="159" t="s">
        <v>909</v>
      </c>
    </row>
    <row r="759" spans="1:11" hidden="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6"/>
        <v>0</v>
      </c>
      <c r="F759" s="34" t="s">
        <v>909</v>
      </c>
      <c r="G759" s="126">
        <f t="shared" si="27"/>
        <v>0</v>
      </c>
      <c r="H759" s="340" t="s">
        <v>909</v>
      </c>
      <c r="I759" s="176" t="s">
        <v>909</v>
      </c>
      <c r="J759" s="175" t="s">
        <v>909</v>
      </c>
      <c r="K759" s="159" t="s">
        <v>909</v>
      </c>
    </row>
    <row r="760" spans="1:11" hidden="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6"/>
        <v>0</v>
      </c>
      <c r="F760" s="34" t="s">
        <v>909</v>
      </c>
      <c r="G760" s="126">
        <f t="shared" si="27"/>
        <v>0</v>
      </c>
      <c r="H760" s="340" t="s">
        <v>909</v>
      </c>
      <c r="I760" s="176" t="s">
        <v>909</v>
      </c>
      <c r="J760" s="175" t="s">
        <v>909</v>
      </c>
      <c r="K760" s="159" t="s">
        <v>909</v>
      </c>
    </row>
    <row r="761" spans="1:11" hidden="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6"/>
        <v>0</v>
      </c>
      <c r="F761" s="34" t="s">
        <v>909</v>
      </c>
      <c r="G761" s="126">
        <f t="shared" si="27"/>
        <v>0</v>
      </c>
      <c r="H761" s="340" t="s">
        <v>909</v>
      </c>
      <c r="I761" s="176" t="s">
        <v>909</v>
      </c>
      <c r="J761" s="175" t="s">
        <v>909</v>
      </c>
      <c r="K761" s="159" t="s">
        <v>909</v>
      </c>
    </row>
    <row r="762" spans="1:11" hidden="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6"/>
        <v>0</v>
      </c>
      <c r="F762" s="34" t="s">
        <v>909</v>
      </c>
      <c r="G762" s="126">
        <f t="shared" si="27"/>
        <v>0</v>
      </c>
      <c r="H762" s="340" t="s">
        <v>909</v>
      </c>
      <c r="I762" s="176" t="s">
        <v>909</v>
      </c>
      <c r="J762" s="175" t="s">
        <v>909</v>
      </c>
      <c r="K762" s="159" t="s">
        <v>909</v>
      </c>
    </row>
    <row r="763" spans="1:11" hidden="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6"/>
        <v>0</v>
      </c>
      <c r="F763" s="34" t="s">
        <v>909</v>
      </c>
      <c r="G763" s="126">
        <f t="shared" si="27"/>
        <v>0</v>
      </c>
      <c r="H763" s="340" t="s">
        <v>909</v>
      </c>
      <c r="I763" s="176" t="s">
        <v>909</v>
      </c>
      <c r="J763" s="175" t="s">
        <v>909</v>
      </c>
      <c r="K763" s="159" t="s">
        <v>909</v>
      </c>
    </row>
    <row r="764" spans="1:11" hidden="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6"/>
        <v>0</v>
      </c>
      <c r="F764" s="34" t="s">
        <v>909</v>
      </c>
      <c r="G764" s="126">
        <f t="shared" si="27"/>
        <v>0</v>
      </c>
      <c r="H764" s="340" t="s">
        <v>909</v>
      </c>
      <c r="I764" s="176" t="s">
        <v>909</v>
      </c>
      <c r="J764" s="175" t="s">
        <v>909</v>
      </c>
      <c r="K764" s="159" t="s">
        <v>909</v>
      </c>
    </row>
    <row r="765" spans="1:11" hidden="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6"/>
        <v>0</v>
      </c>
      <c r="F765" s="34" t="s">
        <v>909</v>
      </c>
      <c r="G765" s="126">
        <f t="shared" si="27"/>
        <v>0</v>
      </c>
      <c r="H765" s="340" t="s">
        <v>909</v>
      </c>
      <c r="I765" s="176" t="s">
        <v>909</v>
      </c>
      <c r="J765" s="175" t="s">
        <v>909</v>
      </c>
      <c r="K765" s="159" t="s">
        <v>909</v>
      </c>
    </row>
    <row r="766" spans="1:11" hidden="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6"/>
        <v>0</v>
      </c>
      <c r="F766" s="34" t="s">
        <v>909</v>
      </c>
      <c r="G766" s="126">
        <f t="shared" si="27"/>
        <v>0</v>
      </c>
      <c r="H766" s="340" t="s">
        <v>909</v>
      </c>
      <c r="I766" s="176" t="s">
        <v>909</v>
      </c>
      <c r="J766" s="175" t="s">
        <v>909</v>
      </c>
      <c r="K766" s="159" t="s">
        <v>909</v>
      </c>
    </row>
    <row r="767" spans="1:11" hidden="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6"/>
        <v>0</v>
      </c>
      <c r="F767" s="34" t="s">
        <v>909</v>
      </c>
      <c r="G767" s="126">
        <f t="shared" si="27"/>
        <v>0</v>
      </c>
      <c r="H767" s="340" t="s">
        <v>909</v>
      </c>
      <c r="I767" s="176" t="s">
        <v>909</v>
      </c>
      <c r="J767" s="175" t="s">
        <v>909</v>
      </c>
      <c r="K767" s="159" t="s">
        <v>909</v>
      </c>
    </row>
    <row r="768" spans="1:11" hidden="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6"/>
        <v>0</v>
      </c>
      <c r="F768" s="34" t="s">
        <v>909</v>
      </c>
      <c r="G768" s="126">
        <f t="shared" si="27"/>
        <v>0</v>
      </c>
      <c r="H768" s="340" t="s">
        <v>909</v>
      </c>
      <c r="I768" s="176" t="s">
        <v>909</v>
      </c>
      <c r="J768" s="175" t="s">
        <v>909</v>
      </c>
      <c r="K768" s="159" t="s">
        <v>909</v>
      </c>
    </row>
    <row r="769" spans="1:11" hidden="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6"/>
        <v>0</v>
      </c>
      <c r="F769" s="34" t="s">
        <v>909</v>
      </c>
      <c r="G769" s="126">
        <f t="shared" si="27"/>
        <v>0</v>
      </c>
      <c r="H769" s="340" t="s">
        <v>909</v>
      </c>
      <c r="I769" s="176" t="s">
        <v>909</v>
      </c>
      <c r="J769" s="175" t="s">
        <v>909</v>
      </c>
      <c r="K769" s="159" t="s">
        <v>909</v>
      </c>
    </row>
    <row r="770" spans="1:11" hidden="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6"/>
        <v>0</v>
      </c>
      <c r="F770" s="34" t="s">
        <v>909</v>
      </c>
      <c r="G770" s="126">
        <f t="shared" si="27"/>
        <v>0</v>
      </c>
      <c r="H770" s="340" t="s">
        <v>909</v>
      </c>
      <c r="I770" s="176" t="s">
        <v>909</v>
      </c>
      <c r="J770" s="175" t="s">
        <v>909</v>
      </c>
      <c r="K770" s="159" t="s">
        <v>909</v>
      </c>
    </row>
    <row r="771" spans="1:11" hidden="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6"/>
        <v>0</v>
      </c>
      <c r="F771" s="34" t="s">
        <v>909</v>
      </c>
      <c r="G771" s="126">
        <f t="shared" si="27"/>
        <v>0</v>
      </c>
      <c r="H771" s="340" t="s">
        <v>909</v>
      </c>
      <c r="I771" s="176" t="s">
        <v>909</v>
      </c>
      <c r="J771" s="175" t="s">
        <v>909</v>
      </c>
      <c r="K771" s="159" t="s">
        <v>909</v>
      </c>
    </row>
    <row r="772" spans="1:11" hidden="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6"/>
        <v>0</v>
      </c>
      <c r="F772" s="34" t="s">
        <v>909</v>
      </c>
      <c r="G772" s="126">
        <f t="shared" si="27"/>
        <v>0</v>
      </c>
      <c r="H772" s="340" t="s">
        <v>909</v>
      </c>
      <c r="I772" s="176" t="s">
        <v>909</v>
      </c>
      <c r="J772" s="175" t="s">
        <v>909</v>
      </c>
      <c r="K772" s="159" t="s">
        <v>909</v>
      </c>
    </row>
    <row r="773" spans="1:11" hidden="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6"/>
        <v>0</v>
      </c>
      <c r="F773" s="34" t="s">
        <v>909</v>
      </c>
      <c r="G773" s="126">
        <f t="shared" si="27"/>
        <v>0</v>
      </c>
      <c r="H773" s="340" t="s">
        <v>909</v>
      </c>
      <c r="I773" s="176" t="s">
        <v>909</v>
      </c>
      <c r="J773" s="175" t="s">
        <v>909</v>
      </c>
      <c r="K773" s="159" t="s">
        <v>909</v>
      </c>
    </row>
    <row r="774" spans="1:11" hidden="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6"/>
        <v>0</v>
      </c>
      <c r="F774" s="34" t="s">
        <v>909</v>
      </c>
      <c r="G774" s="126">
        <f t="shared" si="27"/>
        <v>0</v>
      </c>
      <c r="H774" s="340" t="s">
        <v>909</v>
      </c>
      <c r="I774" s="176" t="s">
        <v>909</v>
      </c>
      <c r="J774" s="175" t="s">
        <v>909</v>
      </c>
      <c r="K774" s="159" t="s">
        <v>909</v>
      </c>
    </row>
    <row r="775" spans="1:11" hidden="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6"/>
        <v>0</v>
      </c>
      <c r="F775" s="34" t="s">
        <v>909</v>
      </c>
      <c r="G775" s="126">
        <f t="shared" si="27"/>
        <v>0</v>
      </c>
      <c r="H775" s="340" t="s">
        <v>909</v>
      </c>
      <c r="I775" s="176" t="s">
        <v>909</v>
      </c>
      <c r="J775" s="175" t="s">
        <v>909</v>
      </c>
      <c r="K775" s="159" t="s">
        <v>909</v>
      </c>
    </row>
    <row r="776" spans="1:11" hidden="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6"/>
        <v>0</v>
      </c>
      <c r="F776" s="34" t="s">
        <v>909</v>
      </c>
      <c r="G776" s="126">
        <f t="shared" si="27"/>
        <v>0</v>
      </c>
      <c r="H776" s="340" t="s">
        <v>909</v>
      </c>
      <c r="I776" s="176" t="s">
        <v>909</v>
      </c>
      <c r="J776" s="175" t="s">
        <v>909</v>
      </c>
      <c r="K776" s="159" t="s">
        <v>909</v>
      </c>
    </row>
    <row r="777" spans="1:11" hidden="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6"/>
        <v>0</v>
      </c>
      <c r="F777" s="34" t="s">
        <v>909</v>
      </c>
      <c r="G777" s="126">
        <f t="shared" si="27"/>
        <v>0</v>
      </c>
      <c r="H777" s="340" t="s">
        <v>909</v>
      </c>
      <c r="I777" s="176" t="s">
        <v>909</v>
      </c>
      <c r="J777" s="175" t="s">
        <v>909</v>
      </c>
      <c r="K777" s="159" t="s">
        <v>909</v>
      </c>
    </row>
    <row r="778" spans="1:11" hidden="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6"/>
        <v>0</v>
      </c>
      <c r="F778" s="34" t="s">
        <v>909</v>
      </c>
      <c r="G778" s="126">
        <f t="shared" si="27"/>
        <v>0</v>
      </c>
      <c r="H778" s="340" t="s">
        <v>909</v>
      </c>
      <c r="I778" s="176" t="s">
        <v>909</v>
      </c>
      <c r="J778" s="175" t="s">
        <v>909</v>
      </c>
      <c r="K778" s="159" t="s">
        <v>909</v>
      </c>
    </row>
    <row r="779" spans="1:11" hidden="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6"/>
        <v>0</v>
      </c>
      <c r="F779" s="34" t="s">
        <v>909</v>
      </c>
      <c r="G779" s="126">
        <f t="shared" si="27"/>
        <v>0</v>
      </c>
      <c r="H779" s="340" t="s">
        <v>909</v>
      </c>
      <c r="I779" s="176" t="s">
        <v>909</v>
      </c>
      <c r="J779" s="175" t="s">
        <v>909</v>
      </c>
      <c r="K779" s="159" t="s">
        <v>909</v>
      </c>
    </row>
    <row r="780" spans="1:11" hidden="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6"/>
        <v>0</v>
      </c>
      <c r="F780" s="34" t="s">
        <v>909</v>
      </c>
      <c r="G780" s="126">
        <f t="shared" si="27"/>
        <v>0</v>
      </c>
      <c r="H780" s="340" t="s">
        <v>909</v>
      </c>
      <c r="I780" s="176" t="s">
        <v>909</v>
      </c>
      <c r="J780" s="175" t="s">
        <v>909</v>
      </c>
      <c r="K780" s="159" t="s">
        <v>909</v>
      </c>
    </row>
    <row r="781" spans="1:11" hidden="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si="26"/>
        <v>0</v>
      </c>
      <c r="F781" s="34" t="s">
        <v>909</v>
      </c>
      <c r="G781" s="126">
        <f t="shared" si="27"/>
        <v>0</v>
      </c>
      <c r="H781" s="340" t="s">
        <v>909</v>
      </c>
      <c r="I781" s="176" t="s">
        <v>909</v>
      </c>
      <c r="J781" s="175" t="s">
        <v>909</v>
      </c>
      <c r="K781" s="159" t="s">
        <v>909</v>
      </c>
    </row>
    <row r="782" spans="1:11" hidden="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6"/>
        <v>0</v>
      </c>
      <c r="F782" s="34" t="s">
        <v>909</v>
      </c>
      <c r="G782" s="126">
        <f t="shared" si="27"/>
        <v>0</v>
      </c>
      <c r="H782" s="340" t="s">
        <v>909</v>
      </c>
      <c r="I782" s="176" t="s">
        <v>909</v>
      </c>
      <c r="J782" s="175" t="s">
        <v>909</v>
      </c>
      <c r="K782" s="159" t="s">
        <v>909</v>
      </c>
    </row>
    <row r="783" spans="1:11" hidden="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6"/>
        <v>0</v>
      </c>
      <c r="F783" s="34" t="s">
        <v>909</v>
      </c>
      <c r="G783" s="126">
        <f t="shared" si="27"/>
        <v>0</v>
      </c>
      <c r="H783" s="340" t="s">
        <v>909</v>
      </c>
      <c r="I783" s="176" t="s">
        <v>909</v>
      </c>
      <c r="J783" s="175" t="s">
        <v>909</v>
      </c>
      <c r="K783" s="159" t="s">
        <v>909</v>
      </c>
    </row>
    <row r="784" spans="1:11" hidden="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6"/>
        <v>0</v>
      </c>
      <c r="F784" s="34" t="s">
        <v>909</v>
      </c>
      <c r="G784" s="126">
        <f t="shared" si="27"/>
        <v>0</v>
      </c>
      <c r="H784" s="340" t="s">
        <v>909</v>
      </c>
      <c r="I784" s="176" t="s">
        <v>909</v>
      </c>
      <c r="J784" s="175" t="s">
        <v>909</v>
      </c>
      <c r="K784" s="159" t="s">
        <v>909</v>
      </c>
    </row>
    <row r="785" spans="1:11" hidden="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ref="E785:E848" si="28">IFERROR(C785+D785,0)</f>
        <v>0</v>
      </c>
      <c r="F785" s="34" t="s">
        <v>909</v>
      </c>
      <c r="G785" s="126">
        <f t="shared" ref="G785:G848" si="29">IFERROR((E785-F785),0)</f>
        <v>0</v>
      </c>
      <c r="H785" s="340" t="s">
        <v>909</v>
      </c>
      <c r="I785" s="176" t="s">
        <v>909</v>
      </c>
      <c r="J785" s="175" t="s">
        <v>909</v>
      </c>
      <c r="K785" s="159" t="s">
        <v>909</v>
      </c>
    </row>
    <row r="786" spans="1:11" hidden="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8"/>
        <v>0</v>
      </c>
      <c r="F786" s="34" t="s">
        <v>909</v>
      </c>
      <c r="G786" s="126">
        <f t="shared" si="29"/>
        <v>0</v>
      </c>
      <c r="H786" s="340" t="s">
        <v>909</v>
      </c>
      <c r="I786" s="176" t="s">
        <v>909</v>
      </c>
      <c r="J786" s="175" t="s">
        <v>909</v>
      </c>
      <c r="K786" s="159" t="s">
        <v>909</v>
      </c>
    </row>
    <row r="787" spans="1:11" hidden="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8"/>
        <v>0</v>
      </c>
      <c r="F787" s="34" t="s">
        <v>909</v>
      </c>
      <c r="G787" s="126">
        <f t="shared" si="29"/>
        <v>0</v>
      </c>
      <c r="H787" s="340" t="s">
        <v>909</v>
      </c>
      <c r="I787" s="176" t="s">
        <v>909</v>
      </c>
      <c r="J787" s="175" t="s">
        <v>909</v>
      </c>
      <c r="K787" s="159" t="s">
        <v>909</v>
      </c>
    </row>
    <row r="788" spans="1:11" hidden="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8"/>
        <v>0</v>
      </c>
      <c r="F788" s="34" t="s">
        <v>909</v>
      </c>
      <c r="G788" s="126">
        <f t="shared" si="29"/>
        <v>0</v>
      </c>
      <c r="H788" s="340" t="s">
        <v>909</v>
      </c>
      <c r="I788" s="176" t="s">
        <v>909</v>
      </c>
      <c r="J788" s="175" t="s">
        <v>909</v>
      </c>
      <c r="K788" s="159" t="s">
        <v>909</v>
      </c>
    </row>
    <row r="789" spans="1:11" hidden="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8"/>
        <v>0</v>
      </c>
      <c r="F789" s="34" t="s">
        <v>909</v>
      </c>
      <c r="G789" s="126">
        <f t="shared" si="29"/>
        <v>0</v>
      </c>
      <c r="H789" s="340" t="s">
        <v>909</v>
      </c>
      <c r="I789" s="176" t="s">
        <v>909</v>
      </c>
      <c r="J789" s="175" t="s">
        <v>909</v>
      </c>
      <c r="K789" s="159" t="s">
        <v>909</v>
      </c>
    </row>
    <row r="790" spans="1:11" hidden="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8"/>
        <v>0</v>
      </c>
      <c r="F790" s="34" t="s">
        <v>909</v>
      </c>
      <c r="G790" s="126">
        <f t="shared" si="29"/>
        <v>0</v>
      </c>
      <c r="H790" s="340" t="s">
        <v>909</v>
      </c>
      <c r="I790" s="176" t="s">
        <v>909</v>
      </c>
      <c r="J790" s="175" t="s">
        <v>909</v>
      </c>
      <c r="K790" s="159" t="s">
        <v>909</v>
      </c>
    </row>
    <row r="791" spans="1:11" hidden="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8"/>
        <v>0</v>
      </c>
      <c r="F791" s="34" t="s">
        <v>909</v>
      </c>
      <c r="G791" s="126">
        <f t="shared" si="29"/>
        <v>0</v>
      </c>
      <c r="H791" s="340" t="s">
        <v>909</v>
      </c>
      <c r="I791" s="176" t="s">
        <v>909</v>
      </c>
      <c r="J791" s="175" t="s">
        <v>909</v>
      </c>
      <c r="K791" s="159" t="s">
        <v>909</v>
      </c>
    </row>
    <row r="792" spans="1:11" hidden="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8"/>
        <v>0</v>
      </c>
      <c r="F792" s="34" t="s">
        <v>909</v>
      </c>
      <c r="G792" s="126">
        <f t="shared" si="29"/>
        <v>0</v>
      </c>
      <c r="H792" s="340" t="s">
        <v>909</v>
      </c>
      <c r="I792" s="176" t="s">
        <v>909</v>
      </c>
      <c r="J792" s="175" t="s">
        <v>909</v>
      </c>
      <c r="K792" s="159" t="s">
        <v>909</v>
      </c>
    </row>
    <row r="793" spans="1:11" hidden="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8"/>
        <v>0</v>
      </c>
      <c r="F793" s="34" t="s">
        <v>909</v>
      </c>
      <c r="G793" s="126">
        <f t="shared" si="29"/>
        <v>0</v>
      </c>
      <c r="H793" s="340" t="s">
        <v>909</v>
      </c>
      <c r="I793" s="176" t="s">
        <v>909</v>
      </c>
      <c r="J793" s="175" t="s">
        <v>909</v>
      </c>
      <c r="K793" s="159" t="s">
        <v>909</v>
      </c>
    </row>
    <row r="794" spans="1:11" hidden="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8"/>
        <v>0</v>
      </c>
      <c r="F794" s="34" t="s">
        <v>909</v>
      </c>
      <c r="G794" s="126">
        <f t="shared" si="29"/>
        <v>0</v>
      </c>
      <c r="H794" s="340" t="s">
        <v>909</v>
      </c>
      <c r="I794" s="176" t="s">
        <v>909</v>
      </c>
      <c r="J794" s="175" t="s">
        <v>909</v>
      </c>
      <c r="K794" s="159" t="s">
        <v>909</v>
      </c>
    </row>
    <row r="795" spans="1:11" hidden="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8"/>
        <v>0</v>
      </c>
      <c r="F795" s="34" t="s">
        <v>909</v>
      </c>
      <c r="G795" s="126">
        <f t="shared" si="29"/>
        <v>0</v>
      </c>
      <c r="H795" s="340" t="s">
        <v>909</v>
      </c>
      <c r="I795" s="176" t="s">
        <v>909</v>
      </c>
      <c r="J795" s="175" t="s">
        <v>909</v>
      </c>
      <c r="K795" s="159" t="s">
        <v>909</v>
      </c>
    </row>
    <row r="796" spans="1:11" hidden="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8"/>
        <v>0</v>
      </c>
      <c r="F796" s="34" t="s">
        <v>909</v>
      </c>
      <c r="G796" s="126">
        <f t="shared" si="29"/>
        <v>0</v>
      </c>
      <c r="H796" s="340" t="s">
        <v>909</v>
      </c>
      <c r="I796" s="176" t="s">
        <v>909</v>
      </c>
      <c r="J796" s="175" t="s">
        <v>909</v>
      </c>
      <c r="K796" s="159" t="s">
        <v>909</v>
      </c>
    </row>
    <row r="797" spans="1:11" hidden="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8"/>
        <v>0</v>
      </c>
      <c r="F797" s="34" t="s">
        <v>909</v>
      </c>
      <c r="G797" s="126">
        <f t="shared" si="29"/>
        <v>0</v>
      </c>
      <c r="H797" s="340" t="s">
        <v>909</v>
      </c>
      <c r="I797" s="176" t="s">
        <v>909</v>
      </c>
      <c r="J797" s="175" t="s">
        <v>909</v>
      </c>
      <c r="K797" s="159" t="s">
        <v>909</v>
      </c>
    </row>
    <row r="798" spans="1:11" hidden="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8"/>
        <v>0</v>
      </c>
      <c r="F798" s="34" t="s">
        <v>909</v>
      </c>
      <c r="G798" s="126">
        <f t="shared" si="29"/>
        <v>0</v>
      </c>
      <c r="H798" s="340" t="s">
        <v>909</v>
      </c>
      <c r="I798" s="176" t="s">
        <v>909</v>
      </c>
      <c r="J798" s="175" t="s">
        <v>909</v>
      </c>
      <c r="K798" s="159" t="s">
        <v>909</v>
      </c>
    </row>
    <row r="799" spans="1:11" hidden="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8"/>
        <v>0</v>
      </c>
      <c r="F799" s="34" t="s">
        <v>909</v>
      </c>
      <c r="G799" s="126">
        <f t="shared" si="29"/>
        <v>0</v>
      </c>
      <c r="H799" s="340" t="s">
        <v>909</v>
      </c>
      <c r="I799" s="176" t="s">
        <v>909</v>
      </c>
      <c r="J799" s="175" t="s">
        <v>909</v>
      </c>
      <c r="K799" s="159" t="s">
        <v>909</v>
      </c>
    </row>
    <row r="800" spans="1:11" hidden="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8"/>
        <v>0</v>
      </c>
      <c r="F800" s="34" t="s">
        <v>909</v>
      </c>
      <c r="G800" s="126">
        <f t="shared" si="29"/>
        <v>0</v>
      </c>
      <c r="H800" s="340" t="s">
        <v>909</v>
      </c>
      <c r="I800" s="176" t="s">
        <v>909</v>
      </c>
      <c r="J800" s="175" t="s">
        <v>909</v>
      </c>
      <c r="K800" s="159" t="s">
        <v>909</v>
      </c>
    </row>
    <row r="801" spans="1:11" hidden="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8"/>
        <v>0</v>
      </c>
      <c r="F801" s="34" t="s">
        <v>909</v>
      </c>
      <c r="G801" s="126">
        <f t="shared" si="29"/>
        <v>0</v>
      </c>
      <c r="H801" s="340" t="s">
        <v>909</v>
      </c>
      <c r="I801" s="176" t="s">
        <v>909</v>
      </c>
      <c r="J801" s="175" t="s">
        <v>909</v>
      </c>
      <c r="K801" s="159" t="s">
        <v>909</v>
      </c>
    </row>
    <row r="802" spans="1:11" hidden="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8"/>
        <v>0</v>
      </c>
      <c r="F802" s="34" t="s">
        <v>909</v>
      </c>
      <c r="G802" s="126">
        <f t="shared" si="29"/>
        <v>0</v>
      </c>
      <c r="H802" s="340" t="s">
        <v>909</v>
      </c>
      <c r="I802" s="176" t="s">
        <v>909</v>
      </c>
      <c r="J802" s="175" t="s">
        <v>909</v>
      </c>
      <c r="K802" s="159" t="s">
        <v>909</v>
      </c>
    </row>
    <row r="803" spans="1:11" hidden="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8"/>
        <v>0</v>
      </c>
      <c r="F803" s="34" t="s">
        <v>909</v>
      </c>
      <c r="G803" s="126">
        <f t="shared" si="29"/>
        <v>0</v>
      </c>
      <c r="H803" s="340" t="s">
        <v>909</v>
      </c>
      <c r="I803" s="176" t="s">
        <v>909</v>
      </c>
      <c r="J803" s="175" t="s">
        <v>909</v>
      </c>
      <c r="K803" s="159" t="s">
        <v>909</v>
      </c>
    </row>
    <row r="804" spans="1:11" hidden="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8"/>
        <v>0</v>
      </c>
      <c r="F804" s="34" t="s">
        <v>909</v>
      </c>
      <c r="G804" s="126">
        <f t="shared" si="29"/>
        <v>0</v>
      </c>
      <c r="H804" s="340" t="s">
        <v>909</v>
      </c>
      <c r="I804" s="176" t="s">
        <v>909</v>
      </c>
      <c r="J804" s="175" t="s">
        <v>909</v>
      </c>
      <c r="K804" s="159" t="s">
        <v>909</v>
      </c>
    </row>
    <row r="805" spans="1:11" hidden="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8"/>
        <v>0</v>
      </c>
      <c r="F805" s="34" t="s">
        <v>909</v>
      </c>
      <c r="G805" s="126">
        <f t="shared" si="29"/>
        <v>0</v>
      </c>
      <c r="H805" s="340" t="s">
        <v>909</v>
      </c>
      <c r="I805" s="176" t="s">
        <v>909</v>
      </c>
      <c r="J805" s="175" t="s">
        <v>909</v>
      </c>
      <c r="K805" s="159" t="s">
        <v>909</v>
      </c>
    </row>
    <row r="806" spans="1:11" hidden="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8"/>
        <v>0</v>
      </c>
      <c r="F806" s="34" t="s">
        <v>909</v>
      </c>
      <c r="G806" s="126">
        <f t="shared" si="29"/>
        <v>0</v>
      </c>
      <c r="H806" s="340" t="s">
        <v>909</v>
      </c>
      <c r="I806" s="176" t="s">
        <v>909</v>
      </c>
      <c r="J806" s="175" t="s">
        <v>909</v>
      </c>
      <c r="K806" s="159" t="s">
        <v>909</v>
      </c>
    </row>
    <row r="807" spans="1:11" hidden="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8"/>
        <v>0</v>
      </c>
      <c r="F807" s="34" t="s">
        <v>909</v>
      </c>
      <c r="G807" s="126">
        <f t="shared" si="29"/>
        <v>0</v>
      </c>
      <c r="H807" s="340" t="s">
        <v>909</v>
      </c>
      <c r="I807" s="176" t="s">
        <v>909</v>
      </c>
      <c r="J807" s="175" t="s">
        <v>909</v>
      </c>
      <c r="K807" s="159" t="s">
        <v>909</v>
      </c>
    </row>
    <row r="808" spans="1:11" hidden="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8"/>
        <v>0</v>
      </c>
      <c r="F808" s="34" t="s">
        <v>909</v>
      </c>
      <c r="G808" s="126">
        <f t="shared" si="29"/>
        <v>0</v>
      </c>
      <c r="H808" s="340" t="s">
        <v>909</v>
      </c>
      <c r="I808" s="176" t="s">
        <v>909</v>
      </c>
      <c r="J808" s="175" t="s">
        <v>909</v>
      </c>
      <c r="K808" s="159" t="s">
        <v>909</v>
      </c>
    </row>
    <row r="809" spans="1:11" hidden="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8"/>
        <v>0</v>
      </c>
      <c r="F809" s="34" t="s">
        <v>909</v>
      </c>
      <c r="G809" s="126">
        <f t="shared" si="29"/>
        <v>0</v>
      </c>
      <c r="H809" s="340" t="s">
        <v>909</v>
      </c>
      <c r="I809" s="176" t="s">
        <v>909</v>
      </c>
      <c r="J809" s="175" t="s">
        <v>909</v>
      </c>
      <c r="K809" s="159" t="s">
        <v>909</v>
      </c>
    </row>
    <row r="810" spans="1:11" hidden="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8"/>
        <v>0</v>
      </c>
      <c r="F810" s="34" t="s">
        <v>909</v>
      </c>
      <c r="G810" s="126">
        <f t="shared" si="29"/>
        <v>0</v>
      </c>
      <c r="H810" s="340" t="s">
        <v>909</v>
      </c>
      <c r="I810" s="176" t="s">
        <v>909</v>
      </c>
      <c r="J810" s="175" t="s">
        <v>909</v>
      </c>
      <c r="K810" s="159" t="s">
        <v>909</v>
      </c>
    </row>
    <row r="811" spans="1:11" hidden="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8"/>
        <v>0</v>
      </c>
      <c r="F811" s="34" t="s">
        <v>909</v>
      </c>
      <c r="G811" s="126">
        <f t="shared" si="29"/>
        <v>0</v>
      </c>
      <c r="H811" s="340" t="s">
        <v>909</v>
      </c>
      <c r="I811" s="176" t="s">
        <v>909</v>
      </c>
      <c r="J811" s="175" t="s">
        <v>909</v>
      </c>
      <c r="K811" s="159" t="s">
        <v>909</v>
      </c>
    </row>
    <row r="812" spans="1:11" hidden="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8"/>
        <v>0</v>
      </c>
      <c r="F812" s="34" t="s">
        <v>909</v>
      </c>
      <c r="G812" s="126">
        <f t="shared" si="29"/>
        <v>0</v>
      </c>
      <c r="H812" s="340" t="s">
        <v>909</v>
      </c>
      <c r="I812" s="176" t="s">
        <v>909</v>
      </c>
      <c r="J812" s="175" t="s">
        <v>909</v>
      </c>
      <c r="K812" s="159" t="s">
        <v>909</v>
      </c>
    </row>
    <row r="813" spans="1:11" hidden="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8"/>
        <v>0</v>
      </c>
      <c r="F813" s="34" t="s">
        <v>909</v>
      </c>
      <c r="G813" s="126">
        <f t="shared" si="29"/>
        <v>0</v>
      </c>
      <c r="H813" s="340" t="s">
        <v>909</v>
      </c>
      <c r="I813" s="176" t="s">
        <v>909</v>
      </c>
      <c r="J813" s="175" t="s">
        <v>909</v>
      </c>
      <c r="K813" s="159" t="s">
        <v>909</v>
      </c>
    </row>
    <row r="814" spans="1:11" hidden="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8"/>
        <v>0</v>
      </c>
      <c r="F814" s="34" t="s">
        <v>909</v>
      </c>
      <c r="G814" s="126">
        <f t="shared" si="29"/>
        <v>0</v>
      </c>
      <c r="H814" s="340" t="s">
        <v>909</v>
      </c>
      <c r="I814" s="176" t="s">
        <v>909</v>
      </c>
      <c r="J814" s="175" t="s">
        <v>909</v>
      </c>
      <c r="K814" s="159" t="s">
        <v>909</v>
      </c>
    </row>
    <row r="815" spans="1:11" hidden="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8"/>
        <v>0</v>
      </c>
      <c r="F815" s="34" t="s">
        <v>909</v>
      </c>
      <c r="G815" s="126">
        <f t="shared" si="29"/>
        <v>0</v>
      </c>
      <c r="H815" s="340" t="s">
        <v>909</v>
      </c>
      <c r="I815" s="176" t="s">
        <v>909</v>
      </c>
      <c r="J815" s="175" t="s">
        <v>909</v>
      </c>
      <c r="K815" s="159" t="s">
        <v>909</v>
      </c>
    </row>
    <row r="816" spans="1:11" hidden="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8"/>
        <v>0</v>
      </c>
      <c r="F816" s="34" t="s">
        <v>909</v>
      </c>
      <c r="G816" s="126">
        <f t="shared" si="29"/>
        <v>0</v>
      </c>
      <c r="H816" s="340" t="s">
        <v>909</v>
      </c>
      <c r="I816" s="176" t="s">
        <v>909</v>
      </c>
      <c r="J816" s="175" t="s">
        <v>909</v>
      </c>
      <c r="K816" s="159" t="s">
        <v>909</v>
      </c>
    </row>
    <row r="817" spans="1:11" hidden="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8"/>
        <v>0</v>
      </c>
      <c r="F817" s="34" t="s">
        <v>909</v>
      </c>
      <c r="G817" s="126">
        <f t="shared" si="29"/>
        <v>0</v>
      </c>
      <c r="H817" s="340" t="s">
        <v>909</v>
      </c>
      <c r="I817" s="176" t="s">
        <v>909</v>
      </c>
      <c r="J817" s="175" t="s">
        <v>909</v>
      </c>
      <c r="K817" s="159" t="s">
        <v>909</v>
      </c>
    </row>
    <row r="818" spans="1:11" hidden="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8"/>
        <v>0</v>
      </c>
      <c r="F818" s="34" t="s">
        <v>909</v>
      </c>
      <c r="G818" s="126">
        <f t="shared" si="29"/>
        <v>0</v>
      </c>
      <c r="H818" s="340" t="s">
        <v>909</v>
      </c>
      <c r="I818" s="176" t="s">
        <v>909</v>
      </c>
      <c r="J818" s="175" t="s">
        <v>909</v>
      </c>
      <c r="K818" s="159" t="s">
        <v>909</v>
      </c>
    </row>
    <row r="819" spans="1:11" hidden="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8"/>
        <v>0</v>
      </c>
      <c r="F819" s="34" t="s">
        <v>909</v>
      </c>
      <c r="G819" s="126">
        <f t="shared" si="29"/>
        <v>0</v>
      </c>
      <c r="H819" s="340" t="s">
        <v>909</v>
      </c>
      <c r="I819" s="176" t="s">
        <v>909</v>
      </c>
      <c r="J819" s="175" t="s">
        <v>909</v>
      </c>
      <c r="K819" s="159" t="s">
        <v>909</v>
      </c>
    </row>
    <row r="820" spans="1:11" hidden="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8"/>
        <v>0</v>
      </c>
      <c r="F820" s="34" t="s">
        <v>909</v>
      </c>
      <c r="G820" s="126">
        <f t="shared" si="29"/>
        <v>0</v>
      </c>
      <c r="H820" s="340" t="s">
        <v>909</v>
      </c>
      <c r="I820" s="176" t="s">
        <v>909</v>
      </c>
      <c r="J820" s="175" t="s">
        <v>909</v>
      </c>
      <c r="K820" s="159" t="s">
        <v>909</v>
      </c>
    </row>
    <row r="821" spans="1:11" hidden="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8"/>
        <v>0</v>
      </c>
      <c r="F821" s="34" t="s">
        <v>909</v>
      </c>
      <c r="G821" s="126">
        <f t="shared" si="29"/>
        <v>0</v>
      </c>
      <c r="H821" s="340" t="s">
        <v>909</v>
      </c>
      <c r="I821" s="176" t="s">
        <v>909</v>
      </c>
      <c r="J821" s="175" t="s">
        <v>909</v>
      </c>
      <c r="K821" s="159" t="s">
        <v>909</v>
      </c>
    </row>
    <row r="822" spans="1:11" hidden="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8"/>
        <v>0</v>
      </c>
      <c r="F822" s="34" t="s">
        <v>909</v>
      </c>
      <c r="G822" s="126">
        <f t="shared" si="29"/>
        <v>0</v>
      </c>
      <c r="H822" s="340" t="s">
        <v>909</v>
      </c>
      <c r="I822" s="176" t="s">
        <v>909</v>
      </c>
      <c r="J822" s="175" t="s">
        <v>909</v>
      </c>
      <c r="K822" s="159" t="s">
        <v>909</v>
      </c>
    </row>
    <row r="823" spans="1:11" hidden="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8"/>
        <v>0</v>
      </c>
      <c r="F823" s="34" t="s">
        <v>909</v>
      </c>
      <c r="G823" s="126">
        <f t="shared" si="29"/>
        <v>0</v>
      </c>
      <c r="H823" s="340" t="s">
        <v>909</v>
      </c>
      <c r="I823" s="176" t="s">
        <v>909</v>
      </c>
      <c r="J823" s="175" t="s">
        <v>909</v>
      </c>
      <c r="K823" s="159" t="s">
        <v>909</v>
      </c>
    </row>
    <row r="824" spans="1:11" hidden="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8"/>
        <v>0</v>
      </c>
      <c r="F824" s="34" t="s">
        <v>909</v>
      </c>
      <c r="G824" s="126">
        <f t="shared" si="29"/>
        <v>0</v>
      </c>
      <c r="H824" s="340" t="s">
        <v>909</v>
      </c>
      <c r="I824" s="176" t="s">
        <v>909</v>
      </c>
      <c r="J824" s="175" t="s">
        <v>909</v>
      </c>
      <c r="K824" s="159" t="s">
        <v>909</v>
      </c>
    </row>
    <row r="825" spans="1:11" hidden="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8"/>
        <v>0</v>
      </c>
      <c r="F825" s="34" t="s">
        <v>909</v>
      </c>
      <c r="G825" s="126">
        <f t="shared" si="29"/>
        <v>0</v>
      </c>
      <c r="H825" s="340" t="s">
        <v>909</v>
      </c>
      <c r="I825" s="176" t="s">
        <v>909</v>
      </c>
      <c r="J825" s="175" t="s">
        <v>909</v>
      </c>
      <c r="K825" s="159" t="s">
        <v>909</v>
      </c>
    </row>
    <row r="826" spans="1:11" hidden="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8"/>
        <v>0</v>
      </c>
      <c r="F826" s="34" t="s">
        <v>909</v>
      </c>
      <c r="G826" s="126">
        <f t="shared" si="29"/>
        <v>0</v>
      </c>
      <c r="H826" s="340" t="s">
        <v>909</v>
      </c>
      <c r="I826" s="176" t="s">
        <v>909</v>
      </c>
      <c r="J826" s="175" t="s">
        <v>909</v>
      </c>
      <c r="K826" s="159" t="s">
        <v>909</v>
      </c>
    </row>
    <row r="827" spans="1:11" hidden="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8"/>
        <v>0</v>
      </c>
      <c r="F827" s="34" t="s">
        <v>909</v>
      </c>
      <c r="G827" s="126">
        <f t="shared" si="29"/>
        <v>0</v>
      </c>
      <c r="H827" s="340" t="s">
        <v>909</v>
      </c>
      <c r="I827" s="176" t="s">
        <v>909</v>
      </c>
      <c r="J827" s="175" t="s">
        <v>909</v>
      </c>
      <c r="K827" s="159" t="s">
        <v>909</v>
      </c>
    </row>
    <row r="828" spans="1:11" hidden="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8"/>
        <v>0</v>
      </c>
      <c r="F828" s="34" t="s">
        <v>909</v>
      </c>
      <c r="G828" s="126">
        <f t="shared" si="29"/>
        <v>0</v>
      </c>
      <c r="H828" s="340" t="s">
        <v>909</v>
      </c>
      <c r="I828" s="176" t="s">
        <v>909</v>
      </c>
      <c r="J828" s="175" t="s">
        <v>909</v>
      </c>
      <c r="K828" s="159" t="s">
        <v>909</v>
      </c>
    </row>
    <row r="829" spans="1:11" hidden="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8"/>
        <v>0</v>
      </c>
      <c r="F829" s="34" t="s">
        <v>909</v>
      </c>
      <c r="G829" s="126">
        <f t="shared" si="29"/>
        <v>0</v>
      </c>
      <c r="H829" s="340" t="s">
        <v>909</v>
      </c>
      <c r="I829" s="176" t="s">
        <v>909</v>
      </c>
      <c r="J829" s="175" t="s">
        <v>909</v>
      </c>
      <c r="K829" s="159" t="s">
        <v>909</v>
      </c>
    </row>
    <row r="830" spans="1:11" hidden="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8"/>
        <v>0</v>
      </c>
      <c r="F830" s="34" t="s">
        <v>909</v>
      </c>
      <c r="G830" s="126">
        <f t="shared" si="29"/>
        <v>0</v>
      </c>
      <c r="H830" s="340" t="s">
        <v>909</v>
      </c>
      <c r="I830" s="176" t="s">
        <v>909</v>
      </c>
      <c r="J830" s="175" t="s">
        <v>909</v>
      </c>
      <c r="K830" s="159" t="s">
        <v>909</v>
      </c>
    </row>
    <row r="831" spans="1:11" hidden="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8"/>
        <v>0</v>
      </c>
      <c r="F831" s="34" t="s">
        <v>909</v>
      </c>
      <c r="G831" s="126">
        <f t="shared" si="29"/>
        <v>0</v>
      </c>
      <c r="H831" s="340" t="s">
        <v>909</v>
      </c>
      <c r="I831" s="176" t="s">
        <v>909</v>
      </c>
      <c r="J831" s="175" t="s">
        <v>909</v>
      </c>
      <c r="K831" s="159" t="s">
        <v>909</v>
      </c>
    </row>
    <row r="832" spans="1:11" hidden="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8"/>
        <v>0</v>
      </c>
      <c r="F832" s="34" t="s">
        <v>909</v>
      </c>
      <c r="G832" s="126">
        <f t="shared" si="29"/>
        <v>0</v>
      </c>
      <c r="H832" s="340" t="s">
        <v>909</v>
      </c>
      <c r="I832" s="176" t="s">
        <v>909</v>
      </c>
      <c r="J832" s="175" t="s">
        <v>909</v>
      </c>
      <c r="K832" s="159" t="s">
        <v>909</v>
      </c>
    </row>
    <row r="833" spans="1:11" hidden="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8"/>
        <v>0</v>
      </c>
      <c r="F833" s="34" t="s">
        <v>909</v>
      </c>
      <c r="G833" s="126">
        <f t="shared" si="29"/>
        <v>0</v>
      </c>
      <c r="H833" s="340" t="s">
        <v>909</v>
      </c>
      <c r="I833" s="176" t="s">
        <v>909</v>
      </c>
      <c r="J833" s="175" t="s">
        <v>909</v>
      </c>
      <c r="K833" s="159" t="s">
        <v>909</v>
      </c>
    </row>
    <row r="834" spans="1:11" hidden="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8"/>
        <v>0</v>
      </c>
      <c r="F834" s="34" t="s">
        <v>909</v>
      </c>
      <c r="G834" s="126">
        <f t="shared" si="29"/>
        <v>0</v>
      </c>
      <c r="H834" s="340" t="s">
        <v>909</v>
      </c>
      <c r="I834" s="176" t="s">
        <v>909</v>
      </c>
      <c r="J834" s="175" t="s">
        <v>909</v>
      </c>
      <c r="K834" s="159" t="s">
        <v>909</v>
      </c>
    </row>
    <row r="835" spans="1:11" hidden="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8"/>
        <v>0</v>
      </c>
      <c r="F835" s="34" t="s">
        <v>909</v>
      </c>
      <c r="G835" s="126">
        <f t="shared" si="29"/>
        <v>0</v>
      </c>
      <c r="H835" s="340" t="s">
        <v>909</v>
      </c>
      <c r="I835" s="176" t="s">
        <v>909</v>
      </c>
      <c r="J835" s="175" t="s">
        <v>909</v>
      </c>
      <c r="K835" s="159" t="s">
        <v>909</v>
      </c>
    </row>
    <row r="836" spans="1:11" hidden="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8"/>
        <v>0</v>
      </c>
      <c r="F836" s="34" t="s">
        <v>909</v>
      </c>
      <c r="G836" s="126">
        <f t="shared" si="29"/>
        <v>0</v>
      </c>
      <c r="H836" s="340" t="s">
        <v>909</v>
      </c>
      <c r="I836" s="176" t="s">
        <v>909</v>
      </c>
      <c r="J836" s="175" t="s">
        <v>909</v>
      </c>
      <c r="K836" s="159" t="s">
        <v>909</v>
      </c>
    </row>
    <row r="837" spans="1:11" hidden="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8"/>
        <v>0</v>
      </c>
      <c r="F837" s="34" t="s">
        <v>909</v>
      </c>
      <c r="G837" s="126">
        <f t="shared" si="29"/>
        <v>0</v>
      </c>
      <c r="H837" s="340" t="s">
        <v>909</v>
      </c>
      <c r="I837" s="176" t="s">
        <v>909</v>
      </c>
      <c r="J837" s="175" t="s">
        <v>909</v>
      </c>
      <c r="K837" s="159" t="s">
        <v>909</v>
      </c>
    </row>
    <row r="838" spans="1:11" hidden="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8"/>
        <v>0</v>
      </c>
      <c r="F838" s="34" t="s">
        <v>909</v>
      </c>
      <c r="G838" s="126">
        <f t="shared" si="29"/>
        <v>0</v>
      </c>
      <c r="H838" s="340" t="s">
        <v>909</v>
      </c>
      <c r="I838" s="176" t="s">
        <v>909</v>
      </c>
      <c r="J838" s="175" t="s">
        <v>909</v>
      </c>
      <c r="K838" s="159" t="s">
        <v>909</v>
      </c>
    </row>
    <row r="839" spans="1:11" hidden="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8"/>
        <v>0</v>
      </c>
      <c r="F839" s="34" t="s">
        <v>909</v>
      </c>
      <c r="G839" s="126">
        <f t="shared" si="29"/>
        <v>0</v>
      </c>
      <c r="H839" s="340" t="s">
        <v>909</v>
      </c>
      <c r="I839" s="176" t="s">
        <v>909</v>
      </c>
      <c r="J839" s="175" t="s">
        <v>909</v>
      </c>
      <c r="K839" s="159" t="s">
        <v>909</v>
      </c>
    </row>
    <row r="840" spans="1:11" hidden="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8"/>
        <v>0</v>
      </c>
      <c r="F840" s="34" t="s">
        <v>909</v>
      </c>
      <c r="G840" s="126">
        <f t="shared" si="29"/>
        <v>0</v>
      </c>
      <c r="H840" s="340" t="s">
        <v>909</v>
      </c>
      <c r="I840" s="176" t="s">
        <v>909</v>
      </c>
      <c r="J840" s="175" t="s">
        <v>909</v>
      </c>
      <c r="K840" s="159" t="s">
        <v>909</v>
      </c>
    </row>
    <row r="841" spans="1:11" hidden="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8"/>
        <v>0</v>
      </c>
      <c r="F841" s="34" t="s">
        <v>909</v>
      </c>
      <c r="G841" s="126">
        <f t="shared" si="29"/>
        <v>0</v>
      </c>
      <c r="H841" s="340" t="s">
        <v>909</v>
      </c>
      <c r="I841" s="176" t="s">
        <v>909</v>
      </c>
      <c r="J841" s="175" t="s">
        <v>909</v>
      </c>
      <c r="K841" s="159" t="s">
        <v>909</v>
      </c>
    </row>
    <row r="842" spans="1:11" hidden="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8"/>
        <v>0</v>
      </c>
      <c r="F842" s="34" t="s">
        <v>909</v>
      </c>
      <c r="G842" s="126">
        <f t="shared" si="29"/>
        <v>0</v>
      </c>
      <c r="H842" s="340" t="s">
        <v>909</v>
      </c>
      <c r="I842" s="176" t="s">
        <v>909</v>
      </c>
      <c r="J842" s="175" t="s">
        <v>909</v>
      </c>
      <c r="K842" s="159" t="s">
        <v>909</v>
      </c>
    </row>
    <row r="843" spans="1:11" hidden="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8"/>
        <v>0</v>
      </c>
      <c r="F843" s="34" t="s">
        <v>909</v>
      </c>
      <c r="G843" s="126">
        <f t="shared" si="29"/>
        <v>0</v>
      </c>
      <c r="H843" s="340" t="s">
        <v>909</v>
      </c>
      <c r="I843" s="176" t="s">
        <v>909</v>
      </c>
      <c r="J843" s="175" t="s">
        <v>909</v>
      </c>
      <c r="K843" s="159" t="s">
        <v>909</v>
      </c>
    </row>
    <row r="844" spans="1:11" hidden="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8"/>
        <v>0</v>
      </c>
      <c r="F844" s="34" t="s">
        <v>909</v>
      </c>
      <c r="G844" s="126">
        <f t="shared" si="29"/>
        <v>0</v>
      </c>
      <c r="H844" s="340" t="s">
        <v>909</v>
      </c>
      <c r="I844" s="176" t="s">
        <v>909</v>
      </c>
      <c r="J844" s="175" t="s">
        <v>909</v>
      </c>
      <c r="K844" s="159" t="s">
        <v>909</v>
      </c>
    </row>
    <row r="845" spans="1:11" hidden="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8"/>
        <v>0</v>
      </c>
      <c r="F845" s="34" t="s">
        <v>909</v>
      </c>
      <c r="G845" s="126">
        <f t="shared" si="29"/>
        <v>0</v>
      </c>
      <c r="H845" s="340" t="s">
        <v>909</v>
      </c>
      <c r="I845" s="176" t="s">
        <v>909</v>
      </c>
      <c r="J845" s="175" t="s">
        <v>909</v>
      </c>
      <c r="K845" s="159" t="s">
        <v>909</v>
      </c>
    </row>
    <row r="846" spans="1:11" hidden="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8"/>
        <v>0</v>
      </c>
      <c r="F846" s="34" t="s">
        <v>909</v>
      </c>
      <c r="G846" s="126">
        <f t="shared" si="29"/>
        <v>0</v>
      </c>
      <c r="H846" s="340" t="s">
        <v>909</v>
      </c>
      <c r="I846" s="176" t="s">
        <v>909</v>
      </c>
      <c r="J846" s="175" t="s">
        <v>909</v>
      </c>
      <c r="K846" s="159" t="s">
        <v>909</v>
      </c>
    </row>
    <row r="847" spans="1:11" hidden="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8"/>
        <v>0</v>
      </c>
      <c r="F847" s="34" t="s">
        <v>909</v>
      </c>
      <c r="G847" s="126">
        <f t="shared" si="29"/>
        <v>0</v>
      </c>
      <c r="H847" s="340" t="s">
        <v>909</v>
      </c>
      <c r="I847" s="176" t="s">
        <v>909</v>
      </c>
      <c r="J847" s="175" t="s">
        <v>909</v>
      </c>
      <c r="K847" s="159" t="s">
        <v>909</v>
      </c>
    </row>
    <row r="848" spans="1:11" hidden="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8"/>
        <v>0</v>
      </c>
      <c r="F848" s="34" t="s">
        <v>909</v>
      </c>
      <c r="G848" s="126">
        <f t="shared" si="29"/>
        <v>0</v>
      </c>
      <c r="H848" s="340" t="s">
        <v>909</v>
      </c>
      <c r="I848" s="176" t="s">
        <v>909</v>
      </c>
      <c r="J848" s="175" t="s">
        <v>909</v>
      </c>
      <c r="K848" s="159" t="s">
        <v>909</v>
      </c>
    </row>
    <row r="849" spans="1:11" hidden="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ref="E849:E912" si="30">IFERROR(C849+D849,0)</f>
        <v>0</v>
      </c>
      <c r="F849" s="34" t="s">
        <v>909</v>
      </c>
      <c r="G849" s="126">
        <f t="shared" ref="G849:G912" si="31">IFERROR((E849-F849),0)</f>
        <v>0</v>
      </c>
      <c r="H849" s="340" t="s">
        <v>909</v>
      </c>
      <c r="I849" s="176" t="s">
        <v>909</v>
      </c>
      <c r="J849" s="175" t="s">
        <v>909</v>
      </c>
      <c r="K849" s="159" t="s">
        <v>909</v>
      </c>
    </row>
    <row r="850" spans="1:11" hidden="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30"/>
        <v>0</v>
      </c>
      <c r="F850" s="34" t="s">
        <v>909</v>
      </c>
      <c r="G850" s="126">
        <f t="shared" si="31"/>
        <v>0</v>
      </c>
      <c r="H850" s="340" t="s">
        <v>909</v>
      </c>
      <c r="I850" s="176" t="s">
        <v>909</v>
      </c>
      <c r="J850" s="175" t="s">
        <v>909</v>
      </c>
      <c r="K850" s="159" t="s">
        <v>909</v>
      </c>
    </row>
    <row r="851" spans="1:11" hidden="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30"/>
        <v>0</v>
      </c>
      <c r="F851" s="34" t="s">
        <v>909</v>
      </c>
      <c r="G851" s="126">
        <f t="shared" si="31"/>
        <v>0</v>
      </c>
      <c r="H851" s="340" t="s">
        <v>909</v>
      </c>
      <c r="I851" s="176" t="s">
        <v>909</v>
      </c>
      <c r="J851" s="175" t="s">
        <v>909</v>
      </c>
      <c r="K851" s="159" t="s">
        <v>909</v>
      </c>
    </row>
    <row r="852" spans="1:11" hidden="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30"/>
        <v>0</v>
      </c>
      <c r="F852" s="34" t="s">
        <v>909</v>
      </c>
      <c r="G852" s="126">
        <f t="shared" si="31"/>
        <v>0</v>
      </c>
      <c r="H852" s="340" t="s">
        <v>909</v>
      </c>
      <c r="I852" s="176" t="s">
        <v>909</v>
      </c>
      <c r="J852" s="175" t="s">
        <v>909</v>
      </c>
      <c r="K852" s="159" t="s">
        <v>909</v>
      </c>
    </row>
    <row r="853" spans="1:11" hidden="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30"/>
        <v>0</v>
      </c>
      <c r="F853" s="34" t="s">
        <v>909</v>
      </c>
      <c r="G853" s="126">
        <f t="shared" si="31"/>
        <v>0</v>
      </c>
      <c r="H853" s="340" t="s">
        <v>909</v>
      </c>
      <c r="I853" s="176" t="s">
        <v>909</v>
      </c>
      <c r="J853" s="175" t="s">
        <v>909</v>
      </c>
      <c r="K853" s="159" t="s">
        <v>909</v>
      </c>
    </row>
    <row r="854" spans="1:11" hidden="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30"/>
        <v>0</v>
      </c>
      <c r="F854" s="34" t="s">
        <v>909</v>
      </c>
      <c r="G854" s="126">
        <f t="shared" si="31"/>
        <v>0</v>
      </c>
      <c r="H854" s="340" t="s">
        <v>909</v>
      </c>
      <c r="I854" s="176" t="s">
        <v>909</v>
      </c>
      <c r="J854" s="175" t="s">
        <v>909</v>
      </c>
      <c r="K854" s="159" t="s">
        <v>909</v>
      </c>
    </row>
    <row r="855" spans="1:11" hidden="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30"/>
        <v>0</v>
      </c>
      <c r="F855" s="34" t="s">
        <v>909</v>
      </c>
      <c r="G855" s="126">
        <f t="shared" si="31"/>
        <v>0</v>
      </c>
      <c r="H855" s="340" t="s">
        <v>909</v>
      </c>
      <c r="I855" s="176" t="s">
        <v>909</v>
      </c>
      <c r="J855" s="175" t="s">
        <v>909</v>
      </c>
      <c r="K855" s="159" t="s">
        <v>909</v>
      </c>
    </row>
    <row r="856" spans="1:11" hidden="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30"/>
        <v>0</v>
      </c>
      <c r="F856" s="34" t="s">
        <v>909</v>
      </c>
      <c r="G856" s="126">
        <f t="shared" si="31"/>
        <v>0</v>
      </c>
      <c r="H856" s="340" t="s">
        <v>909</v>
      </c>
      <c r="I856" s="176" t="s">
        <v>909</v>
      </c>
      <c r="J856" s="175" t="s">
        <v>909</v>
      </c>
      <c r="K856" s="159" t="s">
        <v>909</v>
      </c>
    </row>
    <row r="857" spans="1:11" hidden="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30"/>
        <v>0</v>
      </c>
      <c r="F857" s="34" t="s">
        <v>909</v>
      </c>
      <c r="G857" s="126">
        <f t="shared" si="31"/>
        <v>0</v>
      </c>
      <c r="H857" s="340" t="s">
        <v>909</v>
      </c>
      <c r="I857" s="176" t="s">
        <v>909</v>
      </c>
      <c r="J857" s="175" t="s">
        <v>909</v>
      </c>
      <c r="K857" s="159" t="s">
        <v>909</v>
      </c>
    </row>
    <row r="858" spans="1:11" hidden="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30"/>
        <v>0</v>
      </c>
      <c r="F858" s="34" t="s">
        <v>909</v>
      </c>
      <c r="G858" s="126">
        <f t="shared" si="31"/>
        <v>0</v>
      </c>
      <c r="H858" s="340" t="s">
        <v>909</v>
      </c>
      <c r="I858" s="176" t="s">
        <v>909</v>
      </c>
      <c r="J858" s="175" t="s">
        <v>909</v>
      </c>
      <c r="K858" s="159" t="s">
        <v>909</v>
      </c>
    </row>
    <row r="859" spans="1:11" hidden="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30"/>
        <v>0</v>
      </c>
      <c r="F859" s="34" t="s">
        <v>909</v>
      </c>
      <c r="G859" s="126">
        <f t="shared" si="31"/>
        <v>0</v>
      </c>
      <c r="H859" s="340" t="s">
        <v>909</v>
      </c>
      <c r="I859" s="176" t="s">
        <v>909</v>
      </c>
      <c r="J859" s="175" t="s">
        <v>909</v>
      </c>
      <c r="K859" s="159" t="s">
        <v>909</v>
      </c>
    </row>
    <row r="860" spans="1:11" hidden="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30"/>
        <v>0</v>
      </c>
      <c r="F860" s="34" t="s">
        <v>909</v>
      </c>
      <c r="G860" s="126">
        <f t="shared" si="31"/>
        <v>0</v>
      </c>
      <c r="H860" s="340" t="s">
        <v>909</v>
      </c>
      <c r="I860" s="176" t="s">
        <v>909</v>
      </c>
      <c r="J860" s="175" t="s">
        <v>909</v>
      </c>
      <c r="K860" s="159" t="s">
        <v>909</v>
      </c>
    </row>
    <row r="861" spans="1:11" hidden="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30"/>
        <v>0</v>
      </c>
      <c r="F861" s="34" t="s">
        <v>909</v>
      </c>
      <c r="G861" s="126">
        <f t="shared" si="31"/>
        <v>0</v>
      </c>
      <c r="H861" s="340" t="s">
        <v>909</v>
      </c>
      <c r="I861" s="176" t="s">
        <v>909</v>
      </c>
      <c r="J861" s="175" t="s">
        <v>909</v>
      </c>
      <c r="K861" s="159" t="s">
        <v>909</v>
      </c>
    </row>
    <row r="862" spans="1:11" hidden="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30"/>
        <v>0</v>
      </c>
      <c r="F862" s="34" t="s">
        <v>909</v>
      </c>
      <c r="G862" s="126">
        <f t="shared" si="31"/>
        <v>0</v>
      </c>
      <c r="H862" s="340" t="s">
        <v>909</v>
      </c>
      <c r="I862" s="176" t="s">
        <v>909</v>
      </c>
      <c r="J862" s="175" t="s">
        <v>909</v>
      </c>
      <c r="K862" s="159" t="s">
        <v>909</v>
      </c>
    </row>
    <row r="863" spans="1:11" hidden="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30"/>
        <v>0</v>
      </c>
      <c r="F863" s="34" t="s">
        <v>909</v>
      </c>
      <c r="G863" s="126">
        <f t="shared" si="31"/>
        <v>0</v>
      </c>
      <c r="H863" s="340" t="s">
        <v>909</v>
      </c>
      <c r="I863" s="176" t="s">
        <v>909</v>
      </c>
      <c r="J863" s="175" t="s">
        <v>909</v>
      </c>
      <c r="K863" s="159" t="s">
        <v>909</v>
      </c>
    </row>
    <row r="864" spans="1:11" hidden="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30"/>
        <v>0</v>
      </c>
      <c r="F864" s="34" t="s">
        <v>909</v>
      </c>
      <c r="G864" s="126">
        <f t="shared" si="31"/>
        <v>0</v>
      </c>
      <c r="H864" s="340" t="s">
        <v>909</v>
      </c>
      <c r="I864" s="176" t="s">
        <v>909</v>
      </c>
      <c r="J864" s="175" t="s">
        <v>909</v>
      </c>
      <c r="K864" s="159" t="s">
        <v>909</v>
      </c>
    </row>
    <row r="865" spans="1:11" hidden="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30"/>
        <v>0</v>
      </c>
      <c r="F865" s="34" t="s">
        <v>909</v>
      </c>
      <c r="G865" s="126">
        <f t="shared" si="31"/>
        <v>0</v>
      </c>
      <c r="H865" s="340" t="s">
        <v>909</v>
      </c>
      <c r="I865" s="176" t="s">
        <v>909</v>
      </c>
      <c r="J865" s="175" t="s">
        <v>909</v>
      </c>
      <c r="K865" s="159" t="s">
        <v>909</v>
      </c>
    </row>
    <row r="866" spans="1:11" hidden="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30"/>
        <v>0</v>
      </c>
      <c r="F866" s="34" t="s">
        <v>909</v>
      </c>
      <c r="G866" s="126">
        <f t="shared" si="31"/>
        <v>0</v>
      </c>
      <c r="H866" s="340" t="s">
        <v>909</v>
      </c>
      <c r="I866" s="176" t="s">
        <v>909</v>
      </c>
      <c r="J866" s="175" t="s">
        <v>909</v>
      </c>
      <c r="K866" s="159" t="s">
        <v>909</v>
      </c>
    </row>
    <row r="867" spans="1:11" hidden="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30"/>
        <v>0</v>
      </c>
      <c r="F867" s="34" t="s">
        <v>909</v>
      </c>
      <c r="G867" s="126">
        <f t="shared" si="31"/>
        <v>0</v>
      </c>
      <c r="H867" s="340" t="s">
        <v>909</v>
      </c>
      <c r="I867" s="176" t="s">
        <v>909</v>
      </c>
      <c r="J867" s="175" t="s">
        <v>909</v>
      </c>
      <c r="K867" s="159" t="s">
        <v>909</v>
      </c>
    </row>
    <row r="868" spans="1:11" hidden="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30"/>
        <v>0</v>
      </c>
      <c r="F868" s="34" t="s">
        <v>909</v>
      </c>
      <c r="G868" s="126">
        <f t="shared" si="31"/>
        <v>0</v>
      </c>
      <c r="H868" s="340" t="s">
        <v>909</v>
      </c>
      <c r="I868" s="176" t="s">
        <v>909</v>
      </c>
      <c r="J868" s="175" t="s">
        <v>909</v>
      </c>
      <c r="K868" s="159" t="s">
        <v>909</v>
      </c>
    </row>
    <row r="869" spans="1:11" hidden="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30"/>
        <v>0</v>
      </c>
      <c r="F869" s="34" t="s">
        <v>909</v>
      </c>
      <c r="G869" s="126">
        <f t="shared" si="31"/>
        <v>0</v>
      </c>
      <c r="H869" s="340" t="s">
        <v>909</v>
      </c>
      <c r="I869" s="176" t="s">
        <v>909</v>
      </c>
      <c r="J869" s="175" t="s">
        <v>909</v>
      </c>
      <c r="K869" s="159" t="s">
        <v>909</v>
      </c>
    </row>
    <row r="870" spans="1:11" hidden="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30"/>
        <v>0</v>
      </c>
      <c r="F870" s="34" t="s">
        <v>909</v>
      </c>
      <c r="G870" s="126">
        <f t="shared" si="31"/>
        <v>0</v>
      </c>
      <c r="H870" s="340" t="s">
        <v>909</v>
      </c>
      <c r="I870" s="176" t="s">
        <v>909</v>
      </c>
      <c r="J870" s="175" t="s">
        <v>909</v>
      </c>
      <c r="K870" s="159" t="s">
        <v>909</v>
      </c>
    </row>
    <row r="871" spans="1:11" hidden="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30"/>
        <v>0</v>
      </c>
      <c r="F871" s="34" t="s">
        <v>909</v>
      </c>
      <c r="G871" s="126">
        <f t="shared" si="31"/>
        <v>0</v>
      </c>
      <c r="H871" s="340" t="s">
        <v>909</v>
      </c>
      <c r="I871" s="176" t="s">
        <v>909</v>
      </c>
      <c r="J871" s="175" t="s">
        <v>909</v>
      </c>
      <c r="K871" s="159" t="s">
        <v>909</v>
      </c>
    </row>
    <row r="872" spans="1:11" hidden="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30"/>
        <v>0</v>
      </c>
      <c r="F872" s="34" t="s">
        <v>909</v>
      </c>
      <c r="G872" s="126">
        <f t="shared" si="31"/>
        <v>0</v>
      </c>
      <c r="H872" s="340" t="s">
        <v>909</v>
      </c>
      <c r="I872" s="176" t="s">
        <v>909</v>
      </c>
      <c r="J872" s="175" t="s">
        <v>909</v>
      </c>
      <c r="K872" s="159" t="s">
        <v>909</v>
      </c>
    </row>
    <row r="873" spans="1:11" hidden="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30"/>
        <v>0</v>
      </c>
      <c r="F873" s="34" t="s">
        <v>909</v>
      </c>
      <c r="G873" s="126">
        <f t="shared" si="31"/>
        <v>0</v>
      </c>
      <c r="H873" s="340" t="s">
        <v>909</v>
      </c>
      <c r="I873" s="176" t="s">
        <v>909</v>
      </c>
      <c r="J873" s="175" t="s">
        <v>909</v>
      </c>
      <c r="K873" s="159" t="s">
        <v>909</v>
      </c>
    </row>
    <row r="874" spans="1:11" hidden="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30"/>
        <v>0</v>
      </c>
      <c r="F874" s="34" t="s">
        <v>909</v>
      </c>
      <c r="G874" s="126">
        <f t="shared" si="31"/>
        <v>0</v>
      </c>
      <c r="H874" s="340" t="s">
        <v>909</v>
      </c>
      <c r="I874" s="176" t="s">
        <v>909</v>
      </c>
      <c r="J874" s="175" t="s">
        <v>909</v>
      </c>
      <c r="K874" s="159" t="s">
        <v>909</v>
      </c>
    </row>
    <row r="875" spans="1:11" hidden="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30"/>
        <v>0</v>
      </c>
      <c r="F875" s="34" t="s">
        <v>909</v>
      </c>
      <c r="G875" s="126">
        <f t="shared" si="31"/>
        <v>0</v>
      </c>
      <c r="H875" s="340" t="s">
        <v>909</v>
      </c>
      <c r="I875" s="176" t="s">
        <v>909</v>
      </c>
      <c r="J875" s="175" t="s">
        <v>909</v>
      </c>
      <c r="K875" s="159" t="s">
        <v>909</v>
      </c>
    </row>
    <row r="876" spans="1:11" hidden="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30"/>
        <v>0</v>
      </c>
      <c r="F876" s="34" t="s">
        <v>909</v>
      </c>
      <c r="G876" s="126">
        <f t="shared" si="31"/>
        <v>0</v>
      </c>
      <c r="H876" s="340" t="s">
        <v>909</v>
      </c>
      <c r="I876" s="176" t="s">
        <v>909</v>
      </c>
      <c r="J876" s="175" t="s">
        <v>909</v>
      </c>
      <c r="K876" s="159" t="s">
        <v>909</v>
      </c>
    </row>
    <row r="877" spans="1:11" hidden="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30"/>
        <v>0</v>
      </c>
      <c r="F877" s="34" t="s">
        <v>909</v>
      </c>
      <c r="G877" s="126">
        <f t="shared" si="31"/>
        <v>0</v>
      </c>
      <c r="H877" s="340" t="s">
        <v>909</v>
      </c>
      <c r="I877" s="176" t="s">
        <v>909</v>
      </c>
      <c r="J877" s="175" t="s">
        <v>909</v>
      </c>
      <c r="K877" s="159" t="s">
        <v>909</v>
      </c>
    </row>
    <row r="878" spans="1:11" hidden="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30"/>
        <v>0</v>
      </c>
      <c r="F878" s="34" t="s">
        <v>909</v>
      </c>
      <c r="G878" s="126">
        <f t="shared" si="31"/>
        <v>0</v>
      </c>
      <c r="H878" s="340" t="s">
        <v>909</v>
      </c>
      <c r="I878" s="176" t="s">
        <v>909</v>
      </c>
      <c r="J878" s="175" t="s">
        <v>909</v>
      </c>
      <c r="K878" s="159" t="s">
        <v>909</v>
      </c>
    </row>
    <row r="879" spans="1:11" hidden="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30"/>
        <v>0</v>
      </c>
      <c r="F879" s="34" t="s">
        <v>909</v>
      </c>
      <c r="G879" s="126">
        <f t="shared" si="31"/>
        <v>0</v>
      </c>
      <c r="H879" s="340" t="s">
        <v>909</v>
      </c>
      <c r="I879" s="176" t="s">
        <v>909</v>
      </c>
      <c r="J879" s="175" t="s">
        <v>909</v>
      </c>
      <c r="K879" s="159" t="s">
        <v>909</v>
      </c>
    </row>
    <row r="880" spans="1:11" hidden="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30"/>
        <v>0</v>
      </c>
      <c r="F880" s="34" t="s">
        <v>909</v>
      </c>
      <c r="G880" s="126">
        <f t="shared" si="31"/>
        <v>0</v>
      </c>
      <c r="H880" s="340" t="s">
        <v>909</v>
      </c>
      <c r="I880" s="176" t="s">
        <v>909</v>
      </c>
      <c r="J880" s="175" t="s">
        <v>909</v>
      </c>
      <c r="K880" s="159" t="s">
        <v>909</v>
      </c>
    </row>
    <row r="881" spans="1:11" hidden="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30"/>
        <v>0</v>
      </c>
      <c r="F881" s="34" t="s">
        <v>909</v>
      </c>
      <c r="G881" s="126">
        <f t="shared" si="31"/>
        <v>0</v>
      </c>
      <c r="H881" s="340" t="s">
        <v>909</v>
      </c>
      <c r="I881" s="176" t="s">
        <v>909</v>
      </c>
      <c r="J881" s="175" t="s">
        <v>909</v>
      </c>
      <c r="K881" s="159" t="s">
        <v>909</v>
      </c>
    </row>
    <row r="882" spans="1:11" hidden="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30"/>
        <v>0</v>
      </c>
      <c r="F882" s="34" t="s">
        <v>909</v>
      </c>
      <c r="G882" s="126">
        <f t="shared" si="31"/>
        <v>0</v>
      </c>
      <c r="H882" s="340" t="s">
        <v>909</v>
      </c>
      <c r="I882" s="176" t="s">
        <v>909</v>
      </c>
      <c r="J882" s="175" t="s">
        <v>909</v>
      </c>
      <c r="K882" s="159" t="s">
        <v>909</v>
      </c>
    </row>
    <row r="883" spans="1:11" hidden="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30"/>
        <v>0</v>
      </c>
      <c r="F883" s="34" t="s">
        <v>909</v>
      </c>
      <c r="G883" s="126">
        <f t="shared" si="31"/>
        <v>0</v>
      </c>
      <c r="H883" s="340" t="s">
        <v>909</v>
      </c>
      <c r="I883" s="176" t="s">
        <v>909</v>
      </c>
      <c r="J883" s="175" t="s">
        <v>909</v>
      </c>
      <c r="K883" s="159" t="s">
        <v>909</v>
      </c>
    </row>
    <row r="884" spans="1:11" hidden="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30"/>
        <v>0</v>
      </c>
      <c r="F884" s="34" t="s">
        <v>909</v>
      </c>
      <c r="G884" s="126">
        <f t="shared" si="31"/>
        <v>0</v>
      </c>
      <c r="H884" s="340" t="s">
        <v>909</v>
      </c>
      <c r="I884" s="176" t="s">
        <v>909</v>
      </c>
      <c r="J884" s="175" t="s">
        <v>909</v>
      </c>
      <c r="K884" s="159" t="s">
        <v>909</v>
      </c>
    </row>
    <row r="885" spans="1:11" hidden="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30"/>
        <v>0</v>
      </c>
      <c r="F885" s="34" t="s">
        <v>909</v>
      </c>
      <c r="G885" s="126">
        <f t="shared" si="31"/>
        <v>0</v>
      </c>
      <c r="H885" s="340" t="s">
        <v>909</v>
      </c>
      <c r="I885" s="176" t="s">
        <v>909</v>
      </c>
      <c r="J885" s="175" t="s">
        <v>909</v>
      </c>
      <c r="K885" s="159" t="s">
        <v>909</v>
      </c>
    </row>
    <row r="886" spans="1:11" hidden="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30"/>
        <v>0</v>
      </c>
      <c r="F886" s="34" t="s">
        <v>909</v>
      </c>
      <c r="G886" s="126">
        <f t="shared" si="31"/>
        <v>0</v>
      </c>
      <c r="H886" s="340" t="s">
        <v>909</v>
      </c>
      <c r="I886" s="176" t="s">
        <v>909</v>
      </c>
      <c r="J886" s="175" t="s">
        <v>909</v>
      </c>
      <c r="K886" s="159" t="s">
        <v>909</v>
      </c>
    </row>
    <row r="887" spans="1:11" hidden="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30"/>
        <v>0</v>
      </c>
      <c r="F887" s="34" t="s">
        <v>909</v>
      </c>
      <c r="G887" s="126">
        <f t="shared" si="31"/>
        <v>0</v>
      </c>
      <c r="H887" s="340" t="s">
        <v>909</v>
      </c>
      <c r="I887" s="176" t="s">
        <v>909</v>
      </c>
      <c r="J887" s="175" t="s">
        <v>909</v>
      </c>
      <c r="K887" s="159" t="s">
        <v>909</v>
      </c>
    </row>
    <row r="888" spans="1:11" hidden="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30"/>
        <v>0</v>
      </c>
      <c r="F888" s="34" t="s">
        <v>909</v>
      </c>
      <c r="G888" s="126">
        <f t="shared" si="31"/>
        <v>0</v>
      </c>
      <c r="H888" s="340" t="s">
        <v>909</v>
      </c>
      <c r="I888" s="176" t="s">
        <v>909</v>
      </c>
      <c r="J888" s="175" t="s">
        <v>909</v>
      </c>
      <c r="K888" s="159" t="s">
        <v>909</v>
      </c>
    </row>
    <row r="889" spans="1:11" hidden="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30"/>
        <v>0</v>
      </c>
      <c r="F889" s="34" t="s">
        <v>909</v>
      </c>
      <c r="G889" s="126">
        <f t="shared" si="31"/>
        <v>0</v>
      </c>
      <c r="H889" s="340" t="s">
        <v>909</v>
      </c>
      <c r="I889" s="176" t="s">
        <v>909</v>
      </c>
      <c r="J889" s="175" t="s">
        <v>909</v>
      </c>
      <c r="K889" s="159" t="s">
        <v>909</v>
      </c>
    </row>
    <row r="890" spans="1:11" hidden="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30"/>
        <v>0</v>
      </c>
      <c r="F890" s="34" t="s">
        <v>909</v>
      </c>
      <c r="G890" s="126">
        <f t="shared" si="31"/>
        <v>0</v>
      </c>
      <c r="H890" s="340" t="s">
        <v>909</v>
      </c>
      <c r="I890" s="176" t="s">
        <v>909</v>
      </c>
      <c r="J890" s="175" t="s">
        <v>909</v>
      </c>
      <c r="K890" s="159" t="s">
        <v>909</v>
      </c>
    </row>
    <row r="891" spans="1:11" hidden="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30"/>
        <v>0</v>
      </c>
      <c r="F891" s="34" t="s">
        <v>909</v>
      </c>
      <c r="G891" s="126">
        <f t="shared" si="31"/>
        <v>0</v>
      </c>
      <c r="H891" s="340" t="s">
        <v>909</v>
      </c>
      <c r="I891" s="176" t="s">
        <v>909</v>
      </c>
      <c r="J891" s="175" t="s">
        <v>909</v>
      </c>
      <c r="K891" s="159" t="s">
        <v>909</v>
      </c>
    </row>
    <row r="892" spans="1:11" hidden="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30"/>
        <v>0</v>
      </c>
      <c r="F892" s="34" t="s">
        <v>909</v>
      </c>
      <c r="G892" s="126">
        <f t="shared" si="31"/>
        <v>0</v>
      </c>
      <c r="H892" s="340" t="s">
        <v>909</v>
      </c>
      <c r="I892" s="176" t="s">
        <v>909</v>
      </c>
      <c r="J892" s="175" t="s">
        <v>909</v>
      </c>
      <c r="K892" s="159" t="s">
        <v>909</v>
      </c>
    </row>
    <row r="893" spans="1:11" hidden="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30"/>
        <v>0</v>
      </c>
      <c r="F893" s="34" t="s">
        <v>909</v>
      </c>
      <c r="G893" s="126">
        <f t="shared" si="31"/>
        <v>0</v>
      </c>
      <c r="H893" s="340" t="s">
        <v>909</v>
      </c>
      <c r="I893" s="176" t="s">
        <v>909</v>
      </c>
      <c r="J893" s="175" t="s">
        <v>909</v>
      </c>
      <c r="K893" s="159" t="s">
        <v>909</v>
      </c>
    </row>
    <row r="894" spans="1:11" hidden="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30"/>
        <v>0</v>
      </c>
      <c r="F894" s="34" t="s">
        <v>909</v>
      </c>
      <c r="G894" s="126">
        <f t="shared" si="31"/>
        <v>0</v>
      </c>
      <c r="H894" s="340" t="s">
        <v>909</v>
      </c>
      <c r="I894" s="176" t="s">
        <v>909</v>
      </c>
      <c r="J894" s="175" t="s">
        <v>909</v>
      </c>
      <c r="K894" s="159" t="s">
        <v>909</v>
      </c>
    </row>
    <row r="895" spans="1:11" hidden="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30"/>
        <v>0</v>
      </c>
      <c r="F895" s="34" t="s">
        <v>909</v>
      </c>
      <c r="G895" s="126">
        <f t="shared" si="31"/>
        <v>0</v>
      </c>
      <c r="H895" s="340" t="s">
        <v>909</v>
      </c>
      <c r="I895" s="176" t="s">
        <v>909</v>
      </c>
      <c r="J895" s="175" t="s">
        <v>909</v>
      </c>
      <c r="K895" s="159" t="s">
        <v>909</v>
      </c>
    </row>
    <row r="896" spans="1:11" hidden="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30"/>
        <v>0</v>
      </c>
      <c r="F896" s="34" t="s">
        <v>909</v>
      </c>
      <c r="G896" s="126">
        <f t="shared" si="31"/>
        <v>0</v>
      </c>
      <c r="H896" s="340" t="s">
        <v>909</v>
      </c>
      <c r="I896" s="176" t="s">
        <v>909</v>
      </c>
      <c r="J896" s="175" t="s">
        <v>909</v>
      </c>
      <c r="K896" s="159" t="s">
        <v>909</v>
      </c>
    </row>
    <row r="897" spans="1:11" hidden="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30"/>
        <v>0</v>
      </c>
      <c r="F897" s="34" t="s">
        <v>909</v>
      </c>
      <c r="G897" s="126">
        <f t="shared" si="31"/>
        <v>0</v>
      </c>
      <c r="H897" s="340" t="s">
        <v>909</v>
      </c>
      <c r="I897" s="176" t="s">
        <v>909</v>
      </c>
      <c r="J897" s="175" t="s">
        <v>909</v>
      </c>
      <c r="K897" s="159" t="s">
        <v>909</v>
      </c>
    </row>
    <row r="898" spans="1:11" hidden="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30"/>
        <v>0</v>
      </c>
      <c r="F898" s="34" t="s">
        <v>909</v>
      </c>
      <c r="G898" s="126">
        <f t="shared" si="31"/>
        <v>0</v>
      </c>
      <c r="H898" s="340" t="s">
        <v>909</v>
      </c>
      <c r="I898" s="176" t="s">
        <v>909</v>
      </c>
      <c r="J898" s="175" t="s">
        <v>909</v>
      </c>
      <c r="K898" s="159" t="s">
        <v>909</v>
      </c>
    </row>
    <row r="899" spans="1:11" hidden="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30"/>
        <v>0</v>
      </c>
      <c r="F899" s="34" t="s">
        <v>909</v>
      </c>
      <c r="G899" s="126">
        <f t="shared" si="31"/>
        <v>0</v>
      </c>
      <c r="H899" s="340" t="s">
        <v>909</v>
      </c>
      <c r="I899" s="176" t="s">
        <v>909</v>
      </c>
      <c r="J899" s="175" t="s">
        <v>909</v>
      </c>
      <c r="K899" s="159" t="s">
        <v>909</v>
      </c>
    </row>
    <row r="900" spans="1:11" hidden="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30"/>
        <v>0</v>
      </c>
      <c r="F900" s="34" t="s">
        <v>909</v>
      </c>
      <c r="G900" s="126">
        <f t="shared" si="31"/>
        <v>0</v>
      </c>
      <c r="H900" s="340" t="s">
        <v>909</v>
      </c>
      <c r="I900" s="176" t="s">
        <v>909</v>
      </c>
      <c r="J900" s="175" t="s">
        <v>909</v>
      </c>
      <c r="K900" s="159" t="s">
        <v>909</v>
      </c>
    </row>
    <row r="901" spans="1:11" hidden="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30"/>
        <v>0</v>
      </c>
      <c r="F901" s="34" t="s">
        <v>909</v>
      </c>
      <c r="G901" s="126">
        <f t="shared" si="31"/>
        <v>0</v>
      </c>
      <c r="H901" s="340" t="s">
        <v>909</v>
      </c>
      <c r="I901" s="176" t="s">
        <v>909</v>
      </c>
      <c r="J901" s="175" t="s">
        <v>909</v>
      </c>
      <c r="K901" s="159" t="s">
        <v>909</v>
      </c>
    </row>
    <row r="902" spans="1:11" hidden="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0"/>
        <v>0</v>
      </c>
      <c r="F902" s="34" t="s">
        <v>909</v>
      </c>
      <c r="G902" s="126">
        <f t="shared" si="31"/>
        <v>0</v>
      </c>
      <c r="H902" s="340" t="s">
        <v>909</v>
      </c>
      <c r="I902" s="176" t="s">
        <v>909</v>
      </c>
      <c r="J902" s="175" t="s">
        <v>909</v>
      </c>
      <c r="K902" s="159" t="s">
        <v>909</v>
      </c>
    </row>
    <row r="903" spans="1:11" hidden="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0"/>
        <v>0</v>
      </c>
      <c r="F903" s="34" t="s">
        <v>909</v>
      </c>
      <c r="G903" s="126">
        <f t="shared" si="31"/>
        <v>0</v>
      </c>
      <c r="H903" s="340" t="s">
        <v>909</v>
      </c>
      <c r="I903" s="176" t="s">
        <v>909</v>
      </c>
      <c r="J903" s="175" t="s">
        <v>909</v>
      </c>
      <c r="K903" s="159" t="s">
        <v>909</v>
      </c>
    </row>
    <row r="904" spans="1:11" hidden="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0"/>
        <v>0</v>
      </c>
      <c r="F904" s="34" t="s">
        <v>909</v>
      </c>
      <c r="G904" s="126">
        <f t="shared" si="31"/>
        <v>0</v>
      </c>
      <c r="H904" s="340" t="s">
        <v>909</v>
      </c>
      <c r="I904" s="176" t="s">
        <v>909</v>
      </c>
      <c r="J904" s="175" t="s">
        <v>909</v>
      </c>
      <c r="K904" s="159" t="s">
        <v>909</v>
      </c>
    </row>
    <row r="905" spans="1:11" hidden="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0"/>
        <v>0</v>
      </c>
      <c r="F905" s="34" t="s">
        <v>909</v>
      </c>
      <c r="G905" s="126">
        <f t="shared" si="31"/>
        <v>0</v>
      </c>
      <c r="H905" s="340" t="s">
        <v>909</v>
      </c>
      <c r="I905" s="176" t="s">
        <v>909</v>
      </c>
      <c r="J905" s="175" t="s">
        <v>909</v>
      </c>
      <c r="K905" s="159" t="s">
        <v>909</v>
      </c>
    </row>
    <row r="906" spans="1:11" hidden="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30"/>
        <v>0</v>
      </c>
      <c r="F906" s="34" t="s">
        <v>909</v>
      </c>
      <c r="G906" s="126">
        <f t="shared" si="31"/>
        <v>0</v>
      </c>
      <c r="H906" s="340" t="s">
        <v>909</v>
      </c>
      <c r="I906" s="176" t="s">
        <v>909</v>
      </c>
      <c r="J906" s="175" t="s">
        <v>909</v>
      </c>
      <c r="K906" s="159" t="s">
        <v>909</v>
      </c>
    </row>
    <row r="907" spans="1:11" hidden="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0"/>
        <v>0</v>
      </c>
      <c r="F907" s="34" t="s">
        <v>909</v>
      </c>
      <c r="G907" s="126">
        <f t="shared" si="31"/>
        <v>0</v>
      </c>
      <c r="H907" s="340" t="s">
        <v>909</v>
      </c>
      <c r="I907" s="176" t="s">
        <v>909</v>
      </c>
      <c r="J907" s="175" t="s">
        <v>909</v>
      </c>
      <c r="K907" s="159" t="s">
        <v>909</v>
      </c>
    </row>
    <row r="908" spans="1:11" hidden="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0"/>
        <v>0</v>
      </c>
      <c r="F908" s="34" t="s">
        <v>909</v>
      </c>
      <c r="G908" s="126">
        <f t="shared" si="31"/>
        <v>0</v>
      </c>
      <c r="H908" s="340" t="s">
        <v>909</v>
      </c>
      <c r="I908" s="176" t="s">
        <v>909</v>
      </c>
      <c r="J908" s="175" t="s">
        <v>909</v>
      </c>
      <c r="K908" s="159" t="s">
        <v>909</v>
      </c>
    </row>
    <row r="909" spans="1:11" hidden="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0"/>
        <v>0</v>
      </c>
      <c r="F909" s="34" t="s">
        <v>909</v>
      </c>
      <c r="G909" s="126">
        <f t="shared" si="31"/>
        <v>0</v>
      </c>
      <c r="H909" s="340" t="s">
        <v>909</v>
      </c>
      <c r="I909" s="176" t="s">
        <v>909</v>
      </c>
      <c r="J909" s="175" t="s">
        <v>909</v>
      </c>
      <c r="K909" s="159" t="s">
        <v>909</v>
      </c>
    </row>
    <row r="910" spans="1:11" hidden="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0"/>
        <v>0</v>
      </c>
      <c r="F910" s="34" t="s">
        <v>909</v>
      </c>
      <c r="G910" s="126">
        <f t="shared" si="31"/>
        <v>0</v>
      </c>
      <c r="H910" s="340" t="s">
        <v>909</v>
      </c>
      <c r="I910" s="176" t="s">
        <v>909</v>
      </c>
      <c r="J910" s="175" t="s">
        <v>909</v>
      </c>
      <c r="K910" s="159" t="s">
        <v>909</v>
      </c>
    </row>
    <row r="911" spans="1:11" hidden="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0"/>
        <v>0</v>
      </c>
      <c r="F911" s="34" t="s">
        <v>909</v>
      </c>
      <c r="G911" s="126">
        <f t="shared" si="31"/>
        <v>0</v>
      </c>
      <c r="H911" s="340" t="s">
        <v>909</v>
      </c>
      <c r="I911" s="176" t="s">
        <v>909</v>
      </c>
      <c r="J911" s="175" t="s">
        <v>909</v>
      </c>
      <c r="K911" s="159" t="s">
        <v>909</v>
      </c>
    </row>
    <row r="912" spans="1:11" hidden="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0"/>
        <v>0</v>
      </c>
      <c r="F912" s="34" t="s">
        <v>909</v>
      </c>
      <c r="G912" s="126">
        <f t="shared" si="31"/>
        <v>0</v>
      </c>
      <c r="H912" s="340" t="s">
        <v>909</v>
      </c>
      <c r="I912" s="176" t="s">
        <v>909</v>
      </c>
      <c r="J912" s="175" t="s">
        <v>909</v>
      </c>
      <c r="K912" s="159" t="s">
        <v>909</v>
      </c>
    </row>
    <row r="913" spans="1:11" hidden="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ref="E913:E976" si="32">IFERROR(C913+D913,0)</f>
        <v>0</v>
      </c>
      <c r="F913" s="34" t="s">
        <v>909</v>
      </c>
      <c r="G913" s="126">
        <f t="shared" ref="G913:G976" si="33">IFERROR((E913-F913),0)</f>
        <v>0</v>
      </c>
      <c r="H913" s="340" t="s">
        <v>909</v>
      </c>
      <c r="I913" s="176" t="s">
        <v>909</v>
      </c>
      <c r="J913" s="175" t="s">
        <v>909</v>
      </c>
      <c r="K913" s="159" t="s">
        <v>909</v>
      </c>
    </row>
    <row r="914" spans="1:11" hidden="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2"/>
        <v>0</v>
      </c>
      <c r="F914" s="34" t="s">
        <v>909</v>
      </c>
      <c r="G914" s="126">
        <f t="shared" si="33"/>
        <v>0</v>
      </c>
      <c r="H914" s="340" t="s">
        <v>909</v>
      </c>
      <c r="I914" s="176" t="s">
        <v>909</v>
      </c>
      <c r="J914" s="175" t="s">
        <v>909</v>
      </c>
      <c r="K914" s="159" t="s">
        <v>909</v>
      </c>
    </row>
    <row r="915" spans="1:11" hidden="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2"/>
        <v>0</v>
      </c>
      <c r="F915" s="34" t="s">
        <v>909</v>
      </c>
      <c r="G915" s="126">
        <f t="shared" si="33"/>
        <v>0</v>
      </c>
      <c r="H915" s="340" t="s">
        <v>909</v>
      </c>
      <c r="I915" s="176" t="s">
        <v>909</v>
      </c>
      <c r="J915" s="175" t="s">
        <v>909</v>
      </c>
      <c r="K915" s="159" t="s">
        <v>909</v>
      </c>
    </row>
    <row r="916" spans="1:11" hidden="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2"/>
        <v>0</v>
      </c>
      <c r="F916" s="34" t="s">
        <v>909</v>
      </c>
      <c r="G916" s="126">
        <f t="shared" si="33"/>
        <v>0</v>
      </c>
      <c r="H916" s="340" t="s">
        <v>909</v>
      </c>
      <c r="I916" s="176" t="s">
        <v>909</v>
      </c>
      <c r="J916" s="175" t="s">
        <v>909</v>
      </c>
      <c r="K916" s="159" t="s">
        <v>909</v>
      </c>
    </row>
    <row r="917" spans="1:11" hidden="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2"/>
        <v>0</v>
      </c>
      <c r="F917" s="34" t="s">
        <v>909</v>
      </c>
      <c r="G917" s="126">
        <f t="shared" si="33"/>
        <v>0</v>
      </c>
      <c r="H917" s="340" t="s">
        <v>909</v>
      </c>
      <c r="I917" s="176" t="s">
        <v>909</v>
      </c>
      <c r="J917" s="175" t="s">
        <v>909</v>
      </c>
      <c r="K917" s="159" t="s">
        <v>909</v>
      </c>
    </row>
    <row r="918" spans="1:11" hidden="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2"/>
        <v>0</v>
      </c>
      <c r="F918" s="34" t="s">
        <v>909</v>
      </c>
      <c r="G918" s="126">
        <f t="shared" si="33"/>
        <v>0</v>
      </c>
      <c r="H918" s="340" t="s">
        <v>909</v>
      </c>
      <c r="I918" s="176" t="s">
        <v>909</v>
      </c>
      <c r="J918" s="175" t="s">
        <v>909</v>
      </c>
      <c r="K918" s="159" t="s">
        <v>909</v>
      </c>
    </row>
    <row r="919" spans="1:11" hidden="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2"/>
        <v>0</v>
      </c>
      <c r="F919" s="34" t="s">
        <v>909</v>
      </c>
      <c r="G919" s="126">
        <f t="shared" si="33"/>
        <v>0</v>
      </c>
      <c r="H919" s="340" t="s">
        <v>909</v>
      </c>
      <c r="I919" s="176" t="s">
        <v>909</v>
      </c>
      <c r="J919" s="175" t="s">
        <v>909</v>
      </c>
      <c r="K919" s="159" t="s">
        <v>909</v>
      </c>
    </row>
    <row r="920" spans="1:11" hidden="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2"/>
        <v>0</v>
      </c>
      <c r="F920" s="34" t="s">
        <v>909</v>
      </c>
      <c r="G920" s="126">
        <f t="shared" si="33"/>
        <v>0</v>
      </c>
      <c r="H920" s="340" t="s">
        <v>909</v>
      </c>
      <c r="I920" s="176" t="s">
        <v>909</v>
      </c>
      <c r="J920" s="175" t="s">
        <v>909</v>
      </c>
      <c r="K920" s="159" t="s">
        <v>909</v>
      </c>
    </row>
    <row r="921" spans="1:11" hidden="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2"/>
        <v>0</v>
      </c>
      <c r="F921" s="34" t="s">
        <v>909</v>
      </c>
      <c r="G921" s="126">
        <f t="shared" si="33"/>
        <v>0</v>
      </c>
      <c r="H921" s="340" t="s">
        <v>909</v>
      </c>
      <c r="I921" s="176" t="s">
        <v>909</v>
      </c>
      <c r="J921" s="175" t="s">
        <v>909</v>
      </c>
      <c r="K921" s="159" t="s">
        <v>909</v>
      </c>
    </row>
    <row r="922" spans="1:11" hidden="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2"/>
        <v>0</v>
      </c>
      <c r="F922" s="34" t="s">
        <v>909</v>
      </c>
      <c r="G922" s="126">
        <f t="shared" si="33"/>
        <v>0</v>
      </c>
      <c r="H922" s="340" t="s">
        <v>909</v>
      </c>
      <c r="I922" s="176" t="s">
        <v>909</v>
      </c>
      <c r="J922" s="175" t="s">
        <v>909</v>
      </c>
      <c r="K922" s="159" t="s">
        <v>909</v>
      </c>
    </row>
    <row r="923" spans="1:11" hidden="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2"/>
        <v>0</v>
      </c>
      <c r="F923" s="34" t="s">
        <v>909</v>
      </c>
      <c r="G923" s="126">
        <f t="shared" si="33"/>
        <v>0</v>
      </c>
      <c r="H923" s="340" t="s">
        <v>909</v>
      </c>
      <c r="I923" s="176" t="s">
        <v>909</v>
      </c>
      <c r="J923" s="175" t="s">
        <v>909</v>
      </c>
      <c r="K923" s="159" t="s">
        <v>909</v>
      </c>
    </row>
    <row r="924" spans="1:11" hidden="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2"/>
        <v>0</v>
      </c>
      <c r="F924" s="34" t="s">
        <v>909</v>
      </c>
      <c r="G924" s="126">
        <f t="shared" si="33"/>
        <v>0</v>
      </c>
      <c r="H924" s="340" t="s">
        <v>909</v>
      </c>
      <c r="I924" s="176" t="s">
        <v>909</v>
      </c>
      <c r="J924" s="175" t="s">
        <v>909</v>
      </c>
      <c r="K924" s="159" t="s">
        <v>909</v>
      </c>
    </row>
    <row r="925" spans="1:11" hidden="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2"/>
        <v>0</v>
      </c>
      <c r="F925" s="34" t="s">
        <v>909</v>
      </c>
      <c r="G925" s="126">
        <f t="shared" si="33"/>
        <v>0</v>
      </c>
      <c r="H925" s="340" t="s">
        <v>909</v>
      </c>
      <c r="I925" s="176" t="s">
        <v>909</v>
      </c>
      <c r="J925" s="175" t="s">
        <v>909</v>
      </c>
      <c r="K925" s="159" t="s">
        <v>909</v>
      </c>
    </row>
    <row r="926" spans="1:11" hidden="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2"/>
        <v>0</v>
      </c>
      <c r="F926" s="34" t="s">
        <v>909</v>
      </c>
      <c r="G926" s="126">
        <f t="shared" si="33"/>
        <v>0</v>
      </c>
      <c r="H926" s="340" t="s">
        <v>909</v>
      </c>
      <c r="I926" s="176" t="s">
        <v>909</v>
      </c>
      <c r="J926" s="175" t="s">
        <v>909</v>
      </c>
      <c r="K926" s="159" t="s">
        <v>909</v>
      </c>
    </row>
    <row r="927" spans="1:11" hidden="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2"/>
        <v>0</v>
      </c>
      <c r="F927" s="34" t="s">
        <v>909</v>
      </c>
      <c r="G927" s="126">
        <f t="shared" si="33"/>
        <v>0</v>
      </c>
      <c r="H927" s="340" t="s">
        <v>909</v>
      </c>
      <c r="I927" s="176" t="s">
        <v>909</v>
      </c>
      <c r="J927" s="175" t="s">
        <v>909</v>
      </c>
      <c r="K927" s="159" t="s">
        <v>909</v>
      </c>
    </row>
    <row r="928" spans="1:11" hidden="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2"/>
        <v>0</v>
      </c>
      <c r="F928" s="34" t="s">
        <v>909</v>
      </c>
      <c r="G928" s="126">
        <f t="shared" si="33"/>
        <v>0</v>
      </c>
      <c r="H928" s="340" t="s">
        <v>909</v>
      </c>
      <c r="I928" s="176" t="s">
        <v>909</v>
      </c>
      <c r="J928" s="175" t="s">
        <v>909</v>
      </c>
      <c r="K928" s="159" t="s">
        <v>909</v>
      </c>
    </row>
    <row r="929" spans="1:11" hidden="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2"/>
        <v>0</v>
      </c>
      <c r="F929" s="34" t="s">
        <v>909</v>
      </c>
      <c r="G929" s="126">
        <f t="shared" si="33"/>
        <v>0</v>
      </c>
      <c r="H929" s="340" t="s">
        <v>909</v>
      </c>
      <c r="I929" s="176" t="s">
        <v>909</v>
      </c>
      <c r="J929" s="175" t="s">
        <v>909</v>
      </c>
      <c r="K929" s="159" t="s">
        <v>909</v>
      </c>
    </row>
    <row r="930" spans="1:11" hidden="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2"/>
        <v>0</v>
      </c>
      <c r="F930" s="34" t="s">
        <v>909</v>
      </c>
      <c r="G930" s="126">
        <f t="shared" si="33"/>
        <v>0</v>
      </c>
      <c r="H930" s="340" t="s">
        <v>909</v>
      </c>
      <c r="I930" s="176" t="s">
        <v>909</v>
      </c>
      <c r="J930" s="175" t="s">
        <v>909</v>
      </c>
      <c r="K930" s="159" t="s">
        <v>909</v>
      </c>
    </row>
    <row r="931" spans="1:11" hidden="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2"/>
        <v>0</v>
      </c>
      <c r="F931" s="34" t="s">
        <v>909</v>
      </c>
      <c r="G931" s="126">
        <f t="shared" si="33"/>
        <v>0</v>
      </c>
      <c r="H931" s="340" t="s">
        <v>909</v>
      </c>
      <c r="I931" s="176" t="s">
        <v>909</v>
      </c>
      <c r="J931" s="175" t="s">
        <v>909</v>
      </c>
      <c r="K931" s="159" t="s">
        <v>909</v>
      </c>
    </row>
    <row r="932" spans="1:11" hidden="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2"/>
        <v>0</v>
      </c>
      <c r="F932" s="34" t="s">
        <v>909</v>
      </c>
      <c r="G932" s="126">
        <f t="shared" si="33"/>
        <v>0</v>
      </c>
      <c r="H932" s="340" t="s">
        <v>909</v>
      </c>
      <c r="I932" s="176" t="s">
        <v>909</v>
      </c>
      <c r="J932" s="175" t="s">
        <v>909</v>
      </c>
      <c r="K932" s="159" t="s">
        <v>909</v>
      </c>
    </row>
    <row r="933" spans="1:11" hidden="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2"/>
        <v>0</v>
      </c>
      <c r="F933" s="34" t="s">
        <v>909</v>
      </c>
      <c r="G933" s="126">
        <f t="shared" si="33"/>
        <v>0</v>
      </c>
      <c r="H933" s="340" t="s">
        <v>909</v>
      </c>
      <c r="I933" s="176" t="s">
        <v>909</v>
      </c>
      <c r="J933" s="175" t="s">
        <v>909</v>
      </c>
      <c r="K933" s="159" t="s">
        <v>909</v>
      </c>
    </row>
    <row r="934" spans="1:11" hidden="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2"/>
        <v>0</v>
      </c>
      <c r="F934" s="34" t="s">
        <v>909</v>
      </c>
      <c r="G934" s="126">
        <f t="shared" si="33"/>
        <v>0</v>
      </c>
      <c r="H934" s="340" t="s">
        <v>909</v>
      </c>
      <c r="I934" s="176" t="s">
        <v>909</v>
      </c>
      <c r="J934" s="175" t="s">
        <v>909</v>
      </c>
      <c r="K934" s="159" t="s">
        <v>909</v>
      </c>
    </row>
    <row r="935" spans="1:11" hidden="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2"/>
        <v>0</v>
      </c>
      <c r="F935" s="34" t="s">
        <v>909</v>
      </c>
      <c r="G935" s="126">
        <f t="shared" si="33"/>
        <v>0</v>
      </c>
      <c r="H935" s="340" t="s">
        <v>909</v>
      </c>
      <c r="I935" s="176" t="s">
        <v>909</v>
      </c>
      <c r="J935" s="175" t="s">
        <v>909</v>
      </c>
      <c r="K935" s="159" t="s">
        <v>909</v>
      </c>
    </row>
    <row r="936" spans="1:11" hidden="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2"/>
        <v>0</v>
      </c>
      <c r="F936" s="34" t="s">
        <v>909</v>
      </c>
      <c r="G936" s="126">
        <f t="shared" si="33"/>
        <v>0</v>
      </c>
      <c r="H936" s="340" t="s">
        <v>909</v>
      </c>
      <c r="I936" s="176" t="s">
        <v>909</v>
      </c>
      <c r="J936" s="175" t="s">
        <v>909</v>
      </c>
      <c r="K936" s="159" t="s">
        <v>909</v>
      </c>
    </row>
    <row r="937" spans="1:11" hidden="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2"/>
        <v>0</v>
      </c>
      <c r="F937" s="34" t="s">
        <v>909</v>
      </c>
      <c r="G937" s="126">
        <f t="shared" si="33"/>
        <v>0</v>
      </c>
      <c r="H937" s="340" t="s">
        <v>909</v>
      </c>
      <c r="I937" s="176" t="s">
        <v>909</v>
      </c>
      <c r="J937" s="175" t="s">
        <v>909</v>
      </c>
      <c r="K937" s="159" t="s">
        <v>909</v>
      </c>
    </row>
    <row r="938" spans="1:11" hidden="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2"/>
        <v>0</v>
      </c>
      <c r="F938" s="34" t="s">
        <v>909</v>
      </c>
      <c r="G938" s="126">
        <f t="shared" si="33"/>
        <v>0</v>
      </c>
      <c r="H938" s="340" t="s">
        <v>909</v>
      </c>
      <c r="I938" s="176" t="s">
        <v>909</v>
      </c>
      <c r="J938" s="175" t="s">
        <v>909</v>
      </c>
      <c r="K938" s="159" t="s">
        <v>909</v>
      </c>
    </row>
    <row r="939" spans="1:11" hidden="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2"/>
        <v>0</v>
      </c>
      <c r="F939" s="34" t="s">
        <v>909</v>
      </c>
      <c r="G939" s="126">
        <f t="shared" si="33"/>
        <v>0</v>
      </c>
      <c r="H939" s="340" t="s">
        <v>909</v>
      </c>
      <c r="I939" s="176" t="s">
        <v>909</v>
      </c>
      <c r="J939" s="175" t="s">
        <v>909</v>
      </c>
      <c r="K939" s="159" t="s">
        <v>909</v>
      </c>
    </row>
    <row r="940" spans="1:11" hidden="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2"/>
        <v>0</v>
      </c>
      <c r="F940" s="34" t="s">
        <v>909</v>
      </c>
      <c r="G940" s="126">
        <f t="shared" si="33"/>
        <v>0</v>
      </c>
      <c r="H940" s="340" t="s">
        <v>909</v>
      </c>
      <c r="I940" s="176" t="s">
        <v>909</v>
      </c>
      <c r="J940" s="175" t="s">
        <v>909</v>
      </c>
      <c r="K940" s="159" t="s">
        <v>909</v>
      </c>
    </row>
    <row r="941" spans="1:11" hidden="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2"/>
        <v>0</v>
      </c>
      <c r="F941" s="34" t="s">
        <v>909</v>
      </c>
      <c r="G941" s="126">
        <f t="shared" si="33"/>
        <v>0</v>
      </c>
      <c r="H941" s="340" t="s">
        <v>909</v>
      </c>
      <c r="I941" s="176" t="s">
        <v>909</v>
      </c>
      <c r="J941" s="175" t="s">
        <v>909</v>
      </c>
      <c r="K941" s="159" t="s">
        <v>909</v>
      </c>
    </row>
    <row r="942" spans="1:11" hidden="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2"/>
        <v>0</v>
      </c>
      <c r="F942" s="34" t="s">
        <v>909</v>
      </c>
      <c r="G942" s="126">
        <f t="shared" si="33"/>
        <v>0</v>
      </c>
      <c r="H942" s="340" t="s">
        <v>909</v>
      </c>
      <c r="I942" s="176" t="s">
        <v>909</v>
      </c>
      <c r="J942" s="175" t="s">
        <v>909</v>
      </c>
      <c r="K942" s="159" t="s">
        <v>909</v>
      </c>
    </row>
    <row r="943" spans="1:11" hidden="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2"/>
        <v>0</v>
      </c>
      <c r="F943" s="34" t="s">
        <v>909</v>
      </c>
      <c r="G943" s="126">
        <f t="shared" si="33"/>
        <v>0</v>
      </c>
      <c r="H943" s="340" t="s">
        <v>909</v>
      </c>
      <c r="I943" s="176" t="s">
        <v>909</v>
      </c>
      <c r="J943" s="175" t="s">
        <v>909</v>
      </c>
      <c r="K943" s="159" t="s">
        <v>909</v>
      </c>
    </row>
    <row r="944" spans="1:11" hidden="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2"/>
        <v>0</v>
      </c>
      <c r="F944" s="34" t="s">
        <v>909</v>
      </c>
      <c r="G944" s="126">
        <f t="shared" si="33"/>
        <v>0</v>
      </c>
      <c r="H944" s="340" t="s">
        <v>909</v>
      </c>
      <c r="I944" s="176" t="s">
        <v>909</v>
      </c>
      <c r="J944" s="175" t="s">
        <v>909</v>
      </c>
      <c r="K944" s="159" t="s">
        <v>909</v>
      </c>
    </row>
    <row r="945" spans="1:11" hidden="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2"/>
        <v>0</v>
      </c>
      <c r="F945" s="34" t="s">
        <v>909</v>
      </c>
      <c r="G945" s="126">
        <f t="shared" si="33"/>
        <v>0</v>
      </c>
      <c r="H945" s="340" t="s">
        <v>909</v>
      </c>
      <c r="I945" s="176" t="s">
        <v>909</v>
      </c>
      <c r="J945" s="175" t="s">
        <v>909</v>
      </c>
      <c r="K945" s="159" t="s">
        <v>909</v>
      </c>
    </row>
    <row r="946" spans="1:11" hidden="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2"/>
        <v>0</v>
      </c>
      <c r="F946" s="34" t="s">
        <v>909</v>
      </c>
      <c r="G946" s="126">
        <f t="shared" si="33"/>
        <v>0</v>
      </c>
      <c r="H946" s="340" t="s">
        <v>909</v>
      </c>
      <c r="I946" s="176" t="s">
        <v>909</v>
      </c>
      <c r="J946" s="175" t="s">
        <v>909</v>
      </c>
      <c r="K946" s="159" t="s">
        <v>909</v>
      </c>
    </row>
    <row r="947" spans="1:11" hidden="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2"/>
        <v>0</v>
      </c>
      <c r="F947" s="34" t="s">
        <v>909</v>
      </c>
      <c r="G947" s="126">
        <f t="shared" si="33"/>
        <v>0</v>
      </c>
      <c r="H947" s="340" t="s">
        <v>909</v>
      </c>
      <c r="I947" s="176" t="s">
        <v>909</v>
      </c>
      <c r="J947" s="175" t="s">
        <v>909</v>
      </c>
      <c r="K947" s="159" t="s">
        <v>909</v>
      </c>
    </row>
    <row r="948" spans="1:11" hidden="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2"/>
        <v>0</v>
      </c>
      <c r="F948" s="34" t="s">
        <v>909</v>
      </c>
      <c r="G948" s="126">
        <f t="shared" si="33"/>
        <v>0</v>
      </c>
      <c r="H948" s="340" t="s">
        <v>909</v>
      </c>
      <c r="I948" s="176" t="s">
        <v>909</v>
      </c>
      <c r="J948" s="175" t="s">
        <v>909</v>
      </c>
      <c r="K948" s="159" t="s">
        <v>909</v>
      </c>
    </row>
    <row r="949" spans="1:11" hidden="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2"/>
        <v>0</v>
      </c>
      <c r="F949" s="34" t="s">
        <v>909</v>
      </c>
      <c r="G949" s="126">
        <f t="shared" si="33"/>
        <v>0</v>
      </c>
      <c r="H949" s="340" t="s">
        <v>909</v>
      </c>
      <c r="I949" s="176" t="s">
        <v>909</v>
      </c>
      <c r="J949" s="175" t="s">
        <v>909</v>
      </c>
      <c r="K949" s="159" t="s">
        <v>909</v>
      </c>
    </row>
    <row r="950" spans="1:11" hidden="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2"/>
        <v>0</v>
      </c>
      <c r="F950" s="34" t="s">
        <v>909</v>
      </c>
      <c r="G950" s="126">
        <f t="shared" si="33"/>
        <v>0</v>
      </c>
      <c r="H950" s="340" t="s">
        <v>909</v>
      </c>
      <c r="I950" s="176" t="s">
        <v>909</v>
      </c>
      <c r="J950" s="175" t="s">
        <v>909</v>
      </c>
      <c r="K950" s="159" t="s">
        <v>909</v>
      </c>
    </row>
    <row r="951" spans="1:11" hidden="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2"/>
        <v>0</v>
      </c>
      <c r="F951" s="34" t="s">
        <v>909</v>
      </c>
      <c r="G951" s="126">
        <f t="shared" si="33"/>
        <v>0</v>
      </c>
      <c r="H951" s="340" t="s">
        <v>909</v>
      </c>
      <c r="I951" s="176" t="s">
        <v>909</v>
      </c>
      <c r="J951" s="175" t="s">
        <v>909</v>
      </c>
      <c r="K951" s="159" t="s">
        <v>909</v>
      </c>
    </row>
    <row r="952" spans="1:11" hidden="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2"/>
        <v>0</v>
      </c>
      <c r="F952" s="34" t="s">
        <v>909</v>
      </c>
      <c r="G952" s="126">
        <f t="shared" si="33"/>
        <v>0</v>
      </c>
      <c r="H952" s="340" t="s">
        <v>909</v>
      </c>
      <c r="I952" s="176" t="s">
        <v>909</v>
      </c>
      <c r="J952" s="175" t="s">
        <v>909</v>
      </c>
      <c r="K952" s="159" t="s">
        <v>909</v>
      </c>
    </row>
    <row r="953" spans="1:11" hidden="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2"/>
        <v>0</v>
      </c>
      <c r="F953" s="34" t="s">
        <v>909</v>
      </c>
      <c r="G953" s="126">
        <f t="shared" si="33"/>
        <v>0</v>
      </c>
      <c r="H953" s="340" t="s">
        <v>909</v>
      </c>
      <c r="I953" s="176" t="s">
        <v>909</v>
      </c>
      <c r="J953" s="175" t="s">
        <v>909</v>
      </c>
      <c r="K953" s="159" t="s">
        <v>909</v>
      </c>
    </row>
    <row r="954" spans="1:11" hidden="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2"/>
        <v>0</v>
      </c>
      <c r="F954" s="34" t="s">
        <v>909</v>
      </c>
      <c r="G954" s="126">
        <f t="shared" si="33"/>
        <v>0</v>
      </c>
      <c r="H954" s="340" t="s">
        <v>909</v>
      </c>
      <c r="I954" s="176" t="s">
        <v>909</v>
      </c>
      <c r="J954" s="175" t="s">
        <v>909</v>
      </c>
      <c r="K954" s="159" t="s">
        <v>909</v>
      </c>
    </row>
    <row r="955" spans="1:11" hidden="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2"/>
        <v>0</v>
      </c>
      <c r="F955" s="34" t="s">
        <v>909</v>
      </c>
      <c r="G955" s="126">
        <f t="shared" si="33"/>
        <v>0</v>
      </c>
      <c r="H955" s="340" t="s">
        <v>909</v>
      </c>
      <c r="I955" s="176" t="s">
        <v>909</v>
      </c>
      <c r="J955" s="175" t="s">
        <v>909</v>
      </c>
      <c r="K955" s="159" t="s">
        <v>909</v>
      </c>
    </row>
    <row r="956" spans="1:11" hidden="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2"/>
        <v>0</v>
      </c>
      <c r="F956" s="34" t="s">
        <v>909</v>
      </c>
      <c r="G956" s="126">
        <f t="shared" si="33"/>
        <v>0</v>
      </c>
      <c r="H956" s="340" t="s">
        <v>909</v>
      </c>
      <c r="I956" s="176" t="s">
        <v>909</v>
      </c>
      <c r="J956" s="175" t="s">
        <v>909</v>
      </c>
      <c r="K956" s="159" t="s">
        <v>909</v>
      </c>
    </row>
    <row r="957" spans="1:11" hidden="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2"/>
        <v>0</v>
      </c>
      <c r="F957" s="34" t="s">
        <v>909</v>
      </c>
      <c r="G957" s="126">
        <f t="shared" si="33"/>
        <v>0</v>
      </c>
      <c r="H957" s="340" t="s">
        <v>909</v>
      </c>
      <c r="I957" s="176" t="s">
        <v>909</v>
      </c>
      <c r="J957" s="175" t="s">
        <v>909</v>
      </c>
      <c r="K957" s="159" t="s">
        <v>909</v>
      </c>
    </row>
    <row r="958" spans="1:11" hidden="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2"/>
        <v>0</v>
      </c>
      <c r="F958" s="34" t="s">
        <v>909</v>
      </c>
      <c r="G958" s="126">
        <f t="shared" si="33"/>
        <v>0</v>
      </c>
      <c r="H958" s="340" t="s">
        <v>909</v>
      </c>
      <c r="I958" s="176" t="s">
        <v>909</v>
      </c>
      <c r="J958" s="175" t="s">
        <v>909</v>
      </c>
      <c r="K958" s="159" t="s">
        <v>909</v>
      </c>
    </row>
    <row r="959" spans="1:11" hidden="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2"/>
        <v>0</v>
      </c>
      <c r="F959" s="34" t="s">
        <v>909</v>
      </c>
      <c r="G959" s="126">
        <f t="shared" si="33"/>
        <v>0</v>
      </c>
      <c r="H959" s="340" t="s">
        <v>909</v>
      </c>
      <c r="I959" s="176" t="s">
        <v>909</v>
      </c>
      <c r="J959" s="175" t="s">
        <v>909</v>
      </c>
      <c r="K959" s="159" t="s">
        <v>909</v>
      </c>
    </row>
    <row r="960" spans="1:11" hidden="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2"/>
        <v>0</v>
      </c>
      <c r="F960" s="34" t="s">
        <v>909</v>
      </c>
      <c r="G960" s="126">
        <f t="shared" si="33"/>
        <v>0</v>
      </c>
      <c r="H960" s="340" t="s">
        <v>909</v>
      </c>
      <c r="I960" s="176" t="s">
        <v>909</v>
      </c>
      <c r="J960" s="175" t="s">
        <v>909</v>
      </c>
      <c r="K960" s="159" t="s">
        <v>909</v>
      </c>
    </row>
    <row r="961" spans="1:11" hidden="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2"/>
        <v>0</v>
      </c>
      <c r="F961" s="34" t="s">
        <v>909</v>
      </c>
      <c r="G961" s="126">
        <f t="shared" si="33"/>
        <v>0</v>
      </c>
      <c r="H961" s="340" t="s">
        <v>909</v>
      </c>
      <c r="I961" s="176" t="s">
        <v>909</v>
      </c>
      <c r="J961" s="175" t="s">
        <v>909</v>
      </c>
      <c r="K961" s="159" t="s">
        <v>909</v>
      </c>
    </row>
    <row r="962" spans="1:11" hidden="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2"/>
        <v>0</v>
      </c>
      <c r="F962" s="34" t="s">
        <v>909</v>
      </c>
      <c r="G962" s="126">
        <f t="shared" si="33"/>
        <v>0</v>
      </c>
      <c r="H962" s="340" t="s">
        <v>909</v>
      </c>
      <c r="I962" s="176" t="s">
        <v>909</v>
      </c>
      <c r="J962" s="175" t="s">
        <v>909</v>
      </c>
      <c r="K962" s="159" t="s">
        <v>909</v>
      </c>
    </row>
    <row r="963" spans="1:11" hidden="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2"/>
        <v>0</v>
      </c>
      <c r="F963" s="34" t="s">
        <v>909</v>
      </c>
      <c r="G963" s="126">
        <f t="shared" si="33"/>
        <v>0</v>
      </c>
      <c r="H963" s="340" t="s">
        <v>909</v>
      </c>
      <c r="I963" s="176" t="s">
        <v>909</v>
      </c>
      <c r="J963" s="175" t="s">
        <v>909</v>
      </c>
      <c r="K963" s="159" t="s">
        <v>909</v>
      </c>
    </row>
    <row r="964" spans="1:11" hidden="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2"/>
        <v>0</v>
      </c>
      <c r="F964" s="34" t="s">
        <v>909</v>
      </c>
      <c r="G964" s="126">
        <f t="shared" si="33"/>
        <v>0</v>
      </c>
      <c r="H964" s="340" t="s">
        <v>909</v>
      </c>
      <c r="I964" s="176" t="s">
        <v>909</v>
      </c>
      <c r="J964" s="175" t="s">
        <v>909</v>
      </c>
      <c r="K964" s="159" t="s">
        <v>909</v>
      </c>
    </row>
    <row r="965" spans="1:11" hidden="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2"/>
        <v>0</v>
      </c>
      <c r="F965" s="34" t="s">
        <v>909</v>
      </c>
      <c r="G965" s="126">
        <f t="shared" si="33"/>
        <v>0</v>
      </c>
      <c r="H965" s="340" t="s">
        <v>909</v>
      </c>
      <c r="I965" s="176" t="s">
        <v>909</v>
      </c>
      <c r="J965" s="175" t="s">
        <v>909</v>
      </c>
      <c r="K965" s="159" t="s">
        <v>909</v>
      </c>
    </row>
    <row r="966" spans="1:11" hidden="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2"/>
        <v>0</v>
      </c>
      <c r="F966" s="34" t="s">
        <v>909</v>
      </c>
      <c r="G966" s="126">
        <f t="shared" si="33"/>
        <v>0</v>
      </c>
      <c r="H966" s="340" t="s">
        <v>909</v>
      </c>
      <c r="I966" s="176" t="s">
        <v>909</v>
      </c>
      <c r="J966" s="175" t="s">
        <v>909</v>
      </c>
      <c r="K966" s="159" t="s">
        <v>909</v>
      </c>
    </row>
    <row r="967" spans="1:11" hidden="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2"/>
        <v>0</v>
      </c>
      <c r="F967" s="34" t="s">
        <v>909</v>
      </c>
      <c r="G967" s="126">
        <f t="shared" si="33"/>
        <v>0</v>
      </c>
      <c r="H967" s="340" t="s">
        <v>909</v>
      </c>
      <c r="I967" s="176" t="s">
        <v>909</v>
      </c>
      <c r="J967" s="175" t="s">
        <v>909</v>
      </c>
      <c r="K967" s="159" t="s">
        <v>909</v>
      </c>
    </row>
    <row r="968" spans="1:11" hidden="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2"/>
        <v>0</v>
      </c>
      <c r="F968" s="34" t="s">
        <v>909</v>
      </c>
      <c r="G968" s="126">
        <f t="shared" si="33"/>
        <v>0</v>
      </c>
      <c r="H968" s="340" t="s">
        <v>909</v>
      </c>
      <c r="I968" s="176" t="s">
        <v>909</v>
      </c>
      <c r="J968" s="175" t="s">
        <v>909</v>
      </c>
      <c r="K968" s="159" t="s">
        <v>909</v>
      </c>
    </row>
    <row r="969" spans="1:11" hidden="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2"/>
        <v>0</v>
      </c>
      <c r="F969" s="34" t="s">
        <v>909</v>
      </c>
      <c r="G969" s="126">
        <f t="shared" si="33"/>
        <v>0</v>
      </c>
      <c r="H969" s="340" t="s">
        <v>909</v>
      </c>
      <c r="I969" s="176" t="s">
        <v>909</v>
      </c>
      <c r="J969" s="175" t="s">
        <v>909</v>
      </c>
      <c r="K969" s="159" t="s">
        <v>909</v>
      </c>
    </row>
    <row r="970" spans="1:11" hidden="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2"/>
        <v>0</v>
      </c>
      <c r="F970" s="34" t="s">
        <v>909</v>
      </c>
      <c r="G970" s="126">
        <f t="shared" si="33"/>
        <v>0</v>
      </c>
      <c r="H970" s="340" t="s">
        <v>909</v>
      </c>
      <c r="I970" s="176" t="s">
        <v>909</v>
      </c>
      <c r="J970" s="175" t="s">
        <v>909</v>
      </c>
      <c r="K970" s="159" t="s">
        <v>909</v>
      </c>
    </row>
    <row r="971" spans="1:11" hidden="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2"/>
        <v>0</v>
      </c>
      <c r="F971" s="34" t="s">
        <v>909</v>
      </c>
      <c r="G971" s="126">
        <f t="shared" si="33"/>
        <v>0</v>
      </c>
      <c r="H971" s="340" t="s">
        <v>909</v>
      </c>
      <c r="I971" s="176" t="s">
        <v>909</v>
      </c>
      <c r="J971" s="175" t="s">
        <v>909</v>
      </c>
      <c r="K971" s="159" t="s">
        <v>909</v>
      </c>
    </row>
    <row r="972" spans="1:11" hidden="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2"/>
        <v>0</v>
      </c>
      <c r="F972" s="34" t="s">
        <v>909</v>
      </c>
      <c r="G972" s="126">
        <f t="shared" si="33"/>
        <v>0</v>
      </c>
      <c r="H972" s="340" t="s">
        <v>909</v>
      </c>
      <c r="I972" s="176" t="s">
        <v>909</v>
      </c>
      <c r="J972" s="175" t="s">
        <v>909</v>
      </c>
      <c r="K972" s="159" t="s">
        <v>909</v>
      </c>
    </row>
    <row r="973" spans="1:11" hidden="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2"/>
        <v>0</v>
      </c>
      <c r="F973" s="34" t="s">
        <v>909</v>
      </c>
      <c r="G973" s="126">
        <f t="shared" si="33"/>
        <v>0</v>
      </c>
      <c r="H973" s="340" t="s">
        <v>909</v>
      </c>
      <c r="I973" s="176" t="s">
        <v>909</v>
      </c>
      <c r="J973" s="175" t="s">
        <v>909</v>
      </c>
      <c r="K973" s="159" t="s">
        <v>909</v>
      </c>
    </row>
    <row r="974" spans="1:11" hidden="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2"/>
        <v>0</v>
      </c>
      <c r="F974" s="34" t="s">
        <v>909</v>
      </c>
      <c r="G974" s="126">
        <f t="shared" si="33"/>
        <v>0</v>
      </c>
      <c r="H974" s="340" t="s">
        <v>909</v>
      </c>
      <c r="I974" s="176" t="s">
        <v>909</v>
      </c>
      <c r="J974" s="175" t="s">
        <v>909</v>
      </c>
      <c r="K974" s="159" t="s">
        <v>909</v>
      </c>
    </row>
    <row r="975" spans="1:11" hidden="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2"/>
        <v>0</v>
      </c>
      <c r="F975" s="34" t="s">
        <v>909</v>
      </c>
      <c r="G975" s="126">
        <f t="shared" si="33"/>
        <v>0</v>
      </c>
      <c r="H975" s="340" t="s">
        <v>909</v>
      </c>
      <c r="I975" s="176" t="s">
        <v>909</v>
      </c>
      <c r="J975" s="175" t="s">
        <v>909</v>
      </c>
      <c r="K975" s="159" t="s">
        <v>909</v>
      </c>
    </row>
    <row r="976" spans="1:11" hidden="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2"/>
        <v>0</v>
      </c>
      <c r="F976" s="34" t="s">
        <v>909</v>
      </c>
      <c r="G976" s="126">
        <f t="shared" si="33"/>
        <v>0</v>
      </c>
      <c r="H976" s="340" t="s">
        <v>909</v>
      </c>
      <c r="I976" s="176" t="s">
        <v>909</v>
      </c>
      <c r="J976" s="175" t="s">
        <v>909</v>
      </c>
      <c r="K976" s="159" t="s">
        <v>909</v>
      </c>
    </row>
    <row r="977" spans="1:11" hidden="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ref="E977:E1014" si="34">IFERROR(C977+D977,0)</f>
        <v>0</v>
      </c>
      <c r="F977" s="34" t="s">
        <v>909</v>
      </c>
      <c r="G977" s="126">
        <f t="shared" ref="G977:G1014" si="35">IFERROR((E977-F977),0)</f>
        <v>0</v>
      </c>
      <c r="H977" s="340" t="s">
        <v>909</v>
      </c>
      <c r="I977" s="176" t="s">
        <v>909</v>
      </c>
      <c r="J977" s="175" t="s">
        <v>909</v>
      </c>
      <c r="K977" s="159" t="s">
        <v>909</v>
      </c>
    </row>
    <row r="978" spans="1:11" hidden="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4"/>
        <v>0</v>
      </c>
      <c r="F978" s="34" t="s">
        <v>909</v>
      </c>
      <c r="G978" s="126">
        <f t="shared" si="35"/>
        <v>0</v>
      </c>
      <c r="H978" s="340" t="s">
        <v>909</v>
      </c>
      <c r="I978" s="176" t="s">
        <v>909</v>
      </c>
      <c r="J978" s="175" t="s">
        <v>909</v>
      </c>
      <c r="K978" s="159" t="s">
        <v>909</v>
      </c>
    </row>
    <row r="979" spans="1:11" hidden="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4"/>
        <v>0</v>
      </c>
      <c r="F979" s="34" t="s">
        <v>909</v>
      </c>
      <c r="G979" s="126">
        <f t="shared" si="35"/>
        <v>0</v>
      </c>
      <c r="H979" s="340" t="s">
        <v>909</v>
      </c>
      <c r="I979" s="176" t="s">
        <v>909</v>
      </c>
      <c r="J979" s="175" t="s">
        <v>909</v>
      </c>
      <c r="K979" s="159" t="s">
        <v>909</v>
      </c>
    </row>
    <row r="980" spans="1:11" hidden="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4"/>
        <v>0</v>
      </c>
      <c r="F980" s="34" t="s">
        <v>909</v>
      </c>
      <c r="G980" s="126">
        <f t="shared" si="35"/>
        <v>0</v>
      </c>
      <c r="H980" s="340" t="s">
        <v>909</v>
      </c>
      <c r="I980" s="176" t="s">
        <v>909</v>
      </c>
      <c r="J980" s="175" t="s">
        <v>909</v>
      </c>
      <c r="K980" s="159" t="s">
        <v>909</v>
      </c>
    </row>
    <row r="981" spans="1:11" hidden="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4"/>
        <v>0</v>
      </c>
      <c r="F981" s="34" t="s">
        <v>909</v>
      </c>
      <c r="G981" s="126">
        <f t="shared" si="35"/>
        <v>0</v>
      </c>
      <c r="H981" s="340" t="s">
        <v>909</v>
      </c>
      <c r="I981" s="176" t="s">
        <v>909</v>
      </c>
      <c r="J981" s="175" t="s">
        <v>909</v>
      </c>
      <c r="K981" s="159" t="s">
        <v>909</v>
      </c>
    </row>
    <row r="982" spans="1:11" hidden="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4"/>
        <v>0</v>
      </c>
      <c r="F982" s="34" t="s">
        <v>909</v>
      </c>
      <c r="G982" s="126">
        <f t="shared" si="35"/>
        <v>0</v>
      </c>
      <c r="H982" s="340" t="s">
        <v>909</v>
      </c>
      <c r="I982" s="176" t="s">
        <v>909</v>
      </c>
      <c r="J982" s="175" t="s">
        <v>909</v>
      </c>
      <c r="K982" s="159" t="s">
        <v>909</v>
      </c>
    </row>
    <row r="983" spans="1:11" hidden="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4"/>
        <v>0</v>
      </c>
      <c r="F983" s="34" t="s">
        <v>909</v>
      </c>
      <c r="G983" s="126">
        <f t="shared" si="35"/>
        <v>0</v>
      </c>
      <c r="H983" s="340" t="s">
        <v>909</v>
      </c>
      <c r="I983" s="176" t="s">
        <v>909</v>
      </c>
      <c r="J983" s="175" t="s">
        <v>909</v>
      </c>
      <c r="K983" s="159" t="s">
        <v>909</v>
      </c>
    </row>
    <row r="984" spans="1:11" hidden="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4"/>
        <v>0</v>
      </c>
      <c r="F984" s="34" t="s">
        <v>909</v>
      </c>
      <c r="G984" s="126">
        <f t="shared" si="35"/>
        <v>0</v>
      </c>
      <c r="H984" s="340" t="s">
        <v>909</v>
      </c>
      <c r="I984" s="176" t="s">
        <v>909</v>
      </c>
      <c r="J984" s="175" t="s">
        <v>909</v>
      </c>
      <c r="K984" s="159" t="s">
        <v>909</v>
      </c>
    </row>
    <row r="985" spans="1:11" hidden="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4"/>
        <v>0</v>
      </c>
      <c r="F985" s="34" t="s">
        <v>909</v>
      </c>
      <c r="G985" s="126">
        <f t="shared" si="35"/>
        <v>0</v>
      </c>
      <c r="H985" s="340" t="s">
        <v>909</v>
      </c>
      <c r="I985" s="176" t="s">
        <v>909</v>
      </c>
      <c r="J985" s="175" t="s">
        <v>909</v>
      </c>
      <c r="K985" s="159" t="s">
        <v>909</v>
      </c>
    </row>
    <row r="986" spans="1:11" hidden="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4"/>
        <v>0</v>
      </c>
      <c r="F986" s="34" t="s">
        <v>909</v>
      </c>
      <c r="G986" s="126">
        <f t="shared" si="35"/>
        <v>0</v>
      </c>
      <c r="H986" s="340" t="s">
        <v>909</v>
      </c>
      <c r="I986" s="176" t="s">
        <v>909</v>
      </c>
      <c r="J986" s="175" t="s">
        <v>909</v>
      </c>
      <c r="K986" s="159" t="s">
        <v>909</v>
      </c>
    </row>
    <row r="987" spans="1:11" hidden="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4"/>
        <v>0</v>
      </c>
      <c r="F987" s="34" t="s">
        <v>909</v>
      </c>
      <c r="G987" s="126">
        <f t="shared" si="35"/>
        <v>0</v>
      </c>
      <c r="H987" s="340" t="s">
        <v>909</v>
      </c>
      <c r="I987" s="176" t="s">
        <v>909</v>
      </c>
      <c r="J987" s="175" t="s">
        <v>909</v>
      </c>
      <c r="K987" s="159" t="s">
        <v>909</v>
      </c>
    </row>
    <row r="988" spans="1:11" hidden="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4"/>
        <v>0</v>
      </c>
      <c r="F988" s="34" t="s">
        <v>909</v>
      </c>
      <c r="G988" s="126">
        <f t="shared" si="35"/>
        <v>0</v>
      </c>
      <c r="H988" s="340" t="s">
        <v>909</v>
      </c>
      <c r="I988" s="176" t="s">
        <v>909</v>
      </c>
      <c r="J988" s="175" t="s">
        <v>909</v>
      </c>
      <c r="K988" s="159" t="s">
        <v>909</v>
      </c>
    </row>
    <row r="989" spans="1:11" hidden="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4"/>
        <v>0</v>
      </c>
      <c r="F989" s="34" t="s">
        <v>909</v>
      </c>
      <c r="G989" s="126">
        <f t="shared" si="35"/>
        <v>0</v>
      </c>
      <c r="H989" s="340" t="s">
        <v>909</v>
      </c>
      <c r="I989" s="176" t="s">
        <v>909</v>
      </c>
      <c r="J989" s="175" t="s">
        <v>909</v>
      </c>
      <c r="K989" s="159" t="s">
        <v>909</v>
      </c>
    </row>
    <row r="990" spans="1:11" hidden="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4"/>
        <v>0</v>
      </c>
      <c r="F990" s="34" t="s">
        <v>909</v>
      </c>
      <c r="G990" s="126">
        <f t="shared" si="35"/>
        <v>0</v>
      </c>
      <c r="H990" s="340" t="s">
        <v>909</v>
      </c>
      <c r="I990" s="176" t="s">
        <v>909</v>
      </c>
      <c r="J990" s="175" t="s">
        <v>909</v>
      </c>
      <c r="K990" s="159" t="s">
        <v>909</v>
      </c>
    </row>
    <row r="991" spans="1:11" hidden="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4"/>
        <v>0</v>
      </c>
      <c r="F991" s="34" t="s">
        <v>909</v>
      </c>
      <c r="G991" s="126">
        <f t="shared" si="35"/>
        <v>0</v>
      </c>
      <c r="H991" s="340" t="s">
        <v>909</v>
      </c>
      <c r="I991" s="176" t="s">
        <v>909</v>
      </c>
      <c r="J991" s="175" t="s">
        <v>909</v>
      </c>
      <c r="K991" s="159" t="s">
        <v>909</v>
      </c>
    </row>
    <row r="992" spans="1:11" hidden="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4"/>
        <v>0</v>
      </c>
      <c r="F992" s="34" t="s">
        <v>909</v>
      </c>
      <c r="G992" s="126">
        <f t="shared" si="35"/>
        <v>0</v>
      </c>
      <c r="H992" s="340" t="s">
        <v>909</v>
      </c>
      <c r="I992" s="176" t="s">
        <v>909</v>
      </c>
      <c r="J992" s="175" t="s">
        <v>909</v>
      </c>
      <c r="K992" s="159" t="s">
        <v>909</v>
      </c>
    </row>
    <row r="993" spans="1:11" hidden="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4"/>
        <v>0</v>
      </c>
      <c r="F993" s="34" t="s">
        <v>909</v>
      </c>
      <c r="G993" s="126">
        <f t="shared" si="35"/>
        <v>0</v>
      </c>
      <c r="H993" s="340" t="s">
        <v>909</v>
      </c>
      <c r="I993" s="176" t="s">
        <v>909</v>
      </c>
      <c r="J993" s="175" t="s">
        <v>909</v>
      </c>
      <c r="K993" s="159" t="s">
        <v>909</v>
      </c>
    </row>
    <row r="994" spans="1:11" hidden="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4"/>
        <v>0</v>
      </c>
      <c r="F994" s="34" t="s">
        <v>909</v>
      </c>
      <c r="G994" s="126">
        <f t="shared" si="35"/>
        <v>0</v>
      </c>
      <c r="H994" s="340" t="s">
        <v>909</v>
      </c>
      <c r="I994" s="176" t="s">
        <v>909</v>
      </c>
      <c r="J994" s="175" t="s">
        <v>909</v>
      </c>
      <c r="K994" s="159" t="s">
        <v>909</v>
      </c>
    </row>
    <row r="995" spans="1:11" hidden="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4"/>
        <v>0</v>
      </c>
      <c r="F995" s="34" t="s">
        <v>909</v>
      </c>
      <c r="G995" s="126">
        <f t="shared" si="35"/>
        <v>0</v>
      </c>
      <c r="H995" s="340" t="s">
        <v>909</v>
      </c>
      <c r="I995" s="176" t="s">
        <v>909</v>
      </c>
      <c r="J995" s="175" t="s">
        <v>909</v>
      </c>
      <c r="K995" s="159" t="s">
        <v>909</v>
      </c>
    </row>
    <row r="996" spans="1:11" hidden="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4"/>
        <v>0</v>
      </c>
      <c r="F996" s="34" t="s">
        <v>909</v>
      </c>
      <c r="G996" s="126">
        <f t="shared" si="35"/>
        <v>0</v>
      </c>
      <c r="H996" s="340" t="s">
        <v>909</v>
      </c>
      <c r="I996" s="176" t="s">
        <v>909</v>
      </c>
      <c r="J996" s="175" t="s">
        <v>909</v>
      </c>
      <c r="K996" s="159" t="s">
        <v>909</v>
      </c>
    </row>
    <row r="997" spans="1:11" hidden="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4"/>
        <v>0</v>
      </c>
      <c r="F997" s="34" t="s">
        <v>909</v>
      </c>
      <c r="G997" s="126">
        <f t="shared" si="35"/>
        <v>0</v>
      </c>
      <c r="H997" s="340" t="s">
        <v>909</v>
      </c>
      <c r="I997" s="176" t="s">
        <v>909</v>
      </c>
      <c r="J997" s="175" t="s">
        <v>909</v>
      </c>
      <c r="K997" s="159" t="s">
        <v>909</v>
      </c>
    </row>
    <row r="998" spans="1:11" hidden="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4"/>
        <v>0</v>
      </c>
      <c r="F998" s="34" t="s">
        <v>909</v>
      </c>
      <c r="G998" s="126">
        <f t="shared" si="35"/>
        <v>0</v>
      </c>
      <c r="H998" s="340" t="s">
        <v>909</v>
      </c>
      <c r="I998" s="176" t="s">
        <v>909</v>
      </c>
      <c r="J998" s="175" t="s">
        <v>909</v>
      </c>
      <c r="K998" s="159" t="s">
        <v>909</v>
      </c>
    </row>
    <row r="999" spans="1:11" hidden="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4"/>
        <v>0</v>
      </c>
      <c r="F999" s="34" t="s">
        <v>909</v>
      </c>
      <c r="G999" s="126">
        <f t="shared" si="35"/>
        <v>0</v>
      </c>
      <c r="H999" s="340" t="s">
        <v>909</v>
      </c>
      <c r="I999" s="176" t="s">
        <v>909</v>
      </c>
      <c r="J999" s="175" t="s">
        <v>909</v>
      </c>
      <c r="K999" s="159" t="s">
        <v>909</v>
      </c>
    </row>
    <row r="1000" spans="1:11" hidden="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4"/>
        <v>0</v>
      </c>
      <c r="F1000" s="34" t="s">
        <v>909</v>
      </c>
      <c r="G1000" s="126">
        <f t="shared" si="35"/>
        <v>0</v>
      </c>
      <c r="H1000" s="340" t="s">
        <v>909</v>
      </c>
      <c r="I1000" s="176" t="s">
        <v>909</v>
      </c>
      <c r="J1000" s="175" t="s">
        <v>909</v>
      </c>
      <c r="K1000" s="159" t="s">
        <v>909</v>
      </c>
    </row>
    <row r="1001" spans="1:11" hidden="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4"/>
        <v>0</v>
      </c>
      <c r="F1001" s="34" t="s">
        <v>909</v>
      </c>
      <c r="G1001" s="126">
        <f t="shared" si="35"/>
        <v>0</v>
      </c>
      <c r="H1001" s="340" t="s">
        <v>909</v>
      </c>
      <c r="I1001" s="176" t="s">
        <v>909</v>
      </c>
      <c r="J1001" s="175" t="s">
        <v>909</v>
      </c>
      <c r="K1001" s="159" t="s">
        <v>909</v>
      </c>
    </row>
    <row r="1002" spans="1:11" hidden="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4"/>
        <v>0</v>
      </c>
      <c r="F1002" s="34" t="s">
        <v>909</v>
      </c>
      <c r="G1002" s="126">
        <f t="shared" si="35"/>
        <v>0</v>
      </c>
      <c r="H1002" s="340" t="s">
        <v>909</v>
      </c>
      <c r="I1002" s="176" t="s">
        <v>909</v>
      </c>
      <c r="J1002" s="175" t="s">
        <v>909</v>
      </c>
      <c r="K1002" s="159" t="s">
        <v>909</v>
      </c>
    </row>
    <row r="1003" spans="1:11" hidden="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4"/>
        <v>0</v>
      </c>
      <c r="F1003" s="34" t="s">
        <v>909</v>
      </c>
      <c r="G1003" s="126">
        <f t="shared" si="35"/>
        <v>0</v>
      </c>
      <c r="H1003" s="340" t="s">
        <v>909</v>
      </c>
      <c r="I1003" s="176" t="s">
        <v>909</v>
      </c>
      <c r="J1003" s="175" t="s">
        <v>909</v>
      </c>
      <c r="K1003" s="159" t="s">
        <v>909</v>
      </c>
    </row>
    <row r="1004" spans="1:11" hidden="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4"/>
        <v>0</v>
      </c>
      <c r="F1004" s="34" t="s">
        <v>909</v>
      </c>
      <c r="G1004" s="126">
        <f t="shared" si="35"/>
        <v>0</v>
      </c>
      <c r="H1004" s="340" t="s">
        <v>909</v>
      </c>
      <c r="I1004" s="176" t="s">
        <v>909</v>
      </c>
      <c r="J1004" s="175" t="s">
        <v>909</v>
      </c>
      <c r="K1004" s="159" t="s">
        <v>909</v>
      </c>
    </row>
    <row r="1005" spans="1:11" hidden="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4"/>
        <v>0</v>
      </c>
      <c r="F1005" s="34" t="s">
        <v>909</v>
      </c>
      <c r="G1005" s="126">
        <f t="shared" si="35"/>
        <v>0</v>
      </c>
      <c r="H1005" s="340" t="s">
        <v>909</v>
      </c>
      <c r="I1005" s="176" t="s">
        <v>909</v>
      </c>
      <c r="J1005" s="175" t="s">
        <v>909</v>
      </c>
      <c r="K1005" s="159" t="s">
        <v>909</v>
      </c>
    </row>
    <row r="1006" spans="1:11" hidden="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4"/>
        <v>0</v>
      </c>
      <c r="F1006" s="34" t="s">
        <v>909</v>
      </c>
      <c r="G1006" s="126">
        <f t="shared" si="35"/>
        <v>0</v>
      </c>
      <c r="H1006" s="340" t="s">
        <v>909</v>
      </c>
      <c r="I1006" s="176" t="s">
        <v>909</v>
      </c>
      <c r="J1006" s="175" t="s">
        <v>909</v>
      </c>
      <c r="K1006" s="159" t="s">
        <v>909</v>
      </c>
    </row>
    <row r="1007" spans="1:11" hidden="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4"/>
        <v>0</v>
      </c>
      <c r="F1007" s="34" t="s">
        <v>909</v>
      </c>
      <c r="G1007" s="126">
        <f t="shared" si="35"/>
        <v>0</v>
      </c>
      <c r="H1007" s="340" t="s">
        <v>909</v>
      </c>
      <c r="I1007" s="176" t="s">
        <v>909</v>
      </c>
      <c r="J1007" s="175" t="s">
        <v>909</v>
      </c>
      <c r="K1007" s="159" t="s">
        <v>909</v>
      </c>
    </row>
    <row r="1008" spans="1:11" hidden="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4"/>
        <v>0</v>
      </c>
      <c r="F1008" s="34" t="s">
        <v>909</v>
      </c>
      <c r="G1008" s="126">
        <f t="shared" si="35"/>
        <v>0</v>
      </c>
      <c r="H1008" s="340" t="s">
        <v>909</v>
      </c>
      <c r="I1008" s="176" t="s">
        <v>909</v>
      </c>
      <c r="J1008" s="175" t="s">
        <v>909</v>
      </c>
      <c r="K1008" s="159" t="s">
        <v>909</v>
      </c>
    </row>
    <row r="1009" spans="1:11" hidden="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4"/>
        <v>0</v>
      </c>
      <c r="F1009" s="34" t="s">
        <v>909</v>
      </c>
      <c r="G1009" s="126">
        <f t="shared" si="35"/>
        <v>0</v>
      </c>
      <c r="H1009" s="340" t="s">
        <v>909</v>
      </c>
      <c r="I1009" s="176" t="s">
        <v>909</v>
      </c>
      <c r="J1009" s="175" t="s">
        <v>909</v>
      </c>
      <c r="K1009" s="159" t="s">
        <v>909</v>
      </c>
    </row>
    <row r="1010" spans="1:11" hidden="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4"/>
        <v>0</v>
      </c>
      <c r="F1010" s="34" t="s">
        <v>909</v>
      </c>
      <c r="G1010" s="126">
        <f t="shared" si="35"/>
        <v>0</v>
      </c>
      <c r="H1010" s="340" t="s">
        <v>909</v>
      </c>
      <c r="I1010" s="176" t="s">
        <v>909</v>
      </c>
      <c r="J1010" s="175" t="s">
        <v>909</v>
      </c>
      <c r="K1010" s="159" t="s">
        <v>909</v>
      </c>
    </row>
    <row r="1011" spans="1:11" hidden="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4"/>
        <v>0</v>
      </c>
      <c r="F1011" s="34" t="s">
        <v>909</v>
      </c>
      <c r="G1011" s="126">
        <f t="shared" si="35"/>
        <v>0</v>
      </c>
      <c r="H1011" s="340" t="s">
        <v>909</v>
      </c>
      <c r="I1011" s="176" t="s">
        <v>909</v>
      </c>
      <c r="J1011" s="175" t="s">
        <v>909</v>
      </c>
      <c r="K1011" s="159" t="s">
        <v>909</v>
      </c>
    </row>
    <row r="1012" spans="1:11" hidden="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4"/>
        <v>0</v>
      </c>
      <c r="F1012" s="34" t="s">
        <v>909</v>
      </c>
      <c r="G1012" s="126">
        <f t="shared" si="35"/>
        <v>0</v>
      </c>
      <c r="H1012" s="340" t="s">
        <v>909</v>
      </c>
      <c r="I1012" s="176" t="s">
        <v>909</v>
      </c>
      <c r="J1012" s="175" t="s">
        <v>909</v>
      </c>
      <c r="K1012" s="159" t="s">
        <v>909</v>
      </c>
    </row>
    <row r="1013" spans="1:11" hidden="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4"/>
        <v>0</v>
      </c>
      <c r="F1013" s="34" t="s">
        <v>909</v>
      </c>
      <c r="G1013" s="126">
        <f t="shared" si="35"/>
        <v>0</v>
      </c>
      <c r="H1013" s="340" t="s">
        <v>909</v>
      </c>
      <c r="I1013" s="176" t="s">
        <v>909</v>
      </c>
      <c r="J1013" s="175" t="s">
        <v>909</v>
      </c>
      <c r="K1013" s="159" t="s">
        <v>909</v>
      </c>
    </row>
    <row r="1014" spans="1:11" hidden="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4"/>
        <v>0</v>
      </c>
      <c r="F1014" s="34" t="s">
        <v>909</v>
      </c>
      <c r="G1014" s="126">
        <f t="shared" si="35"/>
        <v>0</v>
      </c>
      <c r="H1014" s="340" t="s">
        <v>909</v>
      </c>
      <c r="I1014" s="176" t="s">
        <v>909</v>
      </c>
      <c r="J1014" s="175" t="s">
        <v>909</v>
      </c>
      <c r="K1014" s="159" t="s">
        <v>909</v>
      </c>
    </row>
  </sheetData>
  <autoFilter ref="A10:K1014">
    <filterColumn colId="0">
      <filters>
        <filter val="BONECOM"/>
        <filter val="MARUTAKE MIYAMA"/>
      </filters>
    </filterColumn>
  </autoFilter>
  <mergeCells count="13">
    <mergeCell ref="I658:I659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022"/>
  <sheetViews>
    <sheetView showGridLines="0" zoomScale="73" zoomScaleNormal="73" workbookViewId="0">
      <pane xSplit="2" ySplit="10" topLeftCell="C11" activePane="bottomRight" state="frozen"/>
      <selection activeCell="A11" sqref="A11"/>
      <selection pane="topRight" activeCell="A11" sqref="A11"/>
      <selection pane="bottomLeft" activeCell="A11" sqref="A11"/>
      <selection pane="bottomRight" activeCell="E11" sqref="E11"/>
    </sheetView>
  </sheetViews>
  <sheetFormatPr defaultRowHeight="15.75"/>
  <cols>
    <col min="1" max="1" width="27.85546875" style="37" customWidth="1"/>
    <col min="2" max="2" width="66.85546875" style="38" customWidth="1"/>
    <col min="3" max="7" width="17.85546875" style="38" customWidth="1"/>
    <col min="8" max="8" width="17.85546875" style="40" customWidth="1"/>
    <col min="9" max="9" width="38.5703125" style="40" customWidth="1"/>
    <col min="10" max="10" width="17.85546875" style="39" customWidth="1"/>
    <col min="11" max="11" width="38.5703125" style="39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617" t="s">
        <v>17</v>
      </c>
      <c r="I1" s="618"/>
      <c r="J1" s="621" t="s">
        <v>3</v>
      </c>
      <c r="K1" s="62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619"/>
      <c r="I2" s="620"/>
      <c r="J2" s="623"/>
      <c r="K2" s="624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75</v>
      </c>
      <c r="F6" s="179"/>
      <c r="G6" s="179"/>
      <c r="H6" s="302"/>
      <c r="I6" s="302"/>
      <c r="J6" s="333"/>
      <c r="K6" s="342"/>
    </row>
    <row r="7" spans="1:11" s="38" customFormat="1" ht="18">
      <c r="A7" s="42"/>
      <c r="B7" s="43" t="s">
        <v>86</v>
      </c>
      <c r="C7" s="144">
        <f t="shared" ref="C7:H7" si="0">SUM(C11:C1022)</f>
        <v>3009270</v>
      </c>
      <c r="D7" s="144">
        <f t="shared" si="0"/>
        <v>0</v>
      </c>
      <c r="E7" s="144">
        <f t="shared" si="0"/>
        <v>3008420</v>
      </c>
      <c r="F7" s="144">
        <f t="shared" si="0"/>
        <v>2784881</v>
      </c>
      <c r="G7" s="145">
        <f t="shared" si="0"/>
        <v>223539</v>
      </c>
      <c r="H7" s="329">
        <f t="shared" si="0"/>
        <v>87620</v>
      </c>
      <c r="I7" s="350"/>
      <c r="J7" s="332">
        <f>SUM(J11:J1022)</f>
        <v>135919</v>
      </c>
      <c r="K7" s="343"/>
    </row>
    <row r="8" spans="1:11" s="38" customFormat="1" ht="18.75" thickBot="1">
      <c r="A8" s="42"/>
      <c r="B8" s="43" t="s">
        <v>85</v>
      </c>
      <c r="C8" s="146">
        <f t="shared" ref="C8:H8" si="1">SUBTOTAL(9,C11:C1022)</f>
        <v>3009270</v>
      </c>
      <c r="D8" s="146">
        <f t="shared" si="1"/>
        <v>0</v>
      </c>
      <c r="E8" s="146">
        <f t="shared" si="1"/>
        <v>3008420</v>
      </c>
      <c r="F8" s="146">
        <f t="shared" si="1"/>
        <v>2784881</v>
      </c>
      <c r="G8" s="147">
        <f t="shared" si="1"/>
        <v>223539</v>
      </c>
      <c r="H8" s="330">
        <f t="shared" si="1"/>
        <v>87620</v>
      </c>
      <c r="I8" s="350"/>
      <c r="J8" s="332">
        <f>SUBTOTAL(9,J11:J1022)</f>
        <v>135919</v>
      </c>
      <c r="K8" s="343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328" t="s">
        <v>22</v>
      </c>
      <c r="I10" s="135" t="s">
        <v>15</v>
      </c>
      <c r="J10" s="134" t="s">
        <v>22</v>
      </c>
      <c r="K10" s="331" t="s">
        <v>14</v>
      </c>
    </row>
    <row r="11" spans="1:11">
      <c r="A11" s="189" t="s">
        <v>1089</v>
      </c>
      <c r="B11" s="232" t="s">
        <v>1090</v>
      </c>
      <c r="C11" s="190" t="s">
        <v>909</v>
      </c>
      <c r="D11" s="190" t="s">
        <v>909</v>
      </c>
      <c r="E11" s="15">
        <f>IFERROR(C11+D11,0)</f>
        <v>0</v>
      </c>
      <c r="F11" s="190" t="s">
        <v>909</v>
      </c>
      <c r="G11" s="124">
        <f>IFERROR((E11-F11),0)</f>
        <v>0</v>
      </c>
      <c r="H11" s="335" t="s">
        <v>909</v>
      </c>
      <c r="I11" s="351" t="s">
        <v>909</v>
      </c>
      <c r="J11" s="193" t="s">
        <v>909</v>
      </c>
      <c r="K11" s="344" t="s">
        <v>909</v>
      </c>
    </row>
    <row r="12" spans="1:11">
      <c r="A12" s="235" t="s">
        <v>1089</v>
      </c>
      <c r="B12" s="233" t="s">
        <v>1091</v>
      </c>
      <c r="C12" s="21">
        <v>800</v>
      </c>
      <c r="D12" s="21"/>
      <c r="E12" s="19">
        <f>IFERROR(C12+D12,0)</f>
        <v>800</v>
      </c>
      <c r="F12" s="21">
        <v>800</v>
      </c>
      <c r="G12" s="125">
        <f>IFERROR((E12-F12),0)</f>
        <v>0</v>
      </c>
      <c r="H12" s="336" t="s">
        <v>909</v>
      </c>
      <c r="I12" s="352" t="s">
        <v>909</v>
      </c>
      <c r="J12" s="197">
        <v>4680</v>
      </c>
      <c r="K12" s="345"/>
    </row>
    <row r="13" spans="1:11">
      <c r="A13" s="235" t="s">
        <v>1089</v>
      </c>
      <c r="B13" s="233" t="s">
        <v>1092</v>
      </c>
      <c r="C13" s="18">
        <v>15000</v>
      </c>
      <c r="D13" s="18"/>
      <c r="E13" s="19">
        <f t="shared" ref="E13:E76" si="2">IFERROR(C13+D13,0)</f>
        <v>15000</v>
      </c>
      <c r="F13" s="18">
        <v>10320</v>
      </c>
      <c r="G13" s="405">
        <f t="shared" ref="G13:G76" si="3">IFERROR((E13-F13),0)</f>
        <v>4680</v>
      </c>
      <c r="H13" s="337" t="s">
        <v>909</v>
      </c>
      <c r="I13" s="353" t="s">
        <v>909</v>
      </c>
      <c r="J13" s="163">
        <v>1700</v>
      </c>
      <c r="K13" s="346" t="s">
        <v>909</v>
      </c>
    </row>
    <row r="14" spans="1:11">
      <c r="A14" s="235" t="s">
        <v>1089</v>
      </c>
      <c r="B14" s="233" t="s">
        <v>1093</v>
      </c>
      <c r="C14" s="18">
        <v>12000</v>
      </c>
      <c r="D14" s="18"/>
      <c r="E14" s="19">
        <f t="shared" si="2"/>
        <v>12000</v>
      </c>
      <c r="F14" s="18">
        <v>10300</v>
      </c>
      <c r="G14" s="405">
        <f t="shared" si="3"/>
        <v>1700</v>
      </c>
      <c r="H14" s="337" t="s">
        <v>909</v>
      </c>
      <c r="I14" s="353" t="s">
        <v>909</v>
      </c>
      <c r="J14" s="163">
        <v>10</v>
      </c>
      <c r="K14" s="346" t="s">
        <v>909</v>
      </c>
    </row>
    <row r="15" spans="1:11">
      <c r="A15" s="235" t="s">
        <v>1089</v>
      </c>
      <c r="B15" s="233" t="s">
        <v>1094</v>
      </c>
      <c r="C15" s="18">
        <v>500</v>
      </c>
      <c r="D15" s="18"/>
      <c r="E15" s="19">
        <f t="shared" si="2"/>
        <v>500</v>
      </c>
      <c r="F15" s="18">
        <v>490</v>
      </c>
      <c r="G15" s="405">
        <f t="shared" si="3"/>
        <v>10</v>
      </c>
      <c r="H15" s="337" t="s">
        <v>909</v>
      </c>
      <c r="I15" s="353" t="s">
        <v>909</v>
      </c>
      <c r="J15" s="163" t="s">
        <v>909</v>
      </c>
      <c r="K15" s="346" t="s">
        <v>909</v>
      </c>
    </row>
    <row r="16" spans="1:11">
      <c r="A16" s="235" t="s">
        <v>1089</v>
      </c>
      <c r="B16" s="233" t="s">
        <v>1095</v>
      </c>
      <c r="C16" s="18">
        <v>6000</v>
      </c>
      <c r="D16" s="18"/>
      <c r="E16" s="19">
        <f t="shared" si="2"/>
        <v>6000</v>
      </c>
      <c r="F16" s="18">
        <v>6000</v>
      </c>
      <c r="G16" s="405">
        <f t="shared" si="3"/>
        <v>0</v>
      </c>
      <c r="H16" s="337" t="s">
        <v>909</v>
      </c>
      <c r="I16" s="353" t="s">
        <v>909</v>
      </c>
      <c r="J16" s="163" t="s">
        <v>909</v>
      </c>
      <c r="K16" s="346" t="s">
        <v>909</v>
      </c>
    </row>
    <row r="17" spans="1:11">
      <c r="A17" s="235" t="s">
        <v>1089</v>
      </c>
      <c r="B17" s="233" t="s">
        <v>1096</v>
      </c>
      <c r="C17" s="18">
        <v>100</v>
      </c>
      <c r="D17" s="18"/>
      <c r="E17" s="19">
        <f t="shared" si="2"/>
        <v>100</v>
      </c>
      <c r="F17" s="18">
        <v>100</v>
      </c>
      <c r="G17" s="405">
        <f t="shared" si="3"/>
        <v>0</v>
      </c>
      <c r="H17" s="337" t="s">
        <v>909</v>
      </c>
      <c r="I17" s="353" t="s">
        <v>909</v>
      </c>
      <c r="J17" s="163" t="s">
        <v>909</v>
      </c>
      <c r="K17" s="346" t="s">
        <v>909</v>
      </c>
    </row>
    <row r="18" spans="1:11">
      <c r="A18" s="235" t="s">
        <v>1089</v>
      </c>
      <c r="B18" s="233" t="s">
        <v>1097</v>
      </c>
      <c r="C18" s="18">
        <v>2300</v>
      </c>
      <c r="D18" s="18"/>
      <c r="E18" s="19">
        <f t="shared" si="2"/>
        <v>2300</v>
      </c>
      <c r="F18" s="18">
        <v>892</v>
      </c>
      <c r="G18" s="405">
        <f t="shared" si="3"/>
        <v>1408</v>
      </c>
      <c r="H18" s="337" t="s">
        <v>909</v>
      </c>
      <c r="I18" s="353" t="s">
        <v>909</v>
      </c>
      <c r="J18" s="163">
        <v>1408</v>
      </c>
      <c r="K18" s="346" t="s">
        <v>909</v>
      </c>
    </row>
    <row r="19" spans="1:11">
      <c r="A19" s="235" t="s">
        <v>1089</v>
      </c>
      <c r="B19" s="233" t="s">
        <v>1098</v>
      </c>
      <c r="C19" s="18">
        <v>2300</v>
      </c>
      <c r="D19" s="18"/>
      <c r="E19" s="19">
        <f t="shared" si="2"/>
        <v>2300</v>
      </c>
      <c r="F19" s="18">
        <v>2300</v>
      </c>
      <c r="G19" s="405">
        <f t="shared" si="3"/>
        <v>0</v>
      </c>
      <c r="H19" s="337" t="s">
        <v>909</v>
      </c>
      <c r="I19" s="353" t="s">
        <v>909</v>
      </c>
      <c r="J19" s="163" t="s">
        <v>909</v>
      </c>
      <c r="K19" s="346" t="s">
        <v>909</v>
      </c>
    </row>
    <row r="20" spans="1:11">
      <c r="A20" s="235" t="s">
        <v>1089</v>
      </c>
      <c r="B20" s="233" t="s">
        <v>1099</v>
      </c>
      <c r="C20" s="18">
        <v>2700</v>
      </c>
      <c r="D20" s="18"/>
      <c r="E20" s="19">
        <f t="shared" si="2"/>
        <v>2700</v>
      </c>
      <c r="F20" s="18">
        <v>1700</v>
      </c>
      <c r="G20" s="405">
        <f t="shared" si="3"/>
        <v>1000</v>
      </c>
      <c r="H20" s="337" t="s">
        <v>909</v>
      </c>
      <c r="I20" s="353" t="s">
        <v>909</v>
      </c>
      <c r="J20" s="163">
        <v>1000</v>
      </c>
      <c r="K20" s="346" t="s">
        <v>909</v>
      </c>
    </row>
    <row r="21" spans="1:11">
      <c r="A21" s="235" t="s">
        <v>1089</v>
      </c>
      <c r="B21" s="233" t="s">
        <v>1100</v>
      </c>
      <c r="C21" s="18">
        <v>2100</v>
      </c>
      <c r="D21" s="18"/>
      <c r="E21" s="19">
        <f t="shared" si="2"/>
        <v>2100</v>
      </c>
      <c r="F21" s="18">
        <v>2100</v>
      </c>
      <c r="G21" s="405">
        <f t="shared" si="3"/>
        <v>0</v>
      </c>
      <c r="H21" s="337" t="s">
        <v>909</v>
      </c>
      <c r="I21" s="353" t="s">
        <v>909</v>
      </c>
      <c r="J21" s="163" t="s">
        <v>909</v>
      </c>
      <c r="K21" s="346" t="s">
        <v>909</v>
      </c>
    </row>
    <row r="22" spans="1:11">
      <c r="A22" s="235" t="s">
        <v>1089</v>
      </c>
      <c r="B22" s="233" t="s">
        <v>1101</v>
      </c>
      <c r="C22" s="18">
        <v>3200</v>
      </c>
      <c r="D22" s="18"/>
      <c r="E22" s="19">
        <f t="shared" si="2"/>
        <v>3200</v>
      </c>
      <c r="F22" s="18">
        <v>3200</v>
      </c>
      <c r="G22" s="405">
        <f t="shared" si="3"/>
        <v>0</v>
      </c>
      <c r="H22" s="337" t="s">
        <v>909</v>
      </c>
      <c r="I22" s="353" t="s">
        <v>909</v>
      </c>
      <c r="J22" s="163" t="s">
        <v>909</v>
      </c>
      <c r="K22" s="346" t="s">
        <v>909</v>
      </c>
    </row>
    <row r="23" spans="1:11">
      <c r="A23" s="235" t="s">
        <v>1089</v>
      </c>
      <c r="B23" s="233" t="s">
        <v>1102</v>
      </c>
      <c r="C23" s="18">
        <v>27000</v>
      </c>
      <c r="D23" s="18"/>
      <c r="E23" s="19">
        <f t="shared" si="2"/>
        <v>27000</v>
      </c>
      <c r="F23" s="18">
        <v>24944</v>
      </c>
      <c r="G23" s="405">
        <f t="shared" si="3"/>
        <v>2056</v>
      </c>
      <c r="H23" s="337" t="s">
        <v>909</v>
      </c>
      <c r="I23" s="353" t="s">
        <v>909</v>
      </c>
      <c r="J23" s="163">
        <v>2056</v>
      </c>
      <c r="K23" s="346" t="s">
        <v>909</v>
      </c>
    </row>
    <row r="24" spans="1:11">
      <c r="A24" s="235" t="s">
        <v>1089</v>
      </c>
      <c r="B24" s="233" t="s">
        <v>1103</v>
      </c>
      <c r="C24" s="18"/>
      <c r="D24" s="18" t="s">
        <v>909</v>
      </c>
      <c r="E24" s="19">
        <f t="shared" si="2"/>
        <v>0</v>
      </c>
      <c r="F24" s="18" t="s">
        <v>909</v>
      </c>
      <c r="G24" s="405">
        <f t="shared" si="3"/>
        <v>0</v>
      </c>
      <c r="H24" s="337" t="s">
        <v>909</v>
      </c>
      <c r="I24" s="353" t="s">
        <v>909</v>
      </c>
      <c r="J24" s="163" t="s">
        <v>909</v>
      </c>
      <c r="K24" s="346" t="s">
        <v>909</v>
      </c>
    </row>
    <row r="25" spans="1:11">
      <c r="A25" s="235" t="s">
        <v>1089</v>
      </c>
      <c r="B25" s="233" t="s">
        <v>1104</v>
      </c>
      <c r="C25" s="18">
        <v>22000</v>
      </c>
      <c r="D25" s="18"/>
      <c r="E25" s="19">
        <f t="shared" si="2"/>
        <v>22000</v>
      </c>
      <c r="F25" s="18">
        <v>20914</v>
      </c>
      <c r="G25" s="405">
        <f t="shared" si="3"/>
        <v>1086</v>
      </c>
      <c r="H25" s="337" t="s">
        <v>909</v>
      </c>
      <c r="I25" s="353" t="s">
        <v>909</v>
      </c>
      <c r="J25" s="163">
        <v>1086</v>
      </c>
      <c r="K25" s="346" t="s">
        <v>909</v>
      </c>
    </row>
    <row r="26" spans="1:11">
      <c r="A26" s="235" t="s">
        <v>1089</v>
      </c>
      <c r="B26" s="233" t="s">
        <v>1105</v>
      </c>
      <c r="C26" s="18">
        <v>700</v>
      </c>
      <c r="D26" s="18"/>
      <c r="E26" s="19">
        <f t="shared" si="2"/>
        <v>700</v>
      </c>
      <c r="F26" s="18">
        <v>700</v>
      </c>
      <c r="G26" s="405">
        <f t="shared" si="3"/>
        <v>0</v>
      </c>
      <c r="H26" s="337" t="s">
        <v>909</v>
      </c>
      <c r="I26" s="353" t="s">
        <v>909</v>
      </c>
      <c r="J26" s="163" t="s">
        <v>909</v>
      </c>
      <c r="K26" s="346" t="s">
        <v>909</v>
      </c>
    </row>
    <row r="27" spans="1:11">
      <c r="A27" s="235" t="s">
        <v>1089</v>
      </c>
      <c r="B27" s="233" t="s">
        <v>148</v>
      </c>
      <c r="C27" s="18">
        <v>3400</v>
      </c>
      <c r="D27" s="18"/>
      <c r="E27" s="19">
        <f t="shared" si="2"/>
        <v>3400</v>
      </c>
      <c r="F27" s="18">
        <v>3400</v>
      </c>
      <c r="G27" s="405">
        <f t="shared" si="3"/>
        <v>0</v>
      </c>
      <c r="H27" s="337" t="s">
        <v>909</v>
      </c>
      <c r="I27" s="353" t="s">
        <v>909</v>
      </c>
      <c r="J27" s="163" t="s">
        <v>909</v>
      </c>
      <c r="K27" s="346" t="s">
        <v>909</v>
      </c>
    </row>
    <row r="28" spans="1:11">
      <c r="A28" s="235" t="s">
        <v>1089</v>
      </c>
      <c r="B28" s="233" t="s">
        <v>1106</v>
      </c>
      <c r="C28" s="18" t="s">
        <v>909</v>
      </c>
      <c r="D28" s="18" t="s">
        <v>909</v>
      </c>
      <c r="E28" s="19">
        <f t="shared" si="2"/>
        <v>0</v>
      </c>
      <c r="F28" s="18" t="s">
        <v>909</v>
      </c>
      <c r="G28" s="405">
        <f t="shared" si="3"/>
        <v>0</v>
      </c>
      <c r="H28" s="337" t="s">
        <v>909</v>
      </c>
      <c r="I28" s="353" t="s">
        <v>909</v>
      </c>
      <c r="J28" s="163" t="s">
        <v>909</v>
      </c>
      <c r="K28" s="346" t="s">
        <v>909</v>
      </c>
    </row>
    <row r="29" spans="1:11">
      <c r="A29" s="235" t="s">
        <v>1089</v>
      </c>
      <c r="B29" s="233" t="s">
        <v>1107</v>
      </c>
      <c r="C29" s="18" t="s">
        <v>909</v>
      </c>
      <c r="D29" s="18" t="s">
        <v>909</v>
      </c>
      <c r="E29" s="19">
        <f t="shared" si="2"/>
        <v>0</v>
      </c>
      <c r="F29" s="18" t="s">
        <v>909</v>
      </c>
      <c r="G29" s="405">
        <f t="shared" si="3"/>
        <v>0</v>
      </c>
      <c r="H29" s="337" t="s">
        <v>909</v>
      </c>
      <c r="I29" s="353" t="s">
        <v>909</v>
      </c>
      <c r="J29" s="163" t="s">
        <v>909</v>
      </c>
      <c r="K29" s="346" t="s">
        <v>909</v>
      </c>
    </row>
    <row r="30" spans="1:11">
      <c r="A30" s="235" t="s">
        <v>1089</v>
      </c>
      <c r="B30" s="233" t="s">
        <v>1108</v>
      </c>
      <c r="C30" s="18">
        <v>1200</v>
      </c>
      <c r="D30" s="18"/>
      <c r="E30" s="19">
        <f t="shared" si="2"/>
        <v>1200</v>
      </c>
      <c r="F30" s="18"/>
      <c r="G30" s="405">
        <f t="shared" si="3"/>
        <v>1200</v>
      </c>
      <c r="H30" s="337" t="s">
        <v>909</v>
      </c>
      <c r="I30" s="353" t="s">
        <v>909</v>
      </c>
      <c r="J30" s="163">
        <v>1200</v>
      </c>
      <c r="K30" s="346" t="s">
        <v>909</v>
      </c>
    </row>
    <row r="31" spans="1:11">
      <c r="A31" s="235" t="s">
        <v>1089</v>
      </c>
      <c r="B31" s="233" t="s">
        <v>149</v>
      </c>
      <c r="C31" s="18">
        <v>560</v>
      </c>
      <c r="D31" s="18"/>
      <c r="E31" s="19">
        <f t="shared" si="2"/>
        <v>560</v>
      </c>
      <c r="F31" s="18">
        <v>560</v>
      </c>
      <c r="G31" s="405">
        <f t="shared" si="3"/>
        <v>0</v>
      </c>
      <c r="H31" s="337" t="s">
        <v>909</v>
      </c>
      <c r="I31" s="353" t="s">
        <v>909</v>
      </c>
      <c r="J31" s="163" t="s">
        <v>909</v>
      </c>
      <c r="K31" s="346" t="s">
        <v>909</v>
      </c>
    </row>
    <row r="32" spans="1:11">
      <c r="A32" s="235" t="s">
        <v>1089</v>
      </c>
      <c r="B32" s="233" t="s">
        <v>1109</v>
      </c>
      <c r="C32" s="18" t="s">
        <v>909</v>
      </c>
      <c r="D32" s="18" t="s">
        <v>909</v>
      </c>
      <c r="E32" s="19">
        <f t="shared" si="2"/>
        <v>0</v>
      </c>
      <c r="F32" s="18" t="s">
        <v>909</v>
      </c>
      <c r="G32" s="405">
        <f t="shared" si="3"/>
        <v>0</v>
      </c>
      <c r="H32" s="337" t="s">
        <v>909</v>
      </c>
      <c r="I32" s="353" t="s">
        <v>909</v>
      </c>
      <c r="J32" s="163" t="s">
        <v>909</v>
      </c>
      <c r="K32" s="346" t="s">
        <v>909</v>
      </c>
    </row>
    <row r="33" spans="1:11">
      <c r="A33" s="235" t="s">
        <v>1089</v>
      </c>
      <c r="B33" s="233" t="s">
        <v>1110</v>
      </c>
      <c r="C33" s="18" t="s">
        <v>909</v>
      </c>
      <c r="D33" s="18" t="s">
        <v>909</v>
      </c>
      <c r="E33" s="19">
        <f t="shared" si="2"/>
        <v>0</v>
      </c>
      <c r="F33" s="18" t="s">
        <v>909</v>
      </c>
      <c r="G33" s="405">
        <f t="shared" si="3"/>
        <v>0</v>
      </c>
      <c r="H33" s="337" t="s">
        <v>909</v>
      </c>
      <c r="I33" s="353" t="s">
        <v>909</v>
      </c>
      <c r="J33" s="163" t="s">
        <v>909</v>
      </c>
      <c r="K33" s="346" t="s">
        <v>909</v>
      </c>
    </row>
    <row r="34" spans="1:11">
      <c r="A34" s="235" t="s">
        <v>1089</v>
      </c>
      <c r="B34" s="233" t="s">
        <v>1111</v>
      </c>
      <c r="C34" s="18" t="s">
        <v>909</v>
      </c>
      <c r="D34" s="18" t="s">
        <v>909</v>
      </c>
      <c r="E34" s="19">
        <f t="shared" si="2"/>
        <v>0</v>
      </c>
      <c r="F34" s="18" t="s">
        <v>909</v>
      </c>
      <c r="G34" s="405">
        <f t="shared" si="3"/>
        <v>0</v>
      </c>
      <c r="H34" s="337" t="s">
        <v>909</v>
      </c>
      <c r="I34" s="353" t="s">
        <v>909</v>
      </c>
      <c r="J34" s="163" t="s">
        <v>909</v>
      </c>
      <c r="K34" s="346" t="s">
        <v>909</v>
      </c>
    </row>
    <row r="35" spans="1:11">
      <c r="A35" s="235" t="s">
        <v>1089</v>
      </c>
      <c r="B35" s="233" t="s">
        <v>1112</v>
      </c>
      <c r="C35" s="18" t="s">
        <v>909</v>
      </c>
      <c r="D35" s="18" t="s">
        <v>909</v>
      </c>
      <c r="E35" s="19">
        <f t="shared" si="2"/>
        <v>0</v>
      </c>
      <c r="F35" s="18" t="s">
        <v>909</v>
      </c>
      <c r="G35" s="405">
        <f t="shared" si="3"/>
        <v>0</v>
      </c>
      <c r="H35" s="337" t="s">
        <v>909</v>
      </c>
      <c r="I35" s="353" t="s">
        <v>909</v>
      </c>
      <c r="J35" s="163" t="s">
        <v>909</v>
      </c>
      <c r="K35" s="346" t="s">
        <v>909</v>
      </c>
    </row>
    <row r="36" spans="1:11">
      <c r="A36" s="235" t="s">
        <v>1089</v>
      </c>
      <c r="B36" s="233" t="s">
        <v>133</v>
      </c>
      <c r="C36" s="18" t="s">
        <v>909</v>
      </c>
      <c r="D36" s="18" t="s">
        <v>909</v>
      </c>
      <c r="E36" s="19">
        <f t="shared" si="2"/>
        <v>0</v>
      </c>
      <c r="F36" s="18" t="s">
        <v>909</v>
      </c>
      <c r="G36" s="405">
        <f t="shared" si="3"/>
        <v>0</v>
      </c>
      <c r="H36" s="337" t="s">
        <v>909</v>
      </c>
      <c r="I36" s="353" t="s">
        <v>909</v>
      </c>
      <c r="J36" s="163" t="s">
        <v>909</v>
      </c>
      <c r="K36" s="346" t="s">
        <v>909</v>
      </c>
    </row>
    <row r="37" spans="1:11">
      <c r="A37" s="235" t="s">
        <v>1089</v>
      </c>
      <c r="B37" s="233" t="s">
        <v>1113</v>
      </c>
      <c r="C37" s="18" t="s">
        <v>909</v>
      </c>
      <c r="D37" s="18" t="s">
        <v>909</v>
      </c>
      <c r="E37" s="19">
        <f t="shared" si="2"/>
        <v>0</v>
      </c>
      <c r="F37" s="18" t="s">
        <v>909</v>
      </c>
      <c r="G37" s="405">
        <f t="shared" si="3"/>
        <v>0</v>
      </c>
      <c r="H37" s="337" t="s">
        <v>909</v>
      </c>
      <c r="I37" s="353" t="s">
        <v>909</v>
      </c>
      <c r="J37" s="163" t="s">
        <v>909</v>
      </c>
      <c r="K37" s="346" t="s">
        <v>909</v>
      </c>
    </row>
    <row r="38" spans="1:11">
      <c r="A38" s="235" t="s">
        <v>1089</v>
      </c>
      <c r="B38" s="233" t="s">
        <v>1114</v>
      </c>
      <c r="C38" s="18" t="s">
        <v>909</v>
      </c>
      <c r="D38" s="18" t="s">
        <v>909</v>
      </c>
      <c r="E38" s="19">
        <f t="shared" si="2"/>
        <v>0</v>
      </c>
      <c r="F38" s="18" t="s">
        <v>909</v>
      </c>
      <c r="G38" s="405">
        <f t="shared" si="3"/>
        <v>0</v>
      </c>
      <c r="H38" s="337" t="s">
        <v>909</v>
      </c>
      <c r="I38" s="353" t="s">
        <v>909</v>
      </c>
      <c r="J38" s="163" t="s">
        <v>909</v>
      </c>
      <c r="K38" s="346" t="s">
        <v>909</v>
      </c>
    </row>
    <row r="39" spans="1:11">
      <c r="A39" s="235" t="s">
        <v>1089</v>
      </c>
      <c r="B39" s="233" t="s">
        <v>142</v>
      </c>
      <c r="C39" s="18">
        <v>200</v>
      </c>
      <c r="D39" s="18"/>
      <c r="E39" s="19">
        <f t="shared" si="2"/>
        <v>200</v>
      </c>
      <c r="F39" s="18">
        <v>200</v>
      </c>
      <c r="G39" s="405">
        <f t="shared" si="3"/>
        <v>0</v>
      </c>
      <c r="H39" s="337" t="s">
        <v>909</v>
      </c>
      <c r="I39" s="353" t="s">
        <v>909</v>
      </c>
      <c r="J39" s="163" t="s">
        <v>909</v>
      </c>
      <c r="K39" s="346" t="s">
        <v>909</v>
      </c>
    </row>
    <row r="40" spans="1:11">
      <c r="A40" s="235" t="s">
        <v>1089</v>
      </c>
      <c r="B40" s="233" t="s">
        <v>143</v>
      </c>
      <c r="C40" s="18" t="s">
        <v>909</v>
      </c>
      <c r="D40" s="18"/>
      <c r="E40" s="19">
        <f t="shared" si="2"/>
        <v>0</v>
      </c>
      <c r="F40" s="18" t="s">
        <v>909</v>
      </c>
      <c r="G40" s="405">
        <f t="shared" si="3"/>
        <v>0</v>
      </c>
      <c r="H40" s="337" t="s">
        <v>909</v>
      </c>
      <c r="I40" s="353" t="s">
        <v>909</v>
      </c>
      <c r="J40" s="163" t="s">
        <v>909</v>
      </c>
      <c r="K40" s="346" t="s">
        <v>909</v>
      </c>
    </row>
    <row r="41" spans="1:11">
      <c r="A41" s="235" t="s">
        <v>1089</v>
      </c>
      <c r="B41" s="233" t="s">
        <v>1115</v>
      </c>
      <c r="C41" s="18" t="s">
        <v>909</v>
      </c>
      <c r="D41" s="18" t="s">
        <v>909</v>
      </c>
      <c r="E41" s="19">
        <f t="shared" si="2"/>
        <v>0</v>
      </c>
      <c r="F41" s="18" t="s">
        <v>909</v>
      </c>
      <c r="G41" s="405">
        <f t="shared" si="3"/>
        <v>0</v>
      </c>
      <c r="H41" s="337" t="s">
        <v>909</v>
      </c>
      <c r="I41" s="353" t="s">
        <v>909</v>
      </c>
      <c r="J41" s="163" t="s">
        <v>909</v>
      </c>
      <c r="K41" s="346" t="s">
        <v>909</v>
      </c>
    </row>
    <row r="42" spans="1:11">
      <c r="A42" s="235" t="s">
        <v>1089</v>
      </c>
      <c r="B42" s="233" t="s">
        <v>116</v>
      </c>
      <c r="C42" s="18" t="s">
        <v>909</v>
      </c>
      <c r="D42" s="18" t="s">
        <v>909</v>
      </c>
      <c r="E42" s="19">
        <f t="shared" si="2"/>
        <v>0</v>
      </c>
      <c r="F42" s="18" t="s">
        <v>909</v>
      </c>
      <c r="G42" s="405">
        <f t="shared" si="3"/>
        <v>0</v>
      </c>
      <c r="H42" s="337" t="s">
        <v>909</v>
      </c>
      <c r="I42" s="353" t="s">
        <v>909</v>
      </c>
      <c r="J42" s="163" t="s">
        <v>909</v>
      </c>
      <c r="K42" s="346" t="s">
        <v>909</v>
      </c>
    </row>
    <row r="43" spans="1:11">
      <c r="A43" s="235" t="s">
        <v>1089</v>
      </c>
      <c r="B43" s="233" t="s">
        <v>117</v>
      </c>
      <c r="C43" s="18" t="s">
        <v>909</v>
      </c>
      <c r="D43" s="18" t="s">
        <v>909</v>
      </c>
      <c r="E43" s="19">
        <f t="shared" si="2"/>
        <v>0</v>
      </c>
      <c r="F43" s="18" t="s">
        <v>909</v>
      </c>
      <c r="G43" s="405">
        <f t="shared" si="3"/>
        <v>0</v>
      </c>
      <c r="H43" s="337" t="s">
        <v>909</v>
      </c>
      <c r="I43" s="353" t="s">
        <v>909</v>
      </c>
      <c r="J43" s="163" t="s">
        <v>909</v>
      </c>
      <c r="K43" s="346" t="s">
        <v>909</v>
      </c>
    </row>
    <row r="44" spans="1:11">
      <c r="A44" s="235" t="s">
        <v>1089</v>
      </c>
      <c r="B44" s="233" t="s">
        <v>1116</v>
      </c>
      <c r="C44" s="18" t="s">
        <v>909</v>
      </c>
      <c r="D44" s="18" t="s">
        <v>909</v>
      </c>
      <c r="E44" s="19">
        <f t="shared" si="2"/>
        <v>0</v>
      </c>
      <c r="F44" s="18" t="s">
        <v>909</v>
      </c>
      <c r="G44" s="405">
        <f t="shared" si="3"/>
        <v>0</v>
      </c>
      <c r="H44" s="337" t="s">
        <v>909</v>
      </c>
      <c r="I44" s="353" t="s">
        <v>909</v>
      </c>
      <c r="J44" s="163" t="s">
        <v>909</v>
      </c>
      <c r="K44" s="346" t="s">
        <v>909</v>
      </c>
    </row>
    <row r="45" spans="1:11">
      <c r="A45" s="235" t="s">
        <v>1089</v>
      </c>
      <c r="B45" s="233" t="s">
        <v>1117</v>
      </c>
      <c r="C45" s="18" t="s">
        <v>909</v>
      </c>
      <c r="D45" s="18" t="s">
        <v>909</v>
      </c>
      <c r="E45" s="19">
        <f t="shared" si="2"/>
        <v>0</v>
      </c>
      <c r="F45" s="18" t="s">
        <v>909</v>
      </c>
      <c r="G45" s="405">
        <f t="shared" si="3"/>
        <v>0</v>
      </c>
      <c r="H45" s="337" t="s">
        <v>909</v>
      </c>
      <c r="I45" s="353" t="s">
        <v>909</v>
      </c>
      <c r="J45" s="163" t="s">
        <v>909</v>
      </c>
      <c r="K45" s="346" t="s">
        <v>909</v>
      </c>
    </row>
    <row r="46" spans="1:11">
      <c r="A46" s="235" t="s">
        <v>1089</v>
      </c>
      <c r="B46" s="233" t="s">
        <v>1118</v>
      </c>
      <c r="C46" s="18" t="s">
        <v>909</v>
      </c>
      <c r="D46" s="18" t="s">
        <v>909</v>
      </c>
      <c r="E46" s="19">
        <f t="shared" si="2"/>
        <v>0</v>
      </c>
      <c r="F46" s="18" t="s">
        <v>909</v>
      </c>
      <c r="G46" s="405">
        <f t="shared" si="3"/>
        <v>0</v>
      </c>
      <c r="H46" s="337" t="s">
        <v>909</v>
      </c>
      <c r="I46" s="353" t="s">
        <v>909</v>
      </c>
      <c r="J46" s="163" t="s">
        <v>909</v>
      </c>
      <c r="K46" s="346" t="s">
        <v>909</v>
      </c>
    </row>
    <row r="47" spans="1:11">
      <c r="A47" s="235" t="s">
        <v>1089</v>
      </c>
      <c r="B47" s="233" t="s">
        <v>1119</v>
      </c>
      <c r="C47" s="18" t="s">
        <v>909</v>
      </c>
      <c r="D47" s="18" t="s">
        <v>909</v>
      </c>
      <c r="E47" s="19">
        <f t="shared" si="2"/>
        <v>0</v>
      </c>
      <c r="F47" s="18" t="s">
        <v>909</v>
      </c>
      <c r="G47" s="405">
        <f t="shared" si="3"/>
        <v>0</v>
      </c>
      <c r="H47" s="337" t="s">
        <v>909</v>
      </c>
      <c r="I47" s="353" t="s">
        <v>909</v>
      </c>
      <c r="J47" s="163" t="s">
        <v>909</v>
      </c>
      <c r="K47" s="346" t="s">
        <v>909</v>
      </c>
    </row>
    <row r="48" spans="1:11">
      <c r="A48" s="235" t="s">
        <v>1089</v>
      </c>
      <c r="B48" s="233" t="s">
        <v>1120</v>
      </c>
      <c r="C48" s="18" t="s">
        <v>909</v>
      </c>
      <c r="D48" s="18" t="s">
        <v>909</v>
      </c>
      <c r="E48" s="19">
        <f t="shared" si="2"/>
        <v>0</v>
      </c>
      <c r="F48" s="18" t="s">
        <v>909</v>
      </c>
      <c r="G48" s="405">
        <f t="shared" si="3"/>
        <v>0</v>
      </c>
      <c r="H48" s="337" t="s">
        <v>909</v>
      </c>
      <c r="I48" s="353" t="s">
        <v>909</v>
      </c>
      <c r="J48" s="163" t="s">
        <v>909</v>
      </c>
      <c r="K48" s="346" t="s">
        <v>909</v>
      </c>
    </row>
    <row r="49" spans="1:11">
      <c r="A49" s="235" t="s">
        <v>1089</v>
      </c>
      <c r="B49" s="233" t="s">
        <v>1121</v>
      </c>
      <c r="C49" s="18" t="s">
        <v>909</v>
      </c>
      <c r="D49" s="18" t="s">
        <v>909</v>
      </c>
      <c r="E49" s="19">
        <f t="shared" si="2"/>
        <v>0</v>
      </c>
      <c r="F49" s="18" t="s">
        <v>909</v>
      </c>
      <c r="G49" s="405">
        <f t="shared" si="3"/>
        <v>0</v>
      </c>
      <c r="H49" s="337" t="s">
        <v>909</v>
      </c>
      <c r="I49" s="353" t="s">
        <v>909</v>
      </c>
      <c r="J49" s="163" t="s">
        <v>909</v>
      </c>
      <c r="K49" s="346" t="s">
        <v>909</v>
      </c>
    </row>
    <row r="50" spans="1:11">
      <c r="A50" s="235" t="s">
        <v>1089</v>
      </c>
      <c r="B50" s="233" t="s">
        <v>1122</v>
      </c>
      <c r="C50" s="18" t="s">
        <v>909</v>
      </c>
      <c r="D50" s="18" t="s">
        <v>909</v>
      </c>
      <c r="E50" s="19">
        <f t="shared" si="2"/>
        <v>0</v>
      </c>
      <c r="F50" s="18" t="s">
        <v>909</v>
      </c>
      <c r="G50" s="405">
        <f t="shared" si="3"/>
        <v>0</v>
      </c>
      <c r="H50" s="337" t="s">
        <v>909</v>
      </c>
      <c r="I50" s="353" t="s">
        <v>909</v>
      </c>
      <c r="J50" s="163" t="s">
        <v>909</v>
      </c>
      <c r="K50" s="346" t="s">
        <v>909</v>
      </c>
    </row>
    <row r="51" spans="1:11">
      <c r="A51" s="235" t="s">
        <v>1089</v>
      </c>
      <c r="B51" s="233" t="s">
        <v>1123</v>
      </c>
      <c r="C51" s="18" t="s">
        <v>909</v>
      </c>
      <c r="D51" s="18" t="s">
        <v>909</v>
      </c>
      <c r="E51" s="19">
        <f t="shared" si="2"/>
        <v>0</v>
      </c>
      <c r="F51" s="18" t="s">
        <v>909</v>
      </c>
      <c r="G51" s="405">
        <f t="shared" si="3"/>
        <v>0</v>
      </c>
      <c r="H51" s="337" t="s">
        <v>909</v>
      </c>
      <c r="I51" s="353" t="s">
        <v>909</v>
      </c>
      <c r="J51" s="163" t="s">
        <v>909</v>
      </c>
      <c r="K51" s="346" t="s">
        <v>909</v>
      </c>
    </row>
    <row r="52" spans="1:11">
      <c r="A52" s="235" t="s">
        <v>1089</v>
      </c>
      <c r="B52" s="233" t="s">
        <v>1124</v>
      </c>
      <c r="C52" s="18" t="s">
        <v>909</v>
      </c>
      <c r="D52" s="18" t="s">
        <v>909</v>
      </c>
      <c r="E52" s="19">
        <f t="shared" si="2"/>
        <v>0</v>
      </c>
      <c r="F52" s="18" t="s">
        <v>909</v>
      </c>
      <c r="G52" s="405">
        <f t="shared" si="3"/>
        <v>0</v>
      </c>
      <c r="H52" s="337" t="s">
        <v>909</v>
      </c>
      <c r="I52" s="353" t="s">
        <v>909</v>
      </c>
      <c r="J52" s="163" t="s">
        <v>909</v>
      </c>
      <c r="K52" s="346" t="s">
        <v>909</v>
      </c>
    </row>
    <row r="53" spans="1:11">
      <c r="A53" s="235" t="s">
        <v>1089</v>
      </c>
      <c r="B53" s="233" t="s">
        <v>1125</v>
      </c>
      <c r="C53" s="18" t="s">
        <v>909</v>
      </c>
      <c r="D53" s="18" t="s">
        <v>909</v>
      </c>
      <c r="E53" s="19">
        <f t="shared" si="2"/>
        <v>0</v>
      </c>
      <c r="F53" s="18" t="s">
        <v>909</v>
      </c>
      <c r="G53" s="405">
        <f t="shared" si="3"/>
        <v>0</v>
      </c>
      <c r="H53" s="337" t="s">
        <v>909</v>
      </c>
      <c r="I53" s="353" t="s">
        <v>909</v>
      </c>
      <c r="J53" s="163" t="s">
        <v>909</v>
      </c>
      <c r="K53" s="346" t="s">
        <v>909</v>
      </c>
    </row>
    <row r="54" spans="1:11">
      <c r="A54" s="235" t="s">
        <v>1089</v>
      </c>
      <c r="B54" s="233" t="s">
        <v>111</v>
      </c>
      <c r="C54" s="18">
        <v>3000</v>
      </c>
      <c r="D54" s="18"/>
      <c r="E54" s="19">
        <f t="shared" si="2"/>
        <v>3000</v>
      </c>
      <c r="F54" s="18">
        <v>2715</v>
      </c>
      <c r="G54" s="405">
        <f t="shared" si="3"/>
        <v>285</v>
      </c>
      <c r="H54" s="337" t="s">
        <v>909</v>
      </c>
      <c r="I54" s="353" t="s">
        <v>909</v>
      </c>
      <c r="J54" s="163">
        <v>285</v>
      </c>
      <c r="K54" s="346" t="s">
        <v>909</v>
      </c>
    </row>
    <row r="55" spans="1:11">
      <c r="A55" s="235" t="s">
        <v>1089</v>
      </c>
      <c r="B55" s="233" t="s">
        <v>1126</v>
      </c>
      <c r="C55" s="18">
        <v>5</v>
      </c>
      <c r="D55" s="18"/>
      <c r="E55" s="19">
        <f t="shared" si="2"/>
        <v>5</v>
      </c>
      <c r="F55" s="18">
        <v>5</v>
      </c>
      <c r="G55" s="405">
        <f t="shared" si="3"/>
        <v>0</v>
      </c>
      <c r="H55" s="337" t="s">
        <v>909</v>
      </c>
      <c r="I55" s="353" t="s">
        <v>909</v>
      </c>
      <c r="J55" s="163">
        <v>500</v>
      </c>
      <c r="K55" s="346" t="s">
        <v>909</v>
      </c>
    </row>
    <row r="56" spans="1:11">
      <c r="A56" s="235" t="s">
        <v>1089</v>
      </c>
      <c r="B56" s="233" t="s">
        <v>1127</v>
      </c>
      <c r="C56" s="18" t="s">
        <v>909</v>
      </c>
      <c r="D56" s="18" t="s">
        <v>909</v>
      </c>
      <c r="E56" s="19">
        <f t="shared" si="2"/>
        <v>0</v>
      </c>
      <c r="F56" s="18" t="s">
        <v>909</v>
      </c>
      <c r="G56" s="405">
        <f t="shared" si="3"/>
        <v>0</v>
      </c>
      <c r="H56" s="337" t="s">
        <v>909</v>
      </c>
      <c r="I56" s="353" t="s">
        <v>909</v>
      </c>
      <c r="J56" s="163" t="s">
        <v>909</v>
      </c>
      <c r="K56" s="346" t="s">
        <v>909</v>
      </c>
    </row>
    <row r="57" spans="1:11">
      <c r="A57" s="235" t="s">
        <v>1089</v>
      </c>
      <c r="B57" s="233" t="s">
        <v>137</v>
      </c>
      <c r="C57" s="18">
        <v>3300</v>
      </c>
      <c r="D57" s="18"/>
      <c r="E57" s="19">
        <f t="shared" si="2"/>
        <v>3300</v>
      </c>
      <c r="F57" s="18">
        <v>2800</v>
      </c>
      <c r="G57" s="405">
        <f t="shared" si="3"/>
        <v>500</v>
      </c>
      <c r="H57" s="337" t="s">
        <v>909</v>
      </c>
      <c r="I57" s="353" t="s">
        <v>909</v>
      </c>
      <c r="J57" s="163" t="s">
        <v>909</v>
      </c>
      <c r="K57" s="346" t="s">
        <v>909</v>
      </c>
    </row>
    <row r="58" spans="1:11">
      <c r="A58" s="235" t="s">
        <v>1089</v>
      </c>
      <c r="B58" s="233" t="s">
        <v>1128</v>
      </c>
      <c r="C58" s="18" t="s">
        <v>909</v>
      </c>
      <c r="D58" s="18" t="s">
        <v>909</v>
      </c>
      <c r="E58" s="19">
        <f t="shared" si="2"/>
        <v>0</v>
      </c>
      <c r="F58" s="18" t="s">
        <v>909</v>
      </c>
      <c r="G58" s="405">
        <f t="shared" si="3"/>
        <v>0</v>
      </c>
      <c r="H58" s="337" t="s">
        <v>909</v>
      </c>
      <c r="I58" s="353" t="s">
        <v>909</v>
      </c>
      <c r="J58" s="163" t="s">
        <v>909</v>
      </c>
      <c r="K58" s="346" t="s">
        <v>909</v>
      </c>
    </row>
    <row r="59" spans="1:11">
      <c r="A59" s="235" t="s">
        <v>1089</v>
      </c>
      <c r="B59" s="233" t="s">
        <v>1129</v>
      </c>
      <c r="C59" s="18" t="s">
        <v>909</v>
      </c>
      <c r="D59" s="18" t="s">
        <v>909</v>
      </c>
      <c r="E59" s="19">
        <f t="shared" si="2"/>
        <v>0</v>
      </c>
      <c r="F59" s="18" t="s">
        <v>909</v>
      </c>
      <c r="G59" s="405">
        <f t="shared" si="3"/>
        <v>0</v>
      </c>
      <c r="H59" s="337" t="s">
        <v>909</v>
      </c>
      <c r="I59" s="353" t="s">
        <v>909</v>
      </c>
      <c r="J59" s="163" t="s">
        <v>909</v>
      </c>
      <c r="K59" s="346" t="s">
        <v>909</v>
      </c>
    </row>
    <row r="60" spans="1:11">
      <c r="A60" s="235" t="s">
        <v>1089</v>
      </c>
      <c r="B60" s="233" t="s">
        <v>1130</v>
      </c>
      <c r="C60" s="18" t="s">
        <v>909</v>
      </c>
      <c r="D60" s="18" t="s">
        <v>909</v>
      </c>
      <c r="E60" s="19">
        <f t="shared" si="2"/>
        <v>0</v>
      </c>
      <c r="F60" s="18" t="s">
        <v>909</v>
      </c>
      <c r="G60" s="405">
        <f t="shared" si="3"/>
        <v>0</v>
      </c>
      <c r="H60" s="337" t="s">
        <v>909</v>
      </c>
      <c r="I60" s="353" t="s">
        <v>909</v>
      </c>
      <c r="J60" s="163" t="s">
        <v>909</v>
      </c>
      <c r="K60" s="346" t="s">
        <v>909</v>
      </c>
    </row>
    <row r="61" spans="1:11">
      <c r="A61" s="235" t="s">
        <v>1089</v>
      </c>
      <c r="B61" s="233" t="s">
        <v>1131</v>
      </c>
      <c r="C61" s="18" t="s">
        <v>909</v>
      </c>
      <c r="D61" s="18" t="s">
        <v>909</v>
      </c>
      <c r="E61" s="19">
        <f t="shared" si="2"/>
        <v>0</v>
      </c>
      <c r="F61" s="18" t="s">
        <v>909</v>
      </c>
      <c r="G61" s="405">
        <f t="shared" si="3"/>
        <v>0</v>
      </c>
      <c r="H61" s="337" t="s">
        <v>909</v>
      </c>
      <c r="I61" s="353" t="s">
        <v>909</v>
      </c>
      <c r="J61" s="163" t="s">
        <v>909</v>
      </c>
      <c r="K61" s="346" t="s">
        <v>909</v>
      </c>
    </row>
    <row r="62" spans="1:11">
      <c r="A62" s="235" t="s">
        <v>1089</v>
      </c>
      <c r="B62" s="233" t="s">
        <v>1132</v>
      </c>
      <c r="C62" s="18" t="s">
        <v>909</v>
      </c>
      <c r="D62" s="18" t="s">
        <v>909</v>
      </c>
      <c r="E62" s="19">
        <f t="shared" si="2"/>
        <v>0</v>
      </c>
      <c r="F62" s="18" t="s">
        <v>909</v>
      </c>
      <c r="G62" s="405">
        <f t="shared" si="3"/>
        <v>0</v>
      </c>
      <c r="H62" s="337" t="s">
        <v>909</v>
      </c>
      <c r="I62" s="353" t="s">
        <v>909</v>
      </c>
      <c r="J62" s="163" t="s">
        <v>909</v>
      </c>
      <c r="K62" s="346" t="s">
        <v>909</v>
      </c>
    </row>
    <row r="63" spans="1:11">
      <c r="A63" s="235" t="s">
        <v>1089</v>
      </c>
      <c r="B63" s="233" t="s">
        <v>114</v>
      </c>
      <c r="C63" s="18">
        <v>6000</v>
      </c>
      <c r="D63" s="18"/>
      <c r="E63" s="19">
        <f t="shared" si="2"/>
        <v>6000</v>
      </c>
      <c r="F63" s="18">
        <v>6000</v>
      </c>
      <c r="G63" s="405">
        <f t="shared" si="3"/>
        <v>0</v>
      </c>
      <c r="H63" s="337" t="s">
        <v>909</v>
      </c>
      <c r="I63" s="353" t="s">
        <v>909</v>
      </c>
      <c r="J63" s="163" t="s">
        <v>909</v>
      </c>
      <c r="K63" s="346" t="s">
        <v>909</v>
      </c>
    </row>
    <row r="64" spans="1:11">
      <c r="A64" s="235" t="s">
        <v>1089</v>
      </c>
      <c r="B64" s="233" t="s">
        <v>1133</v>
      </c>
      <c r="C64" s="18">
        <v>8900</v>
      </c>
      <c r="D64" s="18"/>
      <c r="E64" s="19">
        <f t="shared" si="2"/>
        <v>8900</v>
      </c>
      <c r="F64" s="18">
        <v>7520</v>
      </c>
      <c r="G64" s="405">
        <f t="shared" si="3"/>
        <v>1380</v>
      </c>
      <c r="H64" s="337" t="s">
        <v>909</v>
      </c>
      <c r="I64" s="353" t="s">
        <v>909</v>
      </c>
      <c r="J64" s="163">
        <v>1380</v>
      </c>
      <c r="K64" s="346" t="s">
        <v>909</v>
      </c>
    </row>
    <row r="65" spans="1:11">
      <c r="A65" s="235" t="s">
        <v>1089</v>
      </c>
      <c r="B65" s="233" t="s">
        <v>1134</v>
      </c>
      <c r="C65" s="18">
        <v>1000</v>
      </c>
      <c r="D65" s="18"/>
      <c r="E65" s="19">
        <f t="shared" si="2"/>
        <v>1000</v>
      </c>
      <c r="F65" s="18">
        <v>1000</v>
      </c>
      <c r="G65" s="405">
        <f t="shared" si="3"/>
        <v>0</v>
      </c>
      <c r="H65" s="337" t="s">
        <v>909</v>
      </c>
      <c r="I65" s="353" t="s">
        <v>909</v>
      </c>
      <c r="J65" s="163" t="s">
        <v>909</v>
      </c>
      <c r="K65" s="346" t="s">
        <v>909</v>
      </c>
    </row>
    <row r="66" spans="1:11">
      <c r="A66" s="235" t="s">
        <v>1089</v>
      </c>
      <c r="B66" s="233" t="s">
        <v>1135</v>
      </c>
      <c r="C66" s="18">
        <v>1200</v>
      </c>
      <c r="D66" s="18"/>
      <c r="E66" s="19">
        <f t="shared" si="2"/>
        <v>1200</v>
      </c>
      <c r="F66" s="18">
        <v>1200</v>
      </c>
      <c r="G66" s="405">
        <f t="shared" si="3"/>
        <v>0</v>
      </c>
      <c r="H66" s="337" t="s">
        <v>909</v>
      </c>
      <c r="I66" s="353" t="s">
        <v>909</v>
      </c>
      <c r="J66" s="163" t="s">
        <v>909</v>
      </c>
      <c r="K66" s="346" t="s">
        <v>909</v>
      </c>
    </row>
    <row r="67" spans="1:11">
      <c r="A67" s="235" t="s">
        <v>1089</v>
      </c>
      <c r="B67" s="233" t="s">
        <v>100</v>
      </c>
      <c r="C67" s="18" t="s">
        <v>909</v>
      </c>
      <c r="D67" s="18" t="s">
        <v>909</v>
      </c>
      <c r="E67" s="19">
        <f t="shared" si="2"/>
        <v>0</v>
      </c>
      <c r="F67" s="18" t="s">
        <v>909</v>
      </c>
      <c r="G67" s="405">
        <f t="shared" si="3"/>
        <v>0</v>
      </c>
      <c r="H67" s="337" t="s">
        <v>909</v>
      </c>
      <c r="I67" s="353" t="s">
        <v>909</v>
      </c>
      <c r="J67" s="163" t="s">
        <v>909</v>
      </c>
      <c r="K67" s="346" t="s">
        <v>909</v>
      </c>
    </row>
    <row r="68" spans="1:11">
      <c r="A68" s="235" t="s">
        <v>1089</v>
      </c>
      <c r="B68" s="233" t="s">
        <v>91</v>
      </c>
      <c r="C68" s="18">
        <v>9000</v>
      </c>
      <c r="D68" s="18"/>
      <c r="E68" s="19">
        <f t="shared" si="2"/>
        <v>9000</v>
      </c>
      <c r="F68" s="18">
        <v>6630</v>
      </c>
      <c r="G68" s="405">
        <f t="shared" si="3"/>
        <v>2370</v>
      </c>
      <c r="H68" s="337" t="s">
        <v>909</v>
      </c>
      <c r="I68" s="353" t="s">
        <v>909</v>
      </c>
      <c r="J68" s="163">
        <v>2370</v>
      </c>
      <c r="K68" s="346" t="s">
        <v>909</v>
      </c>
    </row>
    <row r="69" spans="1:11">
      <c r="A69" s="235" t="s">
        <v>1089</v>
      </c>
      <c r="B69" s="233" t="s">
        <v>1136</v>
      </c>
      <c r="C69" s="18">
        <v>6600</v>
      </c>
      <c r="D69" s="18"/>
      <c r="E69" s="19">
        <f t="shared" si="2"/>
        <v>6600</v>
      </c>
      <c r="F69" s="18">
        <v>2098</v>
      </c>
      <c r="G69" s="405">
        <f t="shared" si="3"/>
        <v>4502</v>
      </c>
      <c r="H69" s="337" t="s">
        <v>909</v>
      </c>
      <c r="I69" s="353" t="s">
        <v>909</v>
      </c>
      <c r="J69" s="163">
        <v>4502</v>
      </c>
      <c r="K69" s="346" t="s">
        <v>909</v>
      </c>
    </row>
    <row r="70" spans="1:11">
      <c r="A70" s="235" t="s">
        <v>1089</v>
      </c>
      <c r="B70" s="233" t="s">
        <v>101</v>
      </c>
      <c r="C70" s="18">
        <v>15000</v>
      </c>
      <c r="D70" s="18"/>
      <c r="E70" s="19">
        <f t="shared" si="2"/>
        <v>15000</v>
      </c>
      <c r="F70" s="18">
        <v>13960</v>
      </c>
      <c r="G70" s="405">
        <f t="shared" si="3"/>
        <v>1040</v>
      </c>
      <c r="H70" s="337" t="s">
        <v>909</v>
      </c>
      <c r="I70" s="353" t="s">
        <v>909</v>
      </c>
      <c r="J70" s="163">
        <v>1040</v>
      </c>
      <c r="K70" s="346" t="s">
        <v>909</v>
      </c>
    </row>
    <row r="71" spans="1:11">
      <c r="A71" s="235" t="s">
        <v>1089</v>
      </c>
      <c r="B71" s="233" t="s">
        <v>92</v>
      </c>
      <c r="C71" s="18">
        <v>2000</v>
      </c>
      <c r="D71" s="18"/>
      <c r="E71" s="19">
        <f t="shared" si="2"/>
        <v>2000</v>
      </c>
      <c r="F71" s="18">
        <v>2000</v>
      </c>
      <c r="G71" s="405">
        <f t="shared" si="3"/>
        <v>0</v>
      </c>
      <c r="H71" s="337" t="s">
        <v>909</v>
      </c>
      <c r="I71" s="353" t="s">
        <v>909</v>
      </c>
      <c r="J71" s="163" t="s">
        <v>909</v>
      </c>
      <c r="K71" s="346" t="s">
        <v>909</v>
      </c>
    </row>
    <row r="72" spans="1:11">
      <c r="A72" s="235" t="s">
        <v>1089</v>
      </c>
      <c r="B72" s="233" t="s">
        <v>93</v>
      </c>
      <c r="C72" s="18">
        <v>5000</v>
      </c>
      <c r="D72" s="18"/>
      <c r="E72" s="19">
        <f t="shared" si="2"/>
        <v>5000</v>
      </c>
      <c r="F72" s="18">
        <v>4720</v>
      </c>
      <c r="G72" s="405">
        <f t="shared" si="3"/>
        <v>280</v>
      </c>
      <c r="H72" s="337" t="s">
        <v>909</v>
      </c>
      <c r="I72" s="353" t="s">
        <v>909</v>
      </c>
      <c r="J72" s="163">
        <v>280</v>
      </c>
      <c r="K72" s="346" t="s">
        <v>909</v>
      </c>
    </row>
    <row r="73" spans="1:11">
      <c r="A73" s="235" t="s">
        <v>1089</v>
      </c>
      <c r="B73" s="233" t="s">
        <v>1137</v>
      </c>
      <c r="C73" s="18" t="s">
        <v>909</v>
      </c>
      <c r="D73" s="18" t="s">
        <v>909</v>
      </c>
      <c r="E73" s="19">
        <f t="shared" si="2"/>
        <v>0</v>
      </c>
      <c r="F73" s="18" t="s">
        <v>909</v>
      </c>
      <c r="G73" s="405">
        <f t="shared" si="3"/>
        <v>0</v>
      </c>
      <c r="H73" s="337" t="s">
        <v>909</v>
      </c>
      <c r="I73" s="353" t="s">
        <v>909</v>
      </c>
      <c r="J73" s="163" t="s">
        <v>909</v>
      </c>
      <c r="K73" s="346" t="s">
        <v>909</v>
      </c>
    </row>
    <row r="74" spans="1:11">
      <c r="A74" s="235" t="s">
        <v>1089</v>
      </c>
      <c r="B74" s="233" t="s">
        <v>1138</v>
      </c>
      <c r="C74" s="18" t="s">
        <v>909</v>
      </c>
      <c r="D74" s="18" t="s">
        <v>909</v>
      </c>
      <c r="E74" s="19">
        <f t="shared" si="2"/>
        <v>0</v>
      </c>
      <c r="F74" s="18" t="s">
        <v>909</v>
      </c>
      <c r="G74" s="405">
        <f t="shared" si="3"/>
        <v>0</v>
      </c>
      <c r="H74" s="337" t="s">
        <v>909</v>
      </c>
      <c r="I74" s="353" t="s">
        <v>909</v>
      </c>
      <c r="J74" s="163" t="s">
        <v>909</v>
      </c>
      <c r="K74" s="346" t="s">
        <v>909</v>
      </c>
    </row>
    <row r="75" spans="1:11">
      <c r="A75" s="235" t="s">
        <v>1089</v>
      </c>
      <c r="B75" s="233" t="s">
        <v>1139</v>
      </c>
      <c r="C75" s="18" t="s">
        <v>909</v>
      </c>
      <c r="D75" s="18"/>
      <c r="E75" s="19">
        <f t="shared" si="2"/>
        <v>0</v>
      </c>
      <c r="F75" s="18" t="s">
        <v>909</v>
      </c>
      <c r="G75" s="405">
        <f t="shared" si="3"/>
        <v>0</v>
      </c>
      <c r="H75" s="337" t="s">
        <v>909</v>
      </c>
      <c r="I75" s="353" t="s">
        <v>909</v>
      </c>
      <c r="J75" s="163" t="s">
        <v>909</v>
      </c>
      <c r="K75" s="346" t="s">
        <v>909</v>
      </c>
    </row>
    <row r="76" spans="1:11">
      <c r="A76" s="235" t="s">
        <v>1089</v>
      </c>
      <c r="B76" s="233" t="s">
        <v>1140</v>
      </c>
      <c r="C76" s="18">
        <v>5000</v>
      </c>
      <c r="D76" s="18"/>
      <c r="E76" s="19">
        <f t="shared" si="2"/>
        <v>5000</v>
      </c>
      <c r="F76" s="18">
        <v>3913</v>
      </c>
      <c r="G76" s="405">
        <f t="shared" si="3"/>
        <v>1087</v>
      </c>
      <c r="H76" s="337" t="s">
        <v>909</v>
      </c>
      <c r="I76" s="353" t="s">
        <v>909</v>
      </c>
      <c r="J76" s="163">
        <v>1087</v>
      </c>
      <c r="K76" s="346" t="s">
        <v>909</v>
      </c>
    </row>
    <row r="77" spans="1:11">
      <c r="A77" s="235" t="s">
        <v>1089</v>
      </c>
      <c r="B77" s="233" t="s">
        <v>1141</v>
      </c>
      <c r="C77" s="18" t="s">
        <v>909</v>
      </c>
      <c r="D77" s="18"/>
      <c r="E77" s="19">
        <f t="shared" ref="E77:E140" si="4">IFERROR(C77+D77,0)</f>
        <v>0</v>
      </c>
      <c r="F77" s="18" t="s">
        <v>909</v>
      </c>
      <c r="G77" s="125">
        <f t="shared" ref="G77:G140" si="5">IFERROR((E77-F77),0)</f>
        <v>0</v>
      </c>
      <c r="H77" s="337" t="s">
        <v>909</v>
      </c>
      <c r="I77" s="353" t="s">
        <v>909</v>
      </c>
      <c r="J77" s="163" t="s">
        <v>909</v>
      </c>
      <c r="K77" s="346" t="s">
        <v>909</v>
      </c>
    </row>
    <row r="78" spans="1:11">
      <c r="A78" s="235" t="s">
        <v>1089</v>
      </c>
      <c r="B78" s="233" t="s">
        <v>1142</v>
      </c>
      <c r="C78" s="18">
        <v>900</v>
      </c>
      <c r="D78" s="18"/>
      <c r="E78" s="19">
        <f t="shared" si="4"/>
        <v>900</v>
      </c>
      <c r="F78" s="19">
        <v>768</v>
      </c>
      <c r="G78" s="125">
        <f t="shared" si="5"/>
        <v>132</v>
      </c>
      <c r="H78" s="337" t="s">
        <v>909</v>
      </c>
      <c r="I78" s="353" t="s">
        <v>909</v>
      </c>
      <c r="J78" s="163">
        <v>132</v>
      </c>
      <c r="K78" s="346" t="s">
        <v>909</v>
      </c>
    </row>
    <row r="79" spans="1:11">
      <c r="A79" s="16" t="s">
        <v>1143</v>
      </c>
      <c r="B79" s="236" t="s">
        <v>1144</v>
      </c>
      <c r="C79" s="18">
        <v>13000</v>
      </c>
      <c r="D79" s="18"/>
      <c r="E79" s="19">
        <v>12150</v>
      </c>
      <c r="F79" s="18">
        <v>12150</v>
      </c>
      <c r="G79" s="125">
        <f t="shared" si="5"/>
        <v>0</v>
      </c>
      <c r="H79" s="337"/>
      <c r="I79" s="353" t="s">
        <v>909</v>
      </c>
      <c r="J79" s="163" t="s">
        <v>909</v>
      </c>
      <c r="K79" s="346" t="s">
        <v>909</v>
      </c>
    </row>
    <row r="80" spans="1:11">
      <c r="A80" s="238" t="s">
        <v>1143</v>
      </c>
      <c r="B80" s="236" t="s">
        <v>326</v>
      </c>
      <c r="C80" s="18" t="s">
        <v>909</v>
      </c>
      <c r="D80" s="18" t="s">
        <v>909</v>
      </c>
      <c r="E80" s="19">
        <f t="shared" si="4"/>
        <v>0</v>
      </c>
      <c r="F80" s="18" t="s">
        <v>909</v>
      </c>
      <c r="G80" s="125">
        <f t="shared" si="5"/>
        <v>0</v>
      </c>
      <c r="H80" s="337" t="s">
        <v>909</v>
      </c>
      <c r="I80" s="353" t="s">
        <v>909</v>
      </c>
      <c r="J80" s="163" t="s">
        <v>909</v>
      </c>
      <c r="K80" s="346" t="s">
        <v>909</v>
      </c>
    </row>
    <row r="81" spans="1:11">
      <c r="A81" s="238" t="s">
        <v>1143</v>
      </c>
      <c r="B81" s="236" t="s">
        <v>327</v>
      </c>
      <c r="C81" s="18">
        <v>2100</v>
      </c>
      <c r="D81" s="18"/>
      <c r="E81" s="19">
        <f t="shared" si="4"/>
        <v>2100</v>
      </c>
      <c r="F81" s="18">
        <v>2100</v>
      </c>
      <c r="G81" s="125">
        <f t="shared" si="5"/>
        <v>0</v>
      </c>
      <c r="H81" s="337" t="s">
        <v>909</v>
      </c>
      <c r="I81" s="353" t="s">
        <v>909</v>
      </c>
      <c r="J81" s="163" t="s">
        <v>909</v>
      </c>
      <c r="K81" s="346" t="s">
        <v>909</v>
      </c>
    </row>
    <row r="82" spans="1:11">
      <c r="A82" s="238" t="s">
        <v>1143</v>
      </c>
      <c r="B82" s="236" t="s">
        <v>1152</v>
      </c>
      <c r="C82" s="18">
        <v>26000</v>
      </c>
      <c r="D82" s="18"/>
      <c r="E82" s="19">
        <f t="shared" si="4"/>
        <v>26000</v>
      </c>
      <c r="F82" s="18">
        <v>26000</v>
      </c>
      <c r="G82" s="125">
        <f t="shared" si="5"/>
        <v>0</v>
      </c>
      <c r="H82" s="337" t="s">
        <v>909</v>
      </c>
      <c r="I82" s="353" t="s">
        <v>909</v>
      </c>
      <c r="J82" s="163" t="s">
        <v>909</v>
      </c>
      <c r="K82" s="346" t="s">
        <v>909</v>
      </c>
    </row>
    <row r="83" spans="1:11">
      <c r="A83" s="238" t="s">
        <v>1143</v>
      </c>
      <c r="B83" s="236" t="s">
        <v>328</v>
      </c>
      <c r="C83" s="18">
        <v>23520</v>
      </c>
      <c r="D83" s="18"/>
      <c r="E83" s="19">
        <f t="shared" si="4"/>
        <v>23520</v>
      </c>
      <c r="F83" s="18">
        <v>23520</v>
      </c>
      <c r="G83" s="125">
        <f t="shared" si="5"/>
        <v>0</v>
      </c>
      <c r="H83" s="337" t="s">
        <v>909</v>
      </c>
      <c r="I83" s="353" t="s">
        <v>909</v>
      </c>
      <c r="J83" s="163" t="s">
        <v>909</v>
      </c>
      <c r="K83" s="346" t="s">
        <v>909</v>
      </c>
    </row>
    <row r="84" spans="1:11">
      <c r="A84" s="238" t="s">
        <v>1143</v>
      </c>
      <c r="B84" s="236" t="s">
        <v>329</v>
      </c>
      <c r="C84" s="18">
        <v>2160</v>
      </c>
      <c r="D84" s="18"/>
      <c r="E84" s="19">
        <f t="shared" si="4"/>
        <v>2160</v>
      </c>
      <c r="F84" s="18">
        <v>2160</v>
      </c>
      <c r="G84" s="125">
        <f t="shared" si="5"/>
        <v>0</v>
      </c>
      <c r="H84" s="337" t="s">
        <v>909</v>
      </c>
      <c r="I84" s="353" t="s">
        <v>909</v>
      </c>
      <c r="J84" s="163" t="s">
        <v>909</v>
      </c>
      <c r="K84" s="346" t="s">
        <v>909</v>
      </c>
    </row>
    <row r="85" spans="1:11">
      <c r="A85" s="238" t="s">
        <v>1143</v>
      </c>
      <c r="B85" s="236" t="s">
        <v>1153</v>
      </c>
      <c r="C85" s="18">
        <v>400</v>
      </c>
      <c r="D85" s="18"/>
      <c r="E85" s="19">
        <f t="shared" si="4"/>
        <v>400</v>
      </c>
      <c r="F85" s="18">
        <v>400</v>
      </c>
      <c r="G85" s="125">
        <f t="shared" si="5"/>
        <v>0</v>
      </c>
      <c r="H85" s="337" t="s">
        <v>909</v>
      </c>
      <c r="I85" s="353" t="s">
        <v>909</v>
      </c>
      <c r="J85" s="163" t="s">
        <v>909</v>
      </c>
      <c r="K85" s="346" t="s">
        <v>909</v>
      </c>
    </row>
    <row r="86" spans="1:11">
      <c r="A86" s="238" t="s">
        <v>1143</v>
      </c>
      <c r="B86" s="236" t="s">
        <v>1154</v>
      </c>
      <c r="C86" s="18">
        <v>300</v>
      </c>
      <c r="D86" s="18"/>
      <c r="E86" s="19">
        <f t="shared" si="4"/>
        <v>300</v>
      </c>
      <c r="F86" s="18">
        <v>300</v>
      </c>
      <c r="G86" s="125">
        <f t="shared" si="5"/>
        <v>0</v>
      </c>
      <c r="H86" s="337" t="s">
        <v>909</v>
      </c>
      <c r="I86" s="353" t="s">
        <v>909</v>
      </c>
      <c r="J86" s="163" t="s">
        <v>909</v>
      </c>
      <c r="K86" s="346" t="s">
        <v>909</v>
      </c>
    </row>
    <row r="87" spans="1:11">
      <c r="A87" s="238" t="s">
        <v>1143</v>
      </c>
      <c r="B87" s="236" t="s">
        <v>1155</v>
      </c>
      <c r="C87" s="18">
        <v>8400</v>
      </c>
      <c r="D87" s="18"/>
      <c r="E87" s="19">
        <f t="shared" si="4"/>
        <v>8400</v>
      </c>
      <c r="F87" s="18">
        <v>8400</v>
      </c>
      <c r="G87" s="125">
        <f t="shared" si="5"/>
        <v>0</v>
      </c>
      <c r="H87" s="337" t="s">
        <v>909</v>
      </c>
      <c r="I87" s="354" t="s">
        <v>909</v>
      </c>
      <c r="J87" s="334" t="s">
        <v>909</v>
      </c>
      <c r="K87" s="346" t="s">
        <v>909</v>
      </c>
    </row>
    <row r="88" spans="1:11">
      <c r="A88" s="238" t="s">
        <v>1143</v>
      </c>
      <c r="B88" s="236" t="s">
        <v>1156</v>
      </c>
      <c r="C88" s="18">
        <v>300</v>
      </c>
      <c r="D88" s="18"/>
      <c r="E88" s="19">
        <f t="shared" si="4"/>
        <v>300</v>
      </c>
      <c r="F88" s="18">
        <v>300</v>
      </c>
      <c r="G88" s="125">
        <f t="shared" si="5"/>
        <v>0</v>
      </c>
      <c r="H88" s="337" t="s">
        <v>909</v>
      </c>
      <c r="I88" s="353" t="s">
        <v>909</v>
      </c>
      <c r="J88" s="163" t="s">
        <v>909</v>
      </c>
      <c r="K88" s="346" t="s">
        <v>909</v>
      </c>
    </row>
    <row r="89" spans="1:11">
      <c r="A89" s="238" t="s">
        <v>1143</v>
      </c>
      <c r="B89" s="236" t="s">
        <v>1157</v>
      </c>
      <c r="C89" s="18" t="s">
        <v>909</v>
      </c>
      <c r="D89" s="18" t="s">
        <v>909</v>
      </c>
      <c r="E89" s="19">
        <f t="shared" si="4"/>
        <v>0</v>
      </c>
      <c r="F89" s="18" t="s">
        <v>909</v>
      </c>
      <c r="G89" s="125">
        <f t="shared" si="5"/>
        <v>0</v>
      </c>
      <c r="H89" s="337" t="s">
        <v>909</v>
      </c>
      <c r="I89" s="353" t="s">
        <v>909</v>
      </c>
      <c r="J89" s="163" t="s">
        <v>909</v>
      </c>
      <c r="K89" s="346" t="s">
        <v>909</v>
      </c>
    </row>
    <row r="90" spans="1:11">
      <c r="A90" s="238" t="s">
        <v>1143</v>
      </c>
      <c r="B90" s="236" t="s">
        <v>295</v>
      </c>
      <c r="C90" s="18">
        <v>32000</v>
      </c>
      <c r="D90" s="18"/>
      <c r="E90" s="19">
        <f t="shared" si="4"/>
        <v>32000</v>
      </c>
      <c r="F90" s="18">
        <v>32000</v>
      </c>
      <c r="G90" s="125">
        <f t="shared" si="5"/>
        <v>0</v>
      </c>
      <c r="H90" s="337" t="s">
        <v>909</v>
      </c>
      <c r="I90" s="353" t="s">
        <v>909</v>
      </c>
      <c r="J90" s="163" t="s">
        <v>909</v>
      </c>
      <c r="K90" s="346" t="s">
        <v>909</v>
      </c>
    </row>
    <row r="91" spans="1:11">
      <c r="A91" s="238" t="s">
        <v>1143</v>
      </c>
      <c r="B91" s="236" t="s">
        <v>338</v>
      </c>
      <c r="C91" s="18">
        <v>5400</v>
      </c>
      <c r="D91" s="18"/>
      <c r="E91" s="19">
        <f t="shared" si="4"/>
        <v>5400</v>
      </c>
      <c r="F91" s="18">
        <v>5400</v>
      </c>
      <c r="G91" s="125">
        <f t="shared" si="5"/>
        <v>0</v>
      </c>
      <c r="H91" s="337" t="s">
        <v>909</v>
      </c>
      <c r="I91" s="353" t="s">
        <v>909</v>
      </c>
      <c r="J91" s="163" t="s">
        <v>909</v>
      </c>
      <c r="K91" s="346" t="s">
        <v>909</v>
      </c>
    </row>
    <row r="92" spans="1:11">
      <c r="A92" s="238" t="s">
        <v>1143</v>
      </c>
      <c r="B92" s="236" t="s">
        <v>1158</v>
      </c>
      <c r="C92" s="18" t="s">
        <v>909</v>
      </c>
      <c r="D92" s="18"/>
      <c r="E92" s="19">
        <f t="shared" si="4"/>
        <v>0</v>
      </c>
      <c r="F92" s="18" t="s">
        <v>909</v>
      </c>
      <c r="G92" s="125">
        <f t="shared" si="5"/>
        <v>0</v>
      </c>
      <c r="H92" s="337" t="s">
        <v>909</v>
      </c>
      <c r="I92" s="353" t="s">
        <v>909</v>
      </c>
      <c r="J92" s="163" t="s">
        <v>909</v>
      </c>
      <c r="K92" s="346" t="s">
        <v>909</v>
      </c>
    </row>
    <row r="93" spans="1:11">
      <c r="A93" s="238" t="s">
        <v>1143</v>
      </c>
      <c r="B93" s="236" t="s">
        <v>1159</v>
      </c>
      <c r="C93" s="18">
        <v>2200</v>
      </c>
      <c r="D93" s="18"/>
      <c r="E93" s="19">
        <f t="shared" si="4"/>
        <v>2200</v>
      </c>
      <c r="F93" s="18">
        <v>2200</v>
      </c>
      <c r="G93" s="125">
        <f t="shared" si="5"/>
        <v>0</v>
      </c>
      <c r="H93" s="337" t="s">
        <v>909</v>
      </c>
      <c r="I93" s="353" t="s">
        <v>909</v>
      </c>
      <c r="J93" s="163" t="s">
        <v>909</v>
      </c>
      <c r="K93" s="346" t="s">
        <v>909</v>
      </c>
    </row>
    <row r="94" spans="1:11">
      <c r="A94" s="238" t="s">
        <v>1143</v>
      </c>
      <c r="B94" s="236" t="s">
        <v>1160</v>
      </c>
      <c r="C94" s="18" t="s">
        <v>909</v>
      </c>
      <c r="D94" s="18"/>
      <c r="E94" s="19">
        <f t="shared" si="4"/>
        <v>0</v>
      </c>
      <c r="F94" s="18" t="s">
        <v>909</v>
      </c>
      <c r="G94" s="125">
        <f t="shared" si="5"/>
        <v>0</v>
      </c>
      <c r="H94" s="337" t="s">
        <v>909</v>
      </c>
      <c r="I94" s="353" t="s">
        <v>909</v>
      </c>
      <c r="J94" s="163" t="s">
        <v>909</v>
      </c>
      <c r="K94" s="346" t="s">
        <v>909</v>
      </c>
    </row>
    <row r="95" spans="1:11">
      <c r="A95" s="238" t="s">
        <v>1143</v>
      </c>
      <c r="B95" s="236" t="s">
        <v>1161</v>
      </c>
      <c r="C95" s="18">
        <v>7500</v>
      </c>
      <c r="D95" s="18"/>
      <c r="E95" s="19">
        <f t="shared" si="4"/>
        <v>7500</v>
      </c>
      <c r="F95" s="18">
        <v>7500</v>
      </c>
      <c r="G95" s="125">
        <f t="shared" si="5"/>
        <v>0</v>
      </c>
      <c r="H95" s="337" t="s">
        <v>909</v>
      </c>
      <c r="I95" s="353" t="s">
        <v>909</v>
      </c>
      <c r="J95" s="163" t="s">
        <v>909</v>
      </c>
      <c r="K95" s="346" t="s">
        <v>909</v>
      </c>
    </row>
    <row r="96" spans="1:11">
      <c r="A96" s="238" t="s">
        <v>1143</v>
      </c>
      <c r="B96" s="236" t="s">
        <v>1162</v>
      </c>
      <c r="C96" s="18" t="s">
        <v>909</v>
      </c>
      <c r="D96" s="18" t="s">
        <v>909</v>
      </c>
      <c r="E96" s="19">
        <f t="shared" si="4"/>
        <v>0</v>
      </c>
      <c r="F96" s="18" t="s">
        <v>909</v>
      </c>
      <c r="G96" s="125">
        <f t="shared" si="5"/>
        <v>0</v>
      </c>
      <c r="H96" s="337" t="s">
        <v>909</v>
      </c>
      <c r="I96" s="353" t="s">
        <v>909</v>
      </c>
      <c r="J96" s="163" t="s">
        <v>909</v>
      </c>
      <c r="K96" s="346" t="s">
        <v>909</v>
      </c>
    </row>
    <row r="97" spans="1:11">
      <c r="A97" s="238" t="s">
        <v>1143</v>
      </c>
      <c r="B97" s="237" t="s">
        <v>1163</v>
      </c>
      <c r="C97" s="18">
        <v>61000</v>
      </c>
      <c r="D97" s="18"/>
      <c r="E97" s="19">
        <f t="shared" si="4"/>
        <v>61000</v>
      </c>
      <c r="F97" s="18">
        <v>61000</v>
      </c>
      <c r="G97" s="125">
        <f t="shared" si="5"/>
        <v>0</v>
      </c>
      <c r="H97" s="337" t="s">
        <v>909</v>
      </c>
      <c r="I97" s="353" t="s">
        <v>909</v>
      </c>
      <c r="J97" s="163" t="s">
        <v>909</v>
      </c>
      <c r="K97" s="346" t="s">
        <v>909</v>
      </c>
    </row>
    <row r="98" spans="1:11">
      <c r="A98" s="238" t="s">
        <v>1143</v>
      </c>
      <c r="B98" s="236" t="s">
        <v>309</v>
      </c>
      <c r="C98" s="18">
        <v>12800</v>
      </c>
      <c r="D98" s="18"/>
      <c r="E98" s="19">
        <f t="shared" si="4"/>
        <v>12800</v>
      </c>
      <c r="F98" s="18">
        <v>12800</v>
      </c>
      <c r="G98" s="125">
        <f t="shared" si="5"/>
        <v>0</v>
      </c>
      <c r="H98" s="337" t="s">
        <v>909</v>
      </c>
      <c r="I98" s="353" t="s">
        <v>909</v>
      </c>
      <c r="J98" s="163" t="s">
        <v>909</v>
      </c>
      <c r="K98" s="346" t="s">
        <v>909</v>
      </c>
    </row>
    <row r="99" spans="1:11">
      <c r="A99" s="238" t="s">
        <v>1143</v>
      </c>
      <c r="B99" s="236" t="s">
        <v>310</v>
      </c>
      <c r="C99" s="18">
        <v>25600</v>
      </c>
      <c r="D99" s="18"/>
      <c r="E99" s="19">
        <f t="shared" si="4"/>
        <v>25600</v>
      </c>
      <c r="F99" s="18">
        <v>25600</v>
      </c>
      <c r="G99" s="125">
        <f t="shared" si="5"/>
        <v>0</v>
      </c>
      <c r="H99" s="337" t="s">
        <v>909</v>
      </c>
      <c r="I99" s="353" t="s">
        <v>909</v>
      </c>
      <c r="J99" s="163" t="s">
        <v>909</v>
      </c>
      <c r="K99" s="346" t="s">
        <v>909</v>
      </c>
    </row>
    <row r="100" spans="1:11">
      <c r="A100" s="238" t="s">
        <v>1143</v>
      </c>
      <c r="B100" s="236" t="s">
        <v>308</v>
      </c>
      <c r="C100" s="18">
        <v>6800</v>
      </c>
      <c r="D100" s="18"/>
      <c r="E100" s="19">
        <f t="shared" si="4"/>
        <v>6800</v>
      </c>
      <c r="F100" s="18">
        <v>6800</v>
      </c>
      <c r="G100" s="125">
        <f t="shared" si="5"/>
        <v>0</v>
      </c>
      <c r="H100" s="337" t="s">
        <v>909</v>
      </c>
      <c r="I100" s="353" t="s">
        <v>909</v>
      </c>
      <c r="J100" s="163" t="s">
        <v>909</v>
      </c>
      <c r="K100" s="346" t="s">
        <v>909</v>
      </c>
    </row>
    <row r="101" spans="1:11">
      <c r="A101" s="238" t="s">
        <v>1143</v>
      </c>
      <c r="B101" s="236" t="s">
        <v>306</v>
      </c>
      <c r="C101" s="18">
        <v>229800</v>
      </c>
      <c r="D101" s="18"/>
      <c r="E101" s="19">
        <f t="shared" si="4"/>
        <v>229800</v>
      </c>
      <c r="F101" s="18">
        <v>229800</v>
      </c>
      <c r="G101" s="125">
        <f t="shared" si="5"/>
        <v>0</v>
      </c>
      <c r="H101" s="337" t="s">
        <v>909</v>
      </c>
      <c r="I101" s="353" t="s">
        <v>909</v>
      </c>
      <c r="J101" s="163" t="s">
        <v>909</v>
      </c>
      <c r="K101" s="346" t="s">
        <v>909</v>
      </c>
    </row>
    <row r="102" spans="1:11">
      <c r="A102" s="238" t="s">
        <v>1143</v>
      </c>
      <c r="B102" s="236" t="s">
        <v>1164</v>
      </c>
      <c r="C102" s="18">
        <v>28200</v>
      </c>
      <c r="D102" s="18"/>
      <c r="E102" s="19">
        <f t="shared" si="4"/>
        <v>28200</v>
      </c>
      <c r="F102" s="18">
        <v>28200</v>
      </c>
      <c r="G102" s="125">
        <f t="shared" si="5"/>
        <v>0</v>
      </c>
      <c r="H102" s="337" t="s">
        <v>909</v>
      </c>
      <c r="I102" s="353" t="s">
        <v>909</v>
      </c>
      <c r="J102" s="163" t="s">
        <v>909</v>
      </c>
      <c r="K102" s="346" t="s">
        <v>909</v>
      </c>
    </row>
    <row r="103" spans="1:11">
      <c r="A103" s="238" t="s">
        <v>1143</v>
      </c>
      <c r="B103" s="237" t="s">
        <v>1165</v>
      </c>
      <c r="C103" s="18">
        <v>7800</v>
      </c>
      <c r="D103" s="18"/>
      <c r="E103" s="19">
        <f t="shared" si="4"/>
        <v>7800</v>
      </c>
      <c r="F103" s="18">
        <v>7800</v>
      </c>
      <c r="G103" s="125">
        <f t="shared" si="5"/>
        <v>0</v>
      </c>
      <c r="H103" s="337" t="s">
        <v>909</v>
      </c>
      <c r="I103" s="353" t="s">
        <v>909</v>
      </c>
      <c r="J103" s="163" t="s">
        <v>909</v>
      </c>
      <c r="K103" s="346" t="s">
        <v>909</v>
      </c>
    </row>
    <row r="104" spans="1:11">
      <c r="A104" s="238" t="s">
        <v>1143</v>
      </c>
      <c r="B104" s="237" t="s">
        <v>1166</v>
      </c>
      <c r="C104" s="18">
        <v>4960</v>
      </c>
      <c r="D104" s="18"/>
      <c r="E104" s="19">
        <f t="shared" si="4"/>
        <v>4960</v>
      </c>
      <c r="F104" s="18">
        <v>4960</v>
      </c>
      <c r="G104" s="125">
        <f t="shared" si="5"/>
        <v>0</v>
      </c>
      <c r="H104" s="337" t="s">
        <v>909</v>
      </c>
      <c r="I104" s="353" t="s">
        <v>909</v>
      </c>
      <c r="J104" s="163" t="s">
        <v>909</v>
      </c>
      <c r="K104" s="346" t="s">
        <v>909</v>
      </c>
    </row>
    <row r="105" spans="1:11">
      <c r="A105" s="238" t="s">
        <v>1143</v>
      </c>
      <c r="B105" s="236" t="s">
        <v>1167</v>
      </c>
      <c r="C105" s="18">
        <v>960</v>
      </c>
      <c r="D105" s="18"/>
      <c r="E105" s="19">
        <f t="shared" si="4"/>
        <v>960</v>
      </c>
      <c r="F105" s="18">
        <v>960</v>
      </c>
      <c r="G105" s="125">
        <f t="shared" si="5"/>
        <v>0</v>
      </c>
      <c r="H105" s="337" t="s">
        <v>909</v>
      </c>
      <c r="I105" s="353" t="s">
        <v>909</v>
      </c>
      <c r="J105" s="163" t="s">
        <v>909</v>
      </c>
      <c r="K105" s="346" t="s">
        <v>909</v>
      </c>
    </row>
    <row r="106" spans="1:11">
      <c r="A106" s="238" t="s">
        <v>1143</v>
      </c>
      <c r="B106" s="236" t="s">
        <v>1168</v>
      </c>
      <c r="C106" s="18">
        <v>11500</v>
      </c>
      <c r="D106" s="18"/>
      <c r="E106" s="19">
        <f t="shared" si="4"/>
        <v>11500</v>
      </c>
      <c r="F106" s="18">
        <v>11500</v>
      </c>
      <c r="G106" s="125">
        <f t="shared" si="5"/>
        <v>0</v>
      </c>
      <c r="H106" s="337" t="s">
        <v>909</v>
      </c>
      <c r="I106" s="353" t="s">
        <v>909</v>
      </c>
      <c r="J106" s="163" t="s">
        <v>909</v>
      </c>
      <c r="K106" s="346" t="s">
        <v>909</v>
      </c>
    </row>
    <row r="107" spans="1:11">
      <c r="A107" s="238" t="s">
        <v>1143</v>
      </c>
      <c r="B107" s="236" t="s">
        <v>1169</v>
      </c>
      <c r="C107" s="18" t="s">
        <v>909</v>
      </c>
      <c r="D107" s="18" t="s">
        <v>909</v>
      </c>
      <c r="E107" s="19">
        <f t="shared" si="4"/>
        <v>0</v>
      </c>
      <c r="F107" s="18" t="s">
        <v>909</v>
      </c>
      <c r="G107" s="125">
        <f t="shared" si="5"/>
        <v>0</v>
      </c>
      <c r="H107" s="337" t="s">
        <v>909</v>
      </c>
      <c r="I107" s="353" t="s">
        <v>909</v>
      </c>
      <c r="J107" s="163" t="s">
        <v>909</v>
      </c>
      <c r="K107" s="346" t="s">
        <v>909</v>
      </c>
    </row>
    <row r="108" spans="1:11">
      <c r="A108" s="238" t="s">
        <v>1143</v>
      </c>
      <c r="B108" s="236" t="s">
        <v>1170</v>
      </c>
      <c r="C108" s="18">
        <v>200</v>
      </c>
      <c r="D108" s="18"/>
      <c r="E108" s="19">
        <f t="shared" si="4"/>
        <v>200</v>
      </c>
      <c r="F108" s="18">
        <v>200</v>
      </c>
      <c r="G108" s="125">
        <f t="shared" si="5"/>
        <v>0</v>
      </c>
      <c r="H108" s="337" t="s">
        <v>909</v>
      </c>
      <c r="I108" s="353" t="s">
        <v>909</v>
      </c>
      <c r="J108" s="163" t="s">
        <v>909</v>
      </c>
      <c r="K108" s="346" t="s">
        <v>909</v>
      </c>
    </row>
    <row r="109" spans="1:11">
      <c r="A109" s="238" t="s">
        <v>1143</v>
      </c>
      <c r="B109" s="236" t="s">
        <v>344</v>
      </c>
      <c r="C109" s="18">
        <v>7700</v>
      </c>
      <c r="D109" s="18"/>
      <c r="E109" s="19">
        <f t="shared" si="4"/>
        <v>7700</v>
      </c>
      <c r="F109" s="18">
        <v>7700</v>
      </c>
      <c r="G109" s="125">
        <f t="shared" si="5"/>
        <v>0</v>
      </c>
      <c r="H109" s="337" t="s">
        <v>909</v>
      </c>
      <c r="I109" s="353" t="s">
        <v>909</v>
      </c>
      <c r="J109" s="163" t="s">
        <v>909</v>
      </c>
      <c r="K109" s="346" t="s">
        <v>909</v>
      </c>
    </row>
    <row r="110" spans="1:11">
      <c r="A110" s="238" t="s">
        <v>1143</v>
      </c>
      <c r="B110" s="236" t="s">
        <v>345</v>
      </c>
      <c r="C110" s="18">
        <v>1700</v>
      </c>
      <c r="D110" s="18"/>
      <c r="E110" s="19">
        <f t="shared" si="4"/>
        <v>1700</v>
      </c>
      <c r="F110" s="18">
        <v>1700</v>
      </c>
      <c r="G110" s="125">
        <f t="shared" si="5"/>
        <v>0</v>
      </c>
      <c r="H110" s="337" t="s">
        <v>909</v>
      </c>
      <c r="I110" s="353" t="s">
        <v>909</v>
      </c>
      <c r="J110" s="163" t="s">
        <v>909</v>
      </c>
      <c r="K110" s="346" t="s">
        <v>909</v>
      </c>
    </row>
    <row r="111" spans="1:11">
      <c r="A111" s="238" t="s">
        <v>1143</v>
      </c>
      <c r="B111" s="236" t="s">
        <v>1568</v>
      </c>
      <c r="C111" s="18">
        <v>10000</v>
      </c>
      <c r="D111" s="18"/>
      <c r="E111" s="19">
        <f t="shared" si="4"/>
        <v>10000</v>
      </c>
      <c r="F111" s="18">
        <v>10000</v>
      </c>
      <c r="G111" s="125">
        <f t="shared" si="5"/>
        <v>0</v>
      </c>
      <c r="H111" s="337" t="s">
        <v>909</v>
      </c>
      <c r="I111" s="353" t="s">
        <v>909</v>
      </c>
      <c r="J111" s="163" t="s">
        <v>909</v>
      </c>
      <c r="K111" s="346" t="s">
        <v>909</v>
      </c>
    </row>
    <row r="112" spans="1:11">
      <c r="A112" s="238" t="s">
        <v>1143</v>
      </c>
      <c r="B112" s="236" t="s">
        <v>1570</v>
      </c>
      <c r="C112" s="18">
        <v>5500</v>
      </c>
      <c r="D112" s="18"/>
      <c r="E112" s="19">
        <f t="shared" si="4"/>
        <v>5500</v>
      </c>
      <c r="F112" s="18">
        <v>5500</v>
      </c>
      <c r="G112" s="125">
        <f t="shared" si="5"/>
        <v>0</v>
      </c>
      <c r="H112" s="337" t="s">
        <v>909</v>
      </c>
      <c r="I112" s="353" t="s">
        <v>909</v>
      </c>
      <c r="J112" s="163" t="s">
        <v>909</v>
      </c>
      <c r="K112" s="346" t="s">
        <v>909</v>
      </c>
    </row>
    <row r="113" spans="1:11">
      <c r="A113" s="238" t="s">
        <v>1143</v>
      </c>
      <c r="B113" s="236" t="s">
        <v>1173</v>
      </c>
      <c r="C113" s="18" t="s">
        <v>909</v>
      </c>
      <c r="D113" s="18"/>
      <c r="E113" s="19">
        <f t="shared" si="4"/>
        <v>0</v>
      </c>
      <c r="F113" s="18" t="s">
        <v>909</v>
      </c>
      <c r="G113" s="125">
        <f t="shared" si="5"/>
        <v>0</v>
      </c>
      <c r="H113" s="337" t="s">
        <v>909</v>
      </c>
      <c r="I113" s="353" t="s">
        <v>909</v>
      </c>
      <c r="J113" s="163" t="s">
        <v>909</v>
      </c>
      <c r="K113" s="346" t="s">
        <v>909</v>
      </c>
    </row>
    <row r="114" spans="1:11">
      <c r="A114" s="238" t="s">
        <v>1143</v>
      </c>
      <c r="B114" s="236" t="s">
        <v>1569</v>
      </c>
      <c r="C114" s="18">
        <v>4000</v>
      </c>
      <c r="D114" s="18"/>
      <c r="E114" s="19">
        <f t="shared" si="4"/>
        <v>4000</v>
      </c>
      <c r="F114" s="18">
        <v>2200</v>
      </c>
      <c r="G114" s="125">
        <f t="shared" si="5"/>
        <v>1800</v>
      </c>
      <c r="H114" s="337"/>
      <c r="I114" s="353" t="s">
        <v>909</v>
      </c>
      <c r="J114" s="163">
        <v>1800</v>
      </c>
      <c r="K114" s="346" t="s">
        <v>909</v>
      </c>
    </row>
    <row r="115" spans="1:11">
      <c r="A115" s="238" t="s">
        <v>1143</v>
      </c>
      <c r="B115" s="237" t="s">
        <v>1175</v>
      </c>
      <c r="C115" s="18">
        <v>37200</v>
      </c>
      <c r="D115" s="18"/>
      <c r="E115" s="19">
        <f t="shared" si="4"/>
        <v>37200</v>
      </c>
      <c r="F115" s="18">
        <v>34380</v>
      </c>
      <c r="G115" s="125">
        <f t="shared" si="5"/>
        <v>2820</v>
      </c>
      <c r="H115" s="337"/>
      <c r="I115" s="353" t="s">
        <v>909</v>
      </c>
      <c r="J115" s="163">
        <v>2820</v>
      </c>
      <c r="K115" s="346" t="s">
        <v>909</v>
      </c>
    </row>
    <row r="116" spans="1:11">
      <c r="A116" s="238" t="s">
        <v>1143</v>
      </c>
      <c r="B116" s="237" t="s">
        <v>1176</v>
      </c>
      <c r="C116" s="18">
        <v>400</v>
      </c>
      <c r="D116" s="18"/>
      <c r="E116" s="19">
        <f t="shared" si="4"/>
        <v>400</v>
      </c>
      <c r="F116" s="18">
        <v>400</v>
      </c>
      <c r="G116" s="125">
        <f t="shared" si="5"/>
        <v>0</v>
      </c>
      <c r="H116" s="337"/>
      <c r="I116" s="353" t="s">
        <v>909</v>
      </c>
      <c r="J116" s="163" t="s">
        <v>909</v>
      </c>
      <c r="K116" s="346" t="s">
        <v>909</v>
      </c>
    </row>
    <row r="117" spans="1:11">
      <c r="A117" s="238" t="s">
        <v>1143</v>
      </c>
      <c r="B117" s="237" t="s">
        <v>1309</v>
      </c>
      <c r="C117" s="18">
        <v>800</v>
      </c>
      <c r="D117" s="18"/>
      <c r="E117" s="19">
        <f t="shared" si="4"/>
        <v>800</v>
      </c>
      <c r="F117" s="18">
        <v>800</v>
      </c>
      <c r="G117" s="125">
        <f t="shared" si="5"/>
        <v>0</v>
      </c>
      <c r="H117" s="337" t="s">
        <v>909</v>
      </c>
      <c r="I117" s="353" t="s">
        <v>909</v>
      </c>
      <c r="J117" s="163" t="s">
        <v>909</v>
      </c>
      <c r="K117" s="346" t="s">
        <v>909</v>
      </c>
    </row>
    <row r="118" spans="1:11">
      <c r="A118" s="238" t="s">
        <v>1143</v>
      </c>
      <c r="B118" s="237" t="s">
        <v>1177</v>
      </c>
      <c r="C118" s="18">
        <v>50</v>
      </c>
      <c r="D118" s="18"/>
      <c r="E118" s="19">
        <f t="shared" si="4"/>
        <v>50</v>
      </c>
      <c r="F118" s="18">
        <v>50</v>
      </c>
      <c r="G118" s="125">
        <f t="shared" si="5"/>
        <v>0</v>
      </c>
      <c r="H118" s="337" t="s">
        <v>909</v>
      </c>
      <c r="I118" s="353" t="s">
        <v>909</v>
      </c>
      <c r="J118" s="163" t="s">
        <v>909</v>
      </c>
      <c r="K118" s="346" t="s">
        <v>909</v>
      </c>
    </row>
    <row r="119" spans="1:11">
      <c r="A119" s="238" t="s">
        <v>1143</v>
      </c>
      <c r="B119" s="237" t="s">
        <v>1178</v>
      </c>
      <c r="C119" s="18">
        <v>100</v>
      </c>
      <c r="D119" s="18"/>
      <c r="E119" s="19">
        <f t="shared" si="4"/>
        <v>100</v>
      </c>
      <c r="F119" s="18">
        <v>100</v>
      </c>
      <c r="G119" s="125">
        <f t="shared" si="5"/>
        <v>0</v>
      </c>
      <c r="H119" s="337" t="s">
        <v>909</v>
      </c>
      <c r="I119" s="353" t="s">
        <v>909</v>
      </c>
      <c r="J119" s="163" t="s">
        <v>909</v>
      </c>
      <c r="K119" s="346" t="s">
        <v>909</v>
      </c>
    </row>
    <row r="120" spans="1:11">
      <c r="A120" s="238" t="s">
        <v>1143</v>
      </c>
      <c r="B120" s="237" t="s">
        <v>1179</v>
      </c>
      <c r="C120" s="18">
        <v>100</v>
      </c>
      <c r="D120" s="18"/>
      <c r="E120" s="19">
        <f t="shared" si="4"/>
        <v>100</v>
      </c>
      <c r="F120" s="18">
        <v>100</v>
      </c>
      <c r="G120" s="125">
        <f t="shared" si="5"/>
        <v>0</v>
      </c>
      <c r="H120" s="337" t="s">
        <v>909</v>
      </c>
      <c r="I120" s="353" t="s">
        <v>909</v>
      </c>
      <c r="J120" s="163" t="s">
        <v>909</v>
      </c>
      <c r="K120" s="346" t="s">
        <v>909</v>
      </c>
    </row>
    <row r="121" spans="1:11">
      <c r="A121" s="238" t="s">
        <v>1143</v>
      </c>
      <c r="B121" s="237" t="s">
        <v>1180</v>
      </c>
      <c r="C121" s="18" t="s">
        <v>909</v>
      </c>
      <c r="D121" s="18" t="s">
        <v>909</v>
      </c>
      <c r="E121" s="19">
        <f t="shared" si="4"/>
        <v>0</v>
      </c>
      <c r="F121" s="18" t="s">
        <v>909</v>
      </c>
      <c r="G121" s="125">
        <f t="shared" si="5"/>
        <v>0</v>
      </c>
      <c r="H121" s="337" t="s">
        <v>909</v>
      </c>
      <c r="I121" s="353" t="s">
        <v>909</v>
      </c>
      <c r="J121" s="163" t="s">
        <v>909</v>
      </c>
      <c r="K121" s="346" t="s">
        <v>909</v>
      </c>
    </row>
    <row r="122" spans="1:11">
      <c r="A122" s="238" t="s">
        <v>1143</v>
      </c>
      <c r="B122" s="237" t="s">
        <v>1181</v>
      </c>
      <c r="C122" s="18" t="s">
        <v>909</v>
      </c>
      <c r="D122" s="18" t="s">
        <v>909</v>
      </c>
      <c r="E122" s="19">
        <f t="shared" si="4"/>
        <v>0</v>
      </c>
      <c r="F122" s="18" t="s">
        <v>909</v>
      </c>
      <c r="G122" s="125">
        <f t="shared" si="5"/>
        <v>0</v>
      </c>
      <c r="H122" s="337" t="s">
        <v>909</v>
      </c>
      <c r="I122" s="353" t="s">
        <v>909</v>
      </c>
      <c r="J122" s="163" t="s">
        <v>909</v>
      </c>
      <c r="K122" s="346" t="s">
        <v>909</v>
      </c>
    </row>
    <row r="123" spans="1:11">
      <c r="A123" s="238" t="s">
        <v>1143</v>
      </c>
      <c r="B123" s="236" t="s">
        <v>1182</v>
      </c>
      <c r="C123" s="18">
        <v>60960</v>
      </c>
      <c r="D123" s="18"/>
      <c r="E123" s="19">
        <f t="shared" si="4"/>
        <v>60960</v>
      </c>
      <c r="F123" s="18">
        <v>60960</v>
      </c>
      <c r="G123" s="125">
        <f t="shared" si="5"/>
        <v>0</v>
      </c>
      <c r="H123" s="337" t="s">
        <v>909</v>
      </c>
      <c r="I123" s="353" t="s">
        <v>909</v>
      </c>
      <c r="J123" s="163" t="s">
        <v>909</v>
      </c>
      <c r="K123" s="346" t="s">
        <v>909</v>
      </c>
    </row>
    <row r="124" spans="1:11">
      <c r="A124" s="238" t="s">
        <v>1143</v>
      </c>
      <c r="B124" s="236" t="s">
        <v>1183</v>
      </c>
      <c r="C124" s="18">
        <v>20560</v>
      </c>
      <c r="D124" s="18"/>
      <c r="E124" s="19">
        <f t="shared" si="4"/>
        <v>20560</v>
      </c>
      <c r="F124" s="18">
        <v>20560</v>
      </c>
      <c r="G124" s="125">
        <f t="shared" si="5"/>
        <v>0</v>
      </c>
      <c r="H124" s="337" t="s">
        <v>909</v>
      </c>
      <c r="I124" s="353" t="s">
        <v>909</v>
      </c>
      <c r="J124" s="163" t="s">
        <v>909</v>
      </c>
      <c r="K124" s="346" t="s">
        <v>909</v>
      </c>
    </row>
    <row r="125" spans="1:11">
      <c r="A125" s="238" t="s">
        <v>1143</v>
      </c>
      <c r="B125" s="236" t="s">
        <v>1184</v>
      </c>
      <c r="C125" s="18">
        <v>17280</v>
      </c>
      <c r="D125" s="18"/>
      <c r="E125" s="19">
        <f t="shared" si="4"/>
        <v>17280</v>
      </c>
      <c r="F125" s="18">
        <v>17280</v>
      </c>
      <c r="G125" s="125">
        <f t="shared" si="5"/>
        <v>0</v>
      </c>
      <c r="H125" s="337" t="s">
        <v>909</v>
      </c>
      <c r="I125" s="353" t="s">
        <v>909</v>
      </c>
      <c r="J125" s="163" t="s">
        <v>909</v>
      </c>
      <c r="K125" s="346" t="s">
        <v>909</v>
      </c>
    </row>
    <row r="126" spans="1:11">
      <c r="A126" s="238" t="s">
        <v>1143</v>
      </c>
      <c r="B126" s="236" t="s">
        <v>1185</v>
      </c>
      <c r="C126" s="18" t="s">
        <v>909</v>
      </c>
      <c r="D126" s="18" t="s">
        <v>909</v>
      </c>
      <c r="E126" s="19">
        <f t="shared" si="4"/>
        <v>0</v>
      </c>
      <c r="F126" s="18" t="s">
        <v>909</v>
      </c>
      <c r="G126" s="125">
        <f t="shared" si="5"/>
        <v>0</v>
      </c>
      <c r="H126" s="337" t="s">
        <v>909</v>
      </c>
      <c r="I126" s="353" t="s">
        <v>909</v>
      </c>
      <c r="J126" s="163" t="s">
        <v>909</v>
      </c>
      <c r="K126" s="346" t="s">
        <v>909</v>
      </c>
    </row>
    <row r="127" spans="1:11">
      <c r="A127" s="238" t="s">
        <v>1143</v>
      </c>
      <c r="B127" s="237" t="s">
        <v>1186</v>
      </c>
      <c r="C127" s="18" t="s">
        <v>909</v>
      </c>
      <c r="D127" s="18" t="s">
        <v>909</v>
      </c>
      <c r="E127" s="19">
        <f t="shared" si="4"/>
        <v>0</v>
      </c>
      <c r="F127" s="18" t="s">
        <v>909</v>
      </c>
      <c r="G127" s="125">
        <f t="shared" si="5"/>
        <v>0</v>
      </c>
      <c r="H127" s="337" t="s">
        <v>909</v>
      </c>
      <c r="I127" s="353" t="s">
        <v>909</v>
      </c>
      <c r="J127" s="163" t="s">
        <v>909</v>
      </c>
      <c r="K127" s="346" t="s">
        <v>909</v>
      </c>
    </row>
    <row r="128" spans="1:11">
      <c r="A128" s="238" t="s">
        <v>1143</v>
      </c>
      <c r="B128" s="237" t="s">
        <v>1187</v>
      </c>
      <c r="C128" s="18" t="s">
        <v>909</v>
      </c>
      <c r="D128" s="18" t="s">
        <v>909</v>
      </c>
      <c r="E128" s="19">
        <f t="shared" si="4"/>
        <v>0</v>
      </c>
      <c r="F128" s="18" t="s">
        <v>909</v>
      </c>
      <c r="G128" s="125">
        <f t="shared" si="5"/>
        <v>0</v>
      </c>
      <c r="H128" s="337" t="s">
        <v>909</v>
      </c>
      <c r="I128" s="353" t="s">
        <v>909</v>
      </c>
      <c r="J128" s="163" t="s">
        <v>909</v>
      </c>
      <c r="K128" s="346" t="s">
        <v>909</v>
      </c>
    </row>
    <row r="129" spans="1:11">
      <c r="A129" s="238" t="s">
        <v>1143</v>
      </c>
      <c r="B129" s="237" t="s">
        <v>1189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25">
        <f t="shared" si="5"/>
        <v>0</v>
      </c>
      <c r="H129" s="337" t="s">
        <v>909</v>
      </c>
      <c r="I129" s="353" t="s">
        <v>909</v>
      </c>
      <c r="J129" s="163" t="s">
        <v>909</v>
      </c>
      <c r="K129" s="346" t="s">
        <v>909</v>
      </c>
    </row>
    <row r="130" spans="1:11">
      <c r="A130" s="238" t="s">
        <v>1143</v>
      </c>
      <c r="B130" s="236" t="s">
        <v>1188</v>
      </c>
      <c r="C130" s="18" t="s">
        <v>909</v>
      </c>
      <c r="D130" s="18" t="s">
        <v>909</v>
      </c>
      <c r="E130" s="19">
        <f t="shared" si="4"/>
        <v>0</v>
      </c>
      <c r="F130" s="18" t="s">
        <v>909</v>
      </c>
      <c r="G130" s="125">
        <f t="shared" si="5"/>
        <v>0</v>
      </c>
      <c r="H130" s="337" t="s">
        <v>909</v>
      </c>
      <c r="I130" s="353" t="s">
        <v>909</v>
      </c>
      <c r="J130" s="163" t="s">
        <v>909</v>
      </c>
      <c r="K130" s="346" t="s">
        <v>909</v>
      </c>
    </row>
    <row r="131" spans="1:11">
      <c r="A131" s="238" t="s">
        <v>1143</v>
      </c>
      <c r="B131" s="236" t="s">
        <v>1190</v>
      </c>
      <c r="C131" s="18" t="s">
        <v>909</v>
      </c>
      <c r="D131" s="18" t="s">
        <v>909</v>
      </c>
      <c r="E131" s="19">
        <f t="shared" si="4"/>
        <v>0</v>
      </c>
      <c r="F131" s="18" t="s">
        <v>909</v>
      </c>
      <c r="G131" s="125">
        <f t="shared" si="5"/>
        <v>0</v>
      </c>
      <c r="H131" s="337" t="s">
        <v>909</v>
      </c>
      <c r="I131" s="353" t="s">
        <v>909</v>
      </c>
      <c r="J131" s="163" t="s">
        <v>909</v>
      </c>
      <c r="K131" s="346" t="s">
        <v>909</v>
      </c>
    </row>
    <row r="132" spans="1:11">
      <c r="A132" s="238" t="s">
        <v>1143</v>
      </c>
      <c r="B132" s="230" t="s">
        <v>1191</v>
      </c>
      <c r="C132" s="18" t="s">
        <v>909</v>
      </c>
      <c r="D132" s="18" t="s">
        <v>909</v>
      </c>
      <c r="E132" s="19">
        <f t="shared" si="4"/>
        <v>0</v>
      </c>
      <c r="F132" s="18" t="s">
        <v>909</v>
      </c>
      <c r="G132" s="125">
        <f t="shared" si="5"/>
        <v>0</v>
      </c>
      <c r="H132" s="337" t="s">
        <v>909</v>
      </c>
      <c r="I132" s="353" t="s">
        <v>909</v>
      </c>
      <c r="J132" s="163" t="s">
        <v>909</v>
      </c>
      <c r="K132" s="346" t="s">
        <v>909</v>
      </c>
    </row>
    <row r="133" spans="1:11">
      <c r="A133" s="238" t="s">
        <v>1143</v>
      </c>
      <c r="B133" s="231" t="s">
        <v>1192</v>
      </c>
      <c r="C133" s="18">
        <v>3000</v>
      </c>
      <c r="D133" s="18"/>
      <c r="E133" s="19">
        <f t="shared" si="4"/>
        <v>3000</v>
      </c>
      <c r="F133" s="18">
        <v>700</v>
      </c>
      <c r="G133" s="125">
        <f t="shared" si="5"/>
        <v>2300</v>
      </c>
      <c r="H133" s="337"/>
      <c r="I133" s="353" t="s">
        <v>909</v>
      </c>
      <c r="J133" s="163">
        <v>2300</v>
      </c>
      <c r="K133" s="346" t="s">
        <v>909</v>
      </c>
    </row>
    <row r="134" spans="1:11">
      <c r="A134" s="238" t="s">
        <v>1143</v>
      </c>
      <c r="B134" s="231" t="s">
        <v>1193</v>
      </c>
      <c r="C134" s="18">
        <v>3700</v>
      </c>
      <c r="D134" s="18"/>
      <c r="E134" s="19">
        <f t="shared" si="4"/>
        <v>3700</v>
      </c>
      <c r="F134" s="18">
        <v>3650</v>
      </c>
      <c r="G134" s="125">
        <f t="shared" si="5"/>
        <v>50</v>
      </c>
      <c r="H134" s="337"/>
      <c r="I134" s="353" t="s">
        <v>909</v>
      </c>
      <c r="J134" s="163">
        <v>50</v>
      </c>
      <c r="K134" s="346" t="s">
        <v>909</v>
      </c>
    </row>
    <row r="135" spans="1:11">
      <c r="A135" s="238" t="s">
        <v>1143</v>
      </c>
      <c r="B135" s="231" t="s">
        <v>1194</v>
      </c>
      <c r="C135" s="18" t="s">
        <v>909</v>
      </c>
      <c r="D135" s="18" t="s">
        <v>909</v>
      </c>
      <c r="E135" s="19">
        <f t="shared" si="4"/>
        <v>0</v>
      </c>
      <c r="F135" s="18" t="s">
        <v>909</v>
      </c>
      <c r="G135" s="125">
        <f t="shared" si="5"/>
        <v>0</v>
      </c>
      <c r="H135" s="337"/>
      <c r="I135" s="353" t="s">
        <v>909</v>
      </c>
      <c r="J135" s="163" t="s">
        <v>909</v>
      </c>
      <c r="K135" s="346" t="s">
        <v>909</v>
      </c>
    </row>
    <row r="136" spans="1:11">
      <c r="A136" s="238" t="s">
        <v>1143</v>
      </c>
      <c r="B136" s="230" t="s">
        <v>1195</v>
      </c>
      <c r="C136" s="18">
        <v>900</v>
      </c>
      <c r="D136" s="18"/>
      <c r="E136" s="19">
        <f t="shared" si="4"/>
        <v>900</v>
      </c>
      <c r="F136" s="18">
        <v>900</v>
      </c>
      <c r="G136" s="125">
        <f t="shared" si="5"/>
        <v>0</v>
      </c>
      <c r="H136" s="337" t="s">
        <v>909</v>
      </c>
      <c r="I136" s="353" t="s">
        <v>909</v>
      </c>
      <c r="J136" s="163" t="s">
        <v>909</v>
      </c>
      <c r="K136" s="346" t="s">
        <v>909</v>
      </c>
    </row>
    <row r="137" spans="1:11">
      <c r="A137" s="238" t="s">
        <v>1143</v>
      </c>
      <c r="B137" s="230" t="s">
        <v>1196</v>
      </c>
      <c r="C137" s="18">
        <v>4300</v>
      </c>
      <c r="D137" s="18"/>
      <c r="E137" s="19">
        <f t="shared" si="4"/>
        <v>4300</v>
      </c>
      <c r="F137" s="18">
        <v>4283</v>
      </c>
      <c r="G137" s="125">
        <f t="shared" si="5"/>
        <v>17</v>
      </c>
      <c r="H137" s="337"/>
      <c r="I137" s="353" t="s">
        <v>909</v>
      </c>
      <c r="J137" s="163">
        <v>17</v>
      </c>
      <c r="K137" s="346" t="s">
        <v>909</v>
      </c>
    </row>
    <row r="138" spans="1:11">
      <c r="A138" s="238" t="s">
        <v>1143</v>
      </c>
      <c r="B138" s="230" t="s">
        <v>1197</v>
      </c>
      <c r="C138" s="18">
        <v>27500</v>
      </c>
      <c r="D138" s="18"/>
      <c r="E138" s="19">
        <f t="shared" si="4"/>
        <v>27500</v>
      </c>
      <c r="F138" s="18">
        <v>27500</v>
      </c>
      <c r="G138" s="125">
        <f t="shared" si="5"/>
        <v>0</v>
      </c>
      <c r="H138" s="337" t="s">
        <v>909</v>
      </c>
      <c r="I138" s="353" t="s">
        <v>909</v>
      </c>
      <c r="J138" s="163" t="s">
        <v>909</v>
      </c>
      <c r="K138" s="346" t="s">
        <v>909</v>
      </c>
    </row>
    <row r="139" spans="1:11">
      <c r="A139" s="238" t="s">
        <v>1143</v>
      </c>
      <c r="B139" s="230" t="s">
        <v>1198</v>
      </c>
      <c r="C139" s="18"/>
      <c r="D139" s="18" t="s">
        <v>909</v>
      </c>
      <c r="E139" s="19">
        <f t="shared" si="4"/>
        <v>0</v>
      </c>
      <c r="F139" s="18" t="s">
        <v>909</v>
      </c>
      <c r="G139" s="125">
        <f t="shared" si="5"/>
        <v>0</v>
      </c>
      <c r="H139" s="337" t="s">
        <v>909</v>
      </c>
      <c r="I139" s="353" t="s">
        <v>909</v>
      </c>
      <c r="J139" s="163" t="s">
        <v>909</v>
      </c>
      <c r="K139" s="346" t="s">
        <v>909</v>
      </c>
    </row>
    <row r="140" spans="1:11">
      <c r="A140" s="238" t="s">
        <v>1143</v>
      </c>
      <c r="B140" s="230" t="s">
        <v>1199</v>
      </c>
      <c r="C140" s="18" t="s">
        <v>909</v>
      </c>
      <c r="D140" s="18" t="s">
        <v>909</v>
      </c>
      <c r="E140" s="19">
        <f t="shared" si="4"/>
        <v>0</v>
      </c>
      <c r="F140" s="18" t="s">
        <v>909</v>
      </c>
      <c r="G140" s="125">
        <f t="shared" si="5"/>
        <v>0</v>
      </c>
      <c r="H140" s="337" t="s">
        <v>909</v>
      </c>
      <c r="I140" s="353" t="s">
        <v>909</v>
      </c>
      <c r="J140" s="163" t="s">
        <v>909</v>
      </c>
      <c r="K140" s="346" t="s">
        <v>909</v>
      </c>
    </row>
    <row r="141" spans="1:11">
      <c r="A141" s="238" t="s">
        <v>1143</v>
      </c>
      <c r="B141" s="230" t="s">
        <v>1200</v>
      </c>
      <c r="C141" s="18">
        <v>100</v>
      </c>
      <c r="D141" s="18"/>
      <c r="E141" s="19">
        <f t="shared" ref="E141:E204" si="6">IFERROR(C141+D141,0)</f>
        <v>100</v>
      </c>
      <c r="F141" s="18">
        <v>100</v>
      </c>
      <c r="G141" s="125">
        <f t="shared" ref="G141:G204" si="7">IFERROR((E141-F141),0)</f>
        <v>0</v>
      </c>
      <c r="H141" s="337" t="s">
        <v>909</v>
      </c>
      <c r="I141" s="353" t="s">
        <v>909</v>
      </c>
      <c r="J141" s="163" t="s">
        <v>909</v>
      </c>
      <c r="K141" s="346" t="s">
        <v>909</v>
      </c>
    </row>
    <row r="142" spans="1:11">
      <c r="A142" s="238" t="s">
        <v>1143</v>
      </c>
      <c r="B142" s="230" t="s">
        <v>1201</v>
      </c>
      <c r="C142" s="18" t="s">
        <v>909</v>
      </c>
      <c r="D142" s="18" t="s">
        <v>909</v>
      </c>
      <c r="E142" s="19">
        <f t="shared" si="6"/>
        <v>0</v>
      </c>
      <c r="F142" s="18"/>
      <c r="G142" s="125">
        <f t="shared" si="7"/>
        <v>0</v>
      </c>
      <c r="H142" s="337" t="s">
        <v>909</v>
      </c>
      <c r="I142" s="353" t="s">
        <v>909</v>
      </c>
      <c r="J142" s="163" t="s">
        <v>909</v>
      </c>
      <c r="K142" s="346" t="s">
        <v>909</v>
      </c>
    </row>
    <row r="143" spans="1:11">
      <c r="A143" s="238" t="s">
        <v>1143</v>
      </c>
      <c r="B143" s="230" t="s">
        <v>1202</v>
      </c>
      <c r="C143" s="18">
        <v>700</v>
      </c>
      <c r="D143" s="18"/>
      <c r="E143" s="19">
        <f t="shared" si="6"/>
        <v>700</v>
      </c>
      <c r="F143" s="18">
        <v>600</v>
      </c>
      <c r="G143" s="125">
        <f t="shared" si="7"/>
        <v>100</v>
      </c>
      <c r="H143" s="337"/>
      <c r="I143" s="353" t="s">
        <v>909</v>
      </c>
      <c r="J143" s="163">
        <v>100</v>
      </c>
      <c r="K143" s="346" t="s">
        <v>909</v>
      </c>
    </row>
    <row r="144" spans="1:11">
      <c r="A144" s="238" t="s">
        <v>1143</v>
      </c>
      <c r="B144" s="230" t="s">
        <v>1203</v>
      </c>
      <c r="C144" s="18" t="s">
        <v>909</v>
      </c>
      <c r="D144" s="18" t="s">
        <v>909</v>
      </c>
      <c r="E144" s="19">
        <f t="shared" si="6"/>
        <v>0</v>
      </c>
      <c r="F144" s="18" t="s">
        <v>909</v>
      </c>
      <c r="G144" s="125">
        <f t="shared" si="7"/>
        <v>0</v>
      </c>
      <c r="H144" s="337" t="s">
        <v>909</v>
      </c>
      <c r="I144" s="353" t="s">
        <v>909</v>
      </c>
      <c r="J144" s="163" t="s">
        <v>909</v>
      </c>
      <c r="K144" s="346" t="s">
        <v>909</v>
      </c>
    </row>
    <row r="145" spans="1:11">
      <c r="A145" s="238" t="s">
        <v>1143</v>
      </c>
      <c r="B145" s="230" t="s">
        <v>1204</v>
      </c>
      <c r="C145" s="18" t="s">
        <v>909</v>
      </c>
      <c r="D145" s="18" t="s">
        <v>909</v>
      </c>
      <c r="E145" s="19">
        <f t="shared" si="6"/>
        <v>0</v>
      </c>
      <c r="F145" s="18" t="s">
        <v>909</v>
      </c>
      <c r="G145" s="125">
        <f t="shared" si="7"/>
        <v>0</v>
      </c>
      <c r="H145" s="337" t="s">
        <v>909</v>
      </c>
      <c r="I145" s="353" t="s">
        <v>909</v>
      </c>
      <c r="J145" s="163" t="s">
        <v>909</v>
      </c>
      <c r="K145" s="346" t="s">
        <v>909</v>
      </c>
    </row>
    <row r="146" spans="1:11">
      <c r="A146" s="238" t="s">
        <v>1143</v>
      </c>
      <c r="B146" s="231" t="s">
        <v>1205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25">
        <f t="shared" si="7"/>
        <v>0</v>
      </c>
      <c r="H146" s="337" t="s">
        <v>909</v>
      </c>
      <c r="I146" s="353" t="s">
        <v>909</v>
      </c>
      <c r="J146" s="163" t="s">
        <v>909</v>
      </c>
      <c r="K146" s="346" t="s">
        <v>909</v>
      </c>
    </row>
    <row r="147" spans="1:11">
      <c r="A147" s="238" t="s">
        <v>1143</v>
      </c>
      <c r="B147" s="231" t="s">
        <v>1206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25">
        <f t="shared" si="7"/>
        <v>0</v>
      </c>
      <c r="H147" s="337" t="s">
        <v>909</v>
      </c>
      <c r="I147" s="353" t="s">
        <v>909</v>
      </c>
      <c r="J147" s="163" t="s">
        <v>909</v>
      </c>
      <c r="K147" s="346" t="s">
        <v>909</v>
      </c>
    </row>
    <row r="148" spans="1:11">
      <c r="A148" s="238" t="s">
        <v>1143</v>
      </c>
      <c r="B148" s="231" t="s">
        <v>1207</v>
      </c>
      <c r="C148" s="18" t="s">
        <v>909</v>
      </c>
      <c r="D148" s="18" t="s">
        <v>909</v>
      </c>
      <c r="E148" s="19">
        <f t="shared" si="6"/>
        <v>0</v>
      </c>
      <c r="F148" s="18" t="s">
        <v>909</v>
      </c>
      <c r="G148" s="125">
        <f t="shared" si="7"/>
        <v>0</v>
      </c>
      <c r="H148" s="337" t="s">
        <v>909</v>
      </c>
      <c r="I148" s="353" t="s">
        <v>909</v>
      </c>
      <c r="J148" s="163" t="s">
        <v>909</v>
      </c>
      <c r="K148" s="346" t="s">
        <v>909</v>
      </c>
    </row>
    <row r="149" spans="1:11">
      <c r="A149" s="238" t="s">
        <v>1143</v>
      </c>
      <c r="B149" s="237" t="s">
        <v>1208</v>
      </c>
      <c r="C149" s="18">
        <v>100</v>
      </c>
      <c r="D149" s="18"/>
      <c r="E149" s="19">
        <f t="shared" si="6"/>
        <v>100</v>
      </c>
      <c r="F149" s="18">
        <v>100</v>
      </c>
      <c r="G149" s="125">
        <f t="shared" si="7"/>
        <v>0</v>
      </c>
      <c r="H149" s="337" t="s">
        <v>909</v>
      </c>
      <c r="I149" s="353" t="s">
        <v>909</v>
      </c>
      <c r="J149" s="163" t="s">
        <v>909</v>
      </c>
      <c r="K149" s="346" t="s">
        <v>909</v>
      </c>
    </row>
    <row r="150" spans="1:11">
      <c r="A150" s="238" t="s">
        <v>1143</v>
      </c>
      <c r="B150" s="237" t="s">
        <v>1209</v>
      </c>
      <c r="C150" s="18" t="s">
        <v>909</v>
      </c>
      <c r="D150" s="18" t="s">
        <v>909</v>
      </c>
      <c r="E150" s="19">
        <f t="shared" si="6"/>
        <v>0</v>
      </c>
      <c r="F150" s="18" t="s">
        <v>909</v>
      </c>
      <c r="G150" s="125">
        <f t="shared" si="7"/>
        <v>0</v>
      </c>
      <c r="H150" s="337" t="s">
        <v>909</v>
      </c>
      <c r="I150" s="353" t="s">
        <v>909</v>
      </c>
      <c r="J150" s="163" t="s">
        <v>909</v>
      </c>
      <c r="K150" s="346" t="s">
        <v>909</v>
      </c>
    </row>
    <row r="151" spans="1:11">
      <c r="A151" s="238" t="s">
        <v>1143</v>
      </c>
      <c r="B151" s="237" t="s">
        <v>1210</v>
      </c>
      <c r="C151" s="18">
        <v>600</v>
      </c>
      <c r="D151" s="18"/>
      <c r="E151" s="19">
        <f t="shared" si="6"/>
        <v>600</v>
      </c>
      <c r="F151" s="18">
        <v>600</v>
      </c>
      <c r="G151" s="125">
        <f t="shared" si="7"/>
        <v>0</v>
      </c>
      <c r="H151" s="337" t="s">
        <v>909</v>
      </c>
      <c r="I151" s="353" t="s">
        <v>909</v>
      </c>
      <c r="J151" s="163" t="s">
        <v>909</v>
      </c>
      <c r="K151" s="346" t="s">
        <v>909</v>
      </c>
    </row>
    <row r="152" spans="1:11">
      <c r="A152" s="238" t="s">
        <v>1143</v>
      </c>
      <c r="B152" s="237" t="s">
        <v>1211</v>
      </c>
      <c r="C152" s="18">
        <v>2500</v>
      </c>
      <c r="D152" s="18"/>
      <c r="E152" s="19">
        <f t="shared" si="6"/>
        <v>2500</v>
      </c>
      <c r="F152" s="18">
        <v>2500</v>
      </c>
      <c r="G152" s="125">
        <f t="shared" si="7"/>
        <v>0</v>
      </c>
      <c r="H152" s="337" t="s">
        <v>909</v>
      </c>
      <c r="I152" s="353" t="s">
        <v>909</v>
      </c>
      <c r="J152" s="163" t="s">
        <v>909</v>
      </c>
      <c r="K152" s="346" t="s">
        <v>909</v>
      </c>
    </row>
    <row r="153" spans="1:11">
      <c r="A153" s="238" t="s">
        <v>1143</v>
      </c>
      <c r="B153" s="237" t="s">
        <v>1212</v>
      </c>
      <c r="C153" s="18">
        <v>3700</v>
      </c>
      <c r="D153" s="18"/>
      <c r="E153" s="19">
        <f t="shared" si="6"/>
        <v>3700</v>
      </c>
      <c r="F153" s="18">
        <v>3700</v>
      </c>
      <c r="G153" s="125">
        <f t="shared" si="7"/>
        <v>0</v>
      </c>
      <c r="H153" s="337" t="s">
        <v>909</v>
      </c>
      <c r="I153" s="353" t="s">
        <v>909</v>
      </c>
      <c r="J153" s="163" t="s">
        <v>909</v>
      </c>
      <c r="K153" s="346" t="s">
        <v>909</v>
      </c>
    </row>
    <row r="154" spans="1:11">
      <c r="A154" s="238" t="s">
        <v>1143</v>
      </c>
      <c r="B154" s="237" t="s">
        <v>1213</v>
      </c>
      <c r="C154" s="18" t="s">
        <v>909</v>
      </c>
      <c r="D154" s="18" t="s">
        <v>909</v>
      </c>
      <c r="E154" s="19">
        <f t="shared" si="6"/>
        <v>0</v>
      </c>
      <c r="F154" s="18" t="s">
        <v>909</v>
      </c>
      <c r="G154" s="125">
        <f t="shared" si="7"/>
        <v>0</v>
      </c>
      <c r="H154" s="337" t="s">
        <v>909</v>
      </c>
      <c r="I154" s="353" t="s">
        <v>909</v>
      </c>
      <c r="J154" s="163" t="s">
        <v>909</v>
      </c>
      <c r="K154" s="346" t="s">
        <v>909</v>
      </c>
    </row>
    <row r="155" spans="1:11">
      <c r="A155" s="238" t="s">
        <v>1143</v>
      </c>
      <c r="B155" s="237" t="s">
        <v>1214</v>
      </c>
      <c r="C155" s="18">
        <v>100</v>
      </c>
      <c r="D155" s="18"/>
      <c r="E155" s="19">
        <f t="shared" si="6"/>
        <v>100</v>
      </c>
      <c r="F155" s="18">
        <v>100</v>
      </c>
      <c r="G155" s="125">
        <f t="shared" si="7"/>
        <v>0</v>
      </c>
      <c r="H155" s="337" t="s">
        <v>909</v>
      </c>
      <c r="I155" s="353" t="s">
        <v>909</v>
      </c>
      <c r="J155" s="163" t="s">
        <v>909</v>
      </c>
      <c r="K155" s="346" t="s">
        <v>909</v>
      </c>
    </row>
    <row r="156" spans="1:11">
      <c r="A156" s="238" t="s">
        <v>1143</v>
      </c>
      <c r="B156" s="237" t="s">
        <v>1215</v>
      </c>
      <c r="C156" s="18">
        <v>1000</v>
      </c>
      <c r="D156" s="18"/>
      <c r="E156" s="19">
        <f t="shared" si="6"/>
        <v>1000</v>
      </c>
      <c r="F156" s="18">
        <v>1000</v>
      </c>
      <c r="G156" s="125">
        <f t="shared" si="7"/>
        <v>0</v>
      </c>
      <c r="H156" s="337" t="s">
        <v>909</v>
      </c>
      <c r="I156" s="353" t="s">
        <v>909</v>
      </c>
      <c r="J156" s="163" t="s">
        <v>909</v>
      </c>
      <c r="K156" s="346" t="s">
        <v>909</v>
      </c>
    </row>
    <row r="157" spans="1:11">
      <c r="A157" s="238" t="s">
        <v>1143</v>
      </c>
      <c r="B157" s="237" t="s">
        <v>1216</v>
      </c>
      <c r="C157" s="18" t="s">
        <v>909</v>
      </c>
      <c r="D157" s="18" t="s">
        <v>909</v>
      </c>
      <c r="E157" s="19">
        <f t="shared" si="6"/>
        <v>0</v>
      </c>
      <c r="F157" s="18" t="s">
        <v>909</v>
      </c>
      <c r="G157" s="125">
        <f t="shared" si="7"/>
        <v>0</v>
      </c>
      <c r="H157" s="337" t="s">
        <v>909</v>
      </c>
      <c r="I157" s="353" t="s">
        <v>909</v>
      </c>
      <c r="J157" s="163" t="s">
        <v>909</v>
      </c>
      <c r="K157" s="346" t="s">
        <v>909</v>
      </c>
    </row>
    <row r="158" spans="1:11">
      <c r="A158" s="238" t="s">
        <v>1143</v>
      </c>
      <c r="B158" s="237" t="s">
        <v>1217</v>
      </c>
      <c r="C158" s="18">
        <v>27500</v>
      </c>
      <c r="D158" s="18"/>
      <c r="E158" s="19">
        <f t="shared" si="6"/>
        <v>27500</v>
      </c>
      <c r="F158" s="18">
        <v>26500</v>
      </c>
      <c r="G158" s="125">
        <f t="shared" si="7"/>
        <v>1000</v>
      </c>
      <c r="H158" s="337"/>
      <c r="I158" s="353" t="s">
        <v>909</v>
      </c>
      <c r="J158" s="163">
        <v>1000</v>
      </c>
      <c r="K158" s="346" t="s">
        <v>909</v>
      </c>
    </row>
    <row r="159" spans="1:11">
      <c r="A159" s="238" t="s">
        <v>1143</v>
      </c>
      <c r="B159" s="237" t="s">
        <v>1218</v>
      </c>
      <c r="C159" s="18">
        <v>1800</v>
      </c>
      <c r="D159" s="18"/>
      <c r="E159" s="19">
        <f t="shared" si="6"/>
        <v>1800</v>
      </c>
      <c r="F159" s="18">
        <v>1800</v>
      </c>
      <c r="G159" s="125">
        <f t="shared" si="7"/>
        <v>0</v>
      </c>
      <c r="H159" s="337" t="s">
        <v>909</v>
      </c>
      <c r="I159" s="353" t="s">
        <v>909</v>
      </c>
      <c r="J159" s="163" t="s">
        <v>909</v>
      </c>
      <c r="K159" s="346" t="s">
        <v>909</v>
      </c>
    </row>
    <row r="160" spans="1:11">
      <c r="A160" s="238" t="s">
        <v>1143</v>
      </c>
      <c r="B160" s="231" t="s">
        <v>1219</v>
      </c>
      <c r="C160" s="18">
        <v>23547</v>
      </c>
      <c r="D160" s="18"/>
      <c r="E160" s="19">
        <f t="shared" si="6"/>
        <v>23547</v>
      </c>
      <c r="F160" s="18">
        <v>23547</v>
      </c>
      <c r="G160" s="125">
        <f t="shared" si="7"/>
        <v>0</v>
      </c>
      <c r="H160" s="337" t="s">
        <v>909</v>
      </c>
      <c r="I160" s="353" t="s">
        <v>909</v>
      </c>
      <c r="J160" s="163" t="s">
        <v>909</v>
      </c>
      <c r="K160" s="346" t="s">
        <v>909</v>
      </c>
    </row>
    <row r="161" spans="1:11">
      <c r="A161" s="238" t="s">
        <v>1143</v>
      </c>
      <c r="B161" s="230" t="s">
        <v>1220</v>
      </c>
      <c r="C161" s="18">
        <v>100</v>
      </c>
      <c r="D161" s="18"/>
      <c r="E161" s="19">
        <f t="shared" si="6"/>
        <v>100</v>
      </c>
      <c r="F161" s="18">
        <v>100</v>
      </c>
      <c r="G161" s="125">
        <f t="shared" si="7"/>
        <v>0</v>
      </c>
      <c r="H161" s="337" t="s">
        <v>909</v>
      </c>
      <c r="I161" s="353" t="s">
        <v>909</v>
      </c>
      <c r="J161" s="163" t="s">
        <v>909</v>
      </c>
      <c r="K161" s="346" t="s">
        <v>909</v>
      </c>
    </row>
    <row r="162" spans="1:11">
      <c r="A162" s="238" t="s">
        <v>1143</v>
      </c>
      <c r="B162" s="231" t="s">
        <v>1221</v>
      </c>
      <c r="C162" s="18" t="s">
        <v>909</v>
      </c>
      <c r="D162" s="18" t="s">
        <v>909</v>
      </c>
      <c r="E162" s="19">
        <f t="shared" si="6"/>
        <v>0</v>
      </c>
      <c r="F162" s="18" t="s">
        <v>909</v>
      </c>
      <c r="G162" s="125">
        <f t="shared" si="7"/>
        <v>0</v>
      </c>
      <c r="H162" s="337" t="s">
        <v>909</v>
      </c>
      <c r="I162" s="353" t="s">
        <v>909</v>
      </c>
      <c r="J162" s="163" t="s">
        <v>909</v>
      </c>
      <c r="K162" s="346" t="s">
        <v>909</v>
      </c>
    </row>
    <row r="163" spans="1:11">
      <c r="A163" s="238" t="s">
        <v>1143</v>
      </c>
      <c r="B163" s="230" t="s">
        <v>1222</v>
      </c>
      <c r="C163" s="18" t="s">
        <v>909</v>
      </c>
      <c r="D163" s="18" t="s">
        <v>909</v>
      </c>
      <c r="E163" s="19">
        <f t="shared" si="6"/>
        <v>0</v>
      </c>
      <c r="F163" s="18" t="s">
        <v>909</v>
      </c>
      <c r="G163" s="125">
        <f t="shared" si="7"/>
        <v>0</v>
      </c>
      <c r="H163" s="337" t="s">
        <v>909</v>
      </c>
      <c r="I163" s="353" t="s">
        <v>909</v>
      </c>
      <c r="J163" s="163" t="s">
        <v>909</v>
      </c>
      <c r="K163" s="346" t="s">
        <v>909</v>
      </c>
    </row>
    <row r="164" spans="1:11">
      <c r="A164" s="238" t="s">
        <v>1143</v>
      </c>
      <c r="B164" s="230" t="s">
        <v>1223</v>
      </c>
      <c r="C164" s="18">
        <v>1900</v>
      </c>
      <c r="D164" s="18"/>
      <c r="E164" s="19">
        <f t="shared" si="6"/>
        <v>1900</v>
      </c>
      <c r="F164" s="18">
        <v>1900</v>
      </c>
      <c r="G164" s="125">
        <f t="shared" si="7"/>
        <v>0</v>
      </c>
      <c r="H164" s="337" t="s">
        <v>909</v>
      </c>
      <c r="I164" s="353" t="s">
        <v>909</v>
      </c>
      <c r="J164" s="163" t="s">
        <v>909</v>
      </c>
      <c r="K164" s="346" t="s">
        <v>909</v>
      </c>
    </row>
    <row r="165" spans="1:11">
      <c r="A165" s="238" t="s">
        <v>1143</v>
      </c>
      <c r="B165" s="230" t="s">
        <v>1224</v>
      </c>
      <c r="C165" s="18" t="s">
        <v>909</v>
      </c>
      <c r="D165" s="18" t="s">
        <v>909</v>
      </c>
      <c r="E165" s="19">
        <f t="shared" si="6"/>
        <v>0</v>
      </c>
      <c r="F165" s="18" t="s">
        <v>909</v>
      </c>
      <c r="G165" s="125">
        <f t="shared" si="7"/>
        <v>0</v>
      </c>
      <c r="H165" s="337" t="s">
        <v>909</v>
      </c>
      <c r="I165" s="353" t="s">
        <v>909</v>
      </c>
      <c r="J165" s="163" t="s">
        <v>909</v>
      </c>
      <c r="K165" s="346" t="s">
        <v>909</v>
      </c>
    </row>
    <row r="166" spans="1:11">
      <c r="A166" s="238" t="s">
        <v>1143</v>
      </c>
      <c r="B166" s="230" t="s">
        <v>1225</v>
      </c>
      <c r="C166" s="18">
        <v>900</v>
      </c>
      <c r="D166" s="18"/>
      <c r="E166" s="19">
        <f t="shared" si="6"/>
        <v>900</v>
      </c>
      <c r="F166" s="18">
        <v>900</v>
      </c>
      <c r="G166" s="125">
        <f t="shared" si="7"/>
        <v>0</v>
      </c>
      <c r="H166" s="337" t="s">
        <v>909</v>
      </c>
      <c r="I166" s="353" t="s">
        <v>909</v>
      </c>
      <c r="J166" s="163" t="s">
        <v>909</v>
      </c>
      <c r="K166" s="346" t="s">
        <v>909</v>
      </c>
    </row>
    <row r="167" spans="1:11">
      <c r="A167" s="238" t="s">
        <v>1143</v>
      </c>
      <c r="B167" s="236" t="s">
        <v>1226</v>
      </c>
      <c r="C167" s="18" t="s">
        <v>909</v>
      </c>
      <c r="D167" s="18" t="s">
        <v>909</v>
      </c>
      <c r="E167" s="19">
        <f t="shared" si="6"/>
        <v>0</v>
      </c>
      <c r="F167" s="18" t="s">
        <v>909</v>
      </c>
      <c r="G167" s="125">
        <f t="shared" si="7"/>
        <v>0</v>
      </c>
      <c r="H167" s="337" t="s">
        <v>909</v>
      </c>
      <c r="I167" s="353" t="s">
        <v>909</v>
      </c>
      <c r="J167" s="163" t="s">
        <v>909</v>
      </c>
      <c r="K167" s="346" t="s">
        <v>909</v>
      </c>
    </row>
    <row r="168" spans="1:11">
      <c r="A168" s="238" t="s">
        <v>1143</v>
      </c>
      <c r="B168" s="236" t="s">
        <v>1227</v>
      </c>
      <c r="C168" s="18">
        <v>484</v>
      </c>
      <c r="D168" s="18"/>
      <c r="E168" s="19">
        <f t="shared" si="6"/>
        <v>484</v>
      </c>
      <c r="F168" s="18">
        <v>484</v>
      </c>
      <c r="G168" s="125">
        <f t="shared" si="7"/>
        <v>0</v>
      </c>
      <c r="H168" s="337" t="s">
        <v>909</v>
      </c>
      <c r="I168" s="353" t="s">
        <v>909</v>
      </c>
      <c r="J168" s="163" t="s">
        <v>909</v>
      </c>
      <c r="K168" s="346" t="s">
        <v>909</v>
      </c>
    </row>
    <row r="169" spans="1:11">
      <c r="A169" s="238" t="s">
        <v>1143</v>
      </c>
      <c r="B169" s="236" t="s">
        <v>1228</v>
      </c>
      <c r="C169" s="18" t="s">
        <v>909</v>
      </c>
      <c r="D169" s="18" t="s">
        <v>909</v>
      </c>
      <c r="E169" s="19">
        <f t="shared" si="6"/>
        <v>0</v>
      </c>
      <c r="F169" s="18" t="s">
        <v>909</v>
      </c>
      <c r="G169" s="125">
        <f t="shared" si="7"/>
        <v>0</v>
      </c>
      <c r="H169" s="337" t="s">
        <v>909</v>
      </c>
      <c r="I169" s="353" t="s">
        <v>909</v>
      </c>
      <c r="J169" s="163" t="s">
        <v>909</v>
      </c>
      <c r="K169" s="346" t="s">
        <v>909</v>
      </c>
    </row>
    <row r="170" spans="1:11">
      <c r="A170" s="238" t="s">
        <v>1143</v>
      </c>
      <c r="B170" s="236" t="s">
        <v>1229</v>
      </c>
      <c r="C170" s="18">
        <v>400</v>
      </c>
      <c r="D170" s="18"/>
      <c r="E170" s="19">
        <f t="shared" si="6"/>
        <v>400</v>
      </c>
      <c r="F170" s="18">
        <v>400</v>
      </c>
      <c r="G170" s="125">
        <f t="shared" si="7"/>
        <v>0</v>
      </c>
      <c r="H170" s="337" t="s">
        <v>909</v>
      </c>
      <c r="I170" s="353" t="s">
        <v>909</v>
      </c>
      <c r="J170" s="163" t="s">
        <v>909</v>
      </c>
      <c r="K170" s="346" t="s">
        <v>909</v>
      </c>
    </row>
    <row r="171" spans="1:11">
      <c r="A171" s="238" t="s">
        <v>1143</v>
      </c>
      <c r="B171" s="236" t="s">
        <v>1230</v>
      </c>
      <c r="C171" s="18">
        <v>100</v>
      </c>
      <c r="D171" s="18"/>
      <c r="E171" s="19">
        <f t="shared" si="6"/>
        <v>100</v>
      </c>
      <c r="F171" s="18">
        <v>100</v>
      </c>
      <c r="G171" s="125">
        <f t="shared" si="7"/>
        <v>0</v>
      </c>
      <c r="H171" s="337" t="s">
        <v>909</v>
      </c>
      <c r="I171" s="353" t="s">
        <v>909</v>
      </c>
      <c r="J171" s="163" t="s">
        <v>909</v>
      </c>
      <c r="K171" s="346" t="s">
        <v>909</v>
      </c>
    </row>
    <row r="172" spans="1:11">
      <c r="A172" s="238" t="s">
        <v>1143</v>
      </c>
      <c r="B172" s="236" t="s">
        <v>1146</v>
      </c>
      <c r="C172" s="18" t="s">
        <v>909</v>
      </c>
      <c r="D172" s="18"/>
      <c r="E172" s="19">
        <f t="shared" si="6"/>
        <v>0</v>
      </c>
      <c r="F172" s="18" t="s">
        <v>909</v>
      </c>
      <c r="G172" s="125">
        <f t="shared" si="7"/>
        <v>0</v>
      </c>
      <c r="H172" s="337" t="s">
        <v>909</v>
      </c>
      <c r="I172" s="353" t="s">
        <v>909</v>
      </c>
      <c r="J172" s="163" t="s">
        <v>909</v>
      </c>
      <c r="K172" s="346" t="s">
        <v>909</v>
      </c>
    </row>
    <row r="173" spans="1:11">
      <c r="A173" s="238" t="s">
        <v>1143</v>
      </c>
      <c r="B173" s="236" t="s">
        <v>324</v>
      </c>
      <c r="C173" s="18">
        <v>1300</v>
      </c>
      <c r="D173" s="18"/>
      <c r="E173" s="19">
        <f t="shared" si="6"/>
        <v>1300</v>
      </c>
      <c r="F173" s="18">
        <v>1300</v>
      </c>
      <c r="G173" s="125">
        <f t="shared" si="7"/>
        <v>0</v>
      </c>
      <c r="H173" s="337" t="s">
        <v>909</v>
      </c>
      <c r="I173" s="353" t="s">
        <v>909</v>
      </c>
      <c r="J173" s="163" t="s">
        <v>909</v>
      </c>
      <c r="K173" s="346" t="s">
        <v>909</v>
      </c>
    </row>
    <row r="174" spans="1:11">
      <c r="A174" s="238" t="s">
        <v>1143</v>
      </c>
      <c r="B174" s="236" t="s">
        <v>1231</v>
      </c>
      <c r="C174" s="18" t="s">
        <v>909</v>
      </c>
      <c r="D174" s="18" t="s">
        <v>909</v>
      </c>
      <c r="E174" s="19">
        <f t="shared" si="6"/>
        <v>0</v>
      </c>
      <c r="F174" s="18" t="s">
        <v>909</v>
      </c>
      <c r="G174" s="125">
        <f t="shared" si="7"/>
        <v>0</v>
      </c>
      <c r="H174" s="337" t="s">
        <v>909</v>
      </c>
      <c r="I174" s="353" t="s">
        <v>909</v>
      </c>
      <c r="J174" s="163" t="s">
        <v>909</v>
      </c>
      <c r="K174" s="346" t="s">
        <v>909</v>
      </c>
    </row>
    <row r="175" spans="1:11">
      <c r="A175" s="238" t="s">
        <v>1143</v>
      </c>
      <c r="B175" s="236" t="s">
        <v>938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25">
        <f t="shared" si="7"/>
        <v>0</v>
      </c>
      <c r="H175" s="337" t="s">
        <v>909</v>
      </c>
      <c r="I175" s="353" t="s">
        <v>909</v>
      </c>
      <c r="J175" s="163" t="s">
        <v>909</v>
      </c>
      <c r="K175" s="346" t="s">
        <v>909</v>
      </c>
    </row>
    <row r="176" spans="1:11">
      <c r="A176" s="238" t="s">
        <v>1143</v>
      </c>
      <c r="B176" s="237" t="s">
        <v>1232</v>
      </c>
      <c r="C176" s="18" t="s">
        <v>909</v>
      </c>
      <c r="D176" s="18" t="s">
        <v>909</v>
      </c>
      <c r="E176" s="19">
        <f t="shared" si="6"/>
        <v>0</v>
      </c>
      <c r="F176" s="18" t="s">
        <v>909</v>
      </c>
      <c r="G176" s="125">
        <f t="shared" si="7"/>
        <v>0</v>
      </c>
      <c r="H176" s="337" t="s">
        <v>909</v>
      </c>
      <c r="I176" s="353" t="s">
        <v>909</v>
      </c>
      <c r="J176" s="163" t="s">
        <v>909</v>
      </c>
      <c r="K176" s="346" t="s">
        <v>909</v>
      </c>
    </row>
    <row r="177" spans="1:11">
      <c r="A177" s="238" t="s">
        <v>1143</v>
      </c>
      <c r="B177" s="236" t="s">
        <v>1147</v>
      </c>
      <c r="C177" s="18">
        <v>5800</v>
      </c>
      <c r="D177" s="18"/>
      <c r="E177" s="19">
        <f t="shared" si="6"/>
        <v>5800</v>
      </c>
      <c r="F177" s="18">
        <v>5800</v>
      </c>
      <c r="G177" s="125">
        <f t="shared" si="7"/>
        <v>0</v>
      </c>
      <c r="H177" s="337" t="s">
        <v>909</v>
      </c>
      <c r="I177" s="353" t="s">
        <v>909</v>
      </c>
      <c r="J177" s="163" t="s">
        <v>909</v>
      </c>
      <c r="K177" s="346" t="s">
        <v>909</v>
      </c>
    </row>
    <row r="178" spans="1:11">
      <c r="A178" s="238" t="s">
        <v>1143</v>
      </c>
      <c r="B178" s="236" t="s">
        <v>1233</v>
      </c>
      <c r="C178" s="18" t="s">
        <v>909</v>
      </c>
      <c r="D178" s="18"/>
      <c r="E178" s="19">
        <f t="shared" si="6"/>
        <v>0</v>
      </c>
      <c r="F178" s="18" t="s">
        <v>909</v>
      </c>
      <c r="G178" s="125">
        <f t="shared" si="7"/>
        <v>0</v>
      </c>
      <c r="H178" s="337" t="s">
        <v>909</v>
      </c>
      <c r="I178" s="353" t="s">
        <v>909</v>
      </c>
      <c r="J178" s="163" t="s">
        <v>909</v>
      </c>
      <c r="K178" s="346" t="s">
        <v>909</v>
      </c>
    </row>
    <row r="179" spans="1:11">
      <c r="A179" s="238" t="s">
        <v>1143</v>
      </c>
      <c r="B179" s="236" t="s">
        <v>1234</v>
      </c>
      <c r="C179" s="18">
        <v>320</v>
      </c>
      <c r="D179" s="18"/>
      <c r="E179" s="19">
        <f t="shared" si="6"/>
        <v>320</v>
      </c>
      <c r="F179" s="18">
        <v>320</v>
      </c>
      <c r="G179" s="125">
        <f t="shared" si="7"/>
        <v>0</v>
      </c>
      <c r="H179" s="337" t="s">
        <v>909</v>
      </c>
      <c r="I179" s="353" t="s">
        <v>909</v>
      </c>
      <c r="J179" s="163" t="s">
        <v>909</v>
      </c>
      <c r="K179" s="346" t="s">
        <v>909</v>
      </c>
    </row>
    <row r="180" spans="1:11">
      <c r="A180" s="238" t="s">
        <v>1143</v>
      </c>
      <c r="B180" s="236" t="s">
        <v>1235</v>
      </c>
      <c r="C180" s="18">
        <v>58</v>
      </c>
      <c r="D180" s="18"/>
      <c r="E180" s="19">
        <f t="shared" si="6"/>
        <v>58</v>
      </c>
      <c r="F180" s="18">
        <v>58</v>
      </c>
      <c r="G180" s="125">
        <f t="shared" si="7"/>
        <v>0</v>
      </c>
      <c r="H180" s="337" t="s">
        <v>909</v>
      </c>
      <c r="I180" s="353" t="s">
        <v>909</v>
      </c>
      <c r="J180" s="163" t="s">
        <v>909</v>
      </c>
      <c r="K180" s="346" t="s">
        <v>909</v>
      </c>
    </row>
    <row r="181" spans="1:11">
      <c r="A181" s="238" t="s">
        <v>1143</v>
      </c>
      <c r="B181" s="236" t="s">
        <v>1236</v>
      </c>
      <c r="C181" s="18">
        <v>772</v>
      </c>
      <c r="D181" s="18"/>
      <c r="E181" s="19">
        <f t="shared" si="6"/>
        <v>772</v>
      </c>
      <c r="F181" s="18">
        <v>772</v>
      </c>
      <c r="G181" s="125">
        <f t="shared" si="7"/>
        <v>0</v>
      </c>
      <c r="H181" s="337" t="s">
        <v>909</v>
      </c>
      <c r="I181" s="353" t="s">
        <v>909</v>
      </c>
      <c r="J181" s="163" t="s">
        <v>909</v>
      </c>
      <c r="K181" s="346" t="s">
        <v>909</v>
      </c>
    </row>
    <row r="182" spans="1:11">
      <c r="A182" s="238" t="s">
        <v>1143</v>
      </c>
      <c r="B182" s="236" t="s">
        <v>1237</v>
      </c>
      <c r="C182" s="18">
        <v>569</v>
      </c>
      <c r="D182" s="18"/>
      <c r="E182" s="19">
        <f t="shared" si="6"/>
        <v>569</v>
      </c>
      <c r="F182" s="18">
        <v>569</v>
      </c>
      <c r="G182" s="125">
        <f t="shared" si="7"/>
        <v>0</v>
      </c>
      <c r="H182" s="337" t="s">
        <v>909</v>
      </c>
      <c r="I182" s="353" t="s">
        <v>909</v>
      </c>
      <c r="J182" s="163" t="s">
        <v>909</v>
      </c>
      <c r="K182" s="346" t="s">
        <v>909</v>
      </c>
    </row>
    <row r="183" spans="1:11">
      <c r="A183" s="238" t="s">
        <v>1143</v>
      </c>
      <c r="B183" s="236" t="s">
        <v>314</v>
      </c>
      <c r="C183" s="18">
        <v>480</v>
      </c>
      <c r="D183" s="18"/>
      <c r="E183" s="19">
        <f t="shared" si="6"/>
        <v>480</v>
      </c>
      <c r="F183" s="18">
        <v>480</v>
      </c>
      <c r="G183" s="125">
        <f t="shared" si="7"/>
        <v>0</v>
      </c>
      <c r="H183" s="337" t="s">
        <v>909</v>
      </c>
      <c r="I183" s="353" t="s">
        <v>909</v>
      </c>
      <c r="J183" s="163" t="s">
        <v>909</v>
      </c>
      <c r="K183" s="346" t="s">
        <v>909</v>
      </c>
    </row>
    <row r="184" spans="1:11">
      <c r="A184" s="238" t="s">
        <v>1143</v>
      </c>
      <c r="B184" s="236" t="s">
        <v>315</v>
      </c>
      <c r="C184" s="18">
        <v>320</v>
      </c>
      <c r="D184" s="18"/>
      <c r="E184" s="19">
        <f t="shared" si="6"/>
        <v>320</v>
      </c>
      <c r="F184" s="18">
        <v>320</v>
      </c>
      <c r="G184" s="125">
        <f t="shared" si="7"/>
        <v>0</v>
      </c>
      <c r="H184" s="337" t="s">
        <v>909</v>
      </c>
      <c r="I184" s="353" t="s">
        <v>909</v>
      </c>
      <c r="J184" s="163" t="s">
        <v>909</v>
      </c>
      <c r="K184" s="346" t="s">
        <v>909</v>
      </c>
    </row>
    <row r="185" spans="1:11">
      <c r="A185" s="238" t="s">
        <v>1143</v>
      </c>
      <c r="B185" s="236" t="s">
        <v>1238</v>
      </c>
      <c r="C185" s="18"/>
      <c r="D185" s="18"/>
      <c r="E185" s="19">
        <f t="shared" si="6"/>
        <v>0</v>
      </c>
      <c r="F185" s="18"/>
      <c r="G185" s="125">
        <f t="shared" si="7"/>
        <v>0</v>
      </c>
      <c r="H185" s="337" t="s">
        <v>909</v>
      </c>
      <c r="I185" s="353" t="s">
        <v>909</v>
      </c>
      <c r="J185" s="163" t="s">
        <v>909</v>
      </c>
      <c r="K185" s="346" t="s">
        <v>909</v>
      </c>
    </row>
    <row r="186" spans="1:11">
      <c r="A186" s="238" t="s">
        <v>1143</v>
      </c>
      <c r="B186" s="236" t="s">
        <v>1239</v>
      </c>
      <c r="C186" s="18" t="s">
        <v>909</v>
      </c>
      <c r="D186" s="18"/>
      <c r="E186" s="19">
        <f t="shared" si="6"/>
        <v>0</v>
      </c>
      <c r="F186" s="18"/>
      <c r="G186" s="125">
        <f t="shared" si="7"/>
        <v>0</v>
      </c>
      <c r="H186" s="337" t="s">
        <v>909</v>
      </c>
      <c r="I186" s="353" t="s">
        <v>909</v>
      </c>
      <c r="J186" s="163" t="s">
        <v>909</v>
      </c>
      <c r="K186" s="346" t="s">
        <v>909</v>
      </c>
    </row>
    <row r="187" spans="1:11">
      <c r="A187" s="238" t="s">
        <v>1143</v>
      </c>
      <c r="B187" s="236" t="s">
        <v>1240</v>
      </c>
      <c r="C187" s="18">
        <v>400</v>
      </c>
      <c r="D187" s="18"/>
      <c r="E187" s="19">
        <f t="shared" si="6"/>
        <v>400</v>
      </c>
      <c r="F187" s="18">
        <v>400</v>
      </c>
      <c r="G187" s="125">
        <f t="shared" si="7"/>
        <v>0</v>
      </c>
      <c r="H187" s="337" t="s">
        <v>909</v>
      </c>
      <c r="I187" s="353" t="s">
        <v>909</v>
      </c>
      <c r="J187" s="163" t="s">
        <v>909</v>
      </c>
      <c r="K187" s="346" t="s">
        <v>909</v>
      </c>
    </row>
    <row r="188" spans="1:11">
      <c r="A188" s="238" t="s">
        <v>1143</v>
      </c>
      <c r="B188" s="236" t="s">
        <v>1241</v>
      </c>
      <c r="C188" s="18" t="s">
        <v>909</v>
      </c>
      <c r="D188" s="18" t="s">
        <v>909</v>
      </c>
      <c r="E188" s="19">
        <f t="shared" si="6"/>
        <v>0</v>
      </c>
      <c r="F188" s="18" t="s">
        <v>909</v>
      </c>
      <c r="G188" s="125">
        <f t="shared" si="7"/>
        <v>0</v>
      </c>
      <c r="H188" s="337" t="s">
        <v>909</v>
      </c>
      <c r="I188" s="353" t="s">
        <v>909</v>
      </c>
      <c r="J188" s="163" t="s">
        <v>909</v>
      </c>
      <c r="K188" s="346" t="s">
        <v>909</v>
      </c>
    </row>
    <row r="189" spans="1:11">
      <c r="A189" s="238" t="s">
        <v>1143</v>
      </c>
      <c r="B189" s="236" t="s">
        <v>319</v>
      </c>
      <c r="C189" s="18">
        <v>25700</v>
      </c>
      <c r="D189" s="18"/>
      <c r="E189" s="19">
        <f t="shared" si="6"/>
        <v>25700</v>
      </c>
      <c r="F189" s="18">
        <v>25700</v>
      </c>
      <c r="G189" s="125">
        <f t="shared" si="7"/>
        <v>0</v>
      </c>
      <c r="H189" s="337" t="s">
        <v>909</v>
      </c>
      <c r="I189" s="353" t="s">
        <v>909</v>
      </c>
      <c r="J189" s="163" t="s">
        <v>909</v>
      </c>
      <c r="K189" s="346" t="s">
        <v>909</v>
      </c>
    </row>
    <row r="190" spans="1:11">
      <c r="A190" s="238" t="s">
        <v>1143</v>
      </c>
      <c r="B190" s="231" t="s">
        <v>1580</v>
      </c>
      <c r="C190" s="18">
        <v>117000</v>
      </c>
      <c r="D190" s="18"/>
      <c r="E190" s="19">
        <f t="shared" si="6"/>
        <v>117000</v>
      </c>
      <c r="F190" s="18">
        <v>117000</v>
      </c>
      <c r="G190" s="125">
        <f t="shared" si="7"/>
        <v>0</v>
      </c>
      <c r="H190" s="337" t="s">
        <v>909</v>
      </c>
      <c r="I190" s="353" t="s">
        <v>909</v>
      </c>
      <c r="J190" s="163" t="s">
        <v>909</v>
      </c>
      <c r="K190" s="346" t="s">
        <v>909</v>
      </c>
    </row>
    <row r="191" spans="1:11">
      <c r="A191" s="238" t="s">
        <v>1143</v>
      </c>
      <c r="B191" s="236" t="s">
        <v>335</v>
      </c>
      <c r="C191" s="18">
        <v>7600</v>
      </c>
      <c r="D191" s="18"/>
      <c r="E191" s="19">
        <f t="shared" si="6"/>
        <v>7600</v>
      </c>
      <c r="F191" s="18">
        <v>7600</v>
      </c>
      <c r="G191" s="125">
        <f t="shared" si="7"/>
        <v>0</v>
      </c>
      <c r="H191" s="337" t="s">
        <v>909</v>
      </c>
      <c r="I191" s="353" t="s">
        <v>909</v>
      </c>
      <c r="J191" s="163" t="s">
        <v>909</v>
      </c>
      <c r="K191" s="346" t="s">
        <v>909</v>
      </c>
    </row>
    <row r="192" spans="1:11">
      <c r="A192" s="238" t="s">
        <v>1143</v>
      </c>
      <c r="B192" s="236" t="s">
        <v>1148</v>
      </c>
      <c r="C192" s="18">
        <v>200</v>
      </c>
      <c r="D192" s="18"/>
      <c r="E192" s="19">
        <f t="shared" si="6"/>
        <v>200</v>
      </c>
      <c r="F192" s="18">
        <v>200</v>
      </c>
      <c r="G192" s="125">
        <f t="shared" si="7"/>
        <v>0</v>
      </c>
      <c r="H192" s="337" t="s">
        <v>909</v>
      </c>
      <c r="I192" s="353" t="s">
        <v>909</v>
      </c>
      <c r="J192" s="163" t="s">
        <v>909</v>
      </c>
      <c r="K192" s="346" t="s">
        <v>909</v>
      </c>
    </row>
    <row r="193" spans="1:11">
      <c r="A193" s="238" t="s">
        <v>1143</v>
      </c>
      <c r="B193" s="236" t="s">
        <v>1149</v>
      </c>
      <c r="C193" s="18" t="s">
        <v>909</v>
      </c>
      <c r="D193" s="18" t="s">
        <v>909</v>
      </c>
      <c r="E193" s="19">
        <f t="shared" si="6"/>
        <v>0</v>
      </c>
      <c r="F193" s="18" t="s">
        <v>909</v>
      </c>
      <c r="G193" s="125">
        <f t="shared" si="7"/>
        <v>0</v>
      </c>
      <c r="H193" s="337" t="s">
        <v>909</v>
      </c>
      <c r="I193" s="353" t="s">
        <v>909</v>
      </c>
      <c r="J193" s="163" t="s">
        <v>909</v>
      </c>
      <c r="K193" s="346" t="s">
        <v>909</v>
      </c>
    </row>
    <row r="194" spans="1:11">
      <c r="A194" s="238" t="s">
        <v>1143</v>
      </c>
      <c r="B194" s="236" t="s">
        <v>1537</v>
      </c>
      <c r="C194" s="18" t="s">
        <v>909</v>
      </c>
      <c r="D194" s="18" t="s">
        <v>909</v>
      </c>
      <c r="E194" s="19">
        <f t="shared" si="6"/>
        <v>0</v>
      </c>
      <c r="F194" s="18" t="s">
        <v>909</v>
      </c>
      <c r="G194" s="125">
        <f t="shared" si="7"/>
        <v>0</v>
      </c>
      <c r="H194" s="337" t="s">
        <v>909</v>
      </c>
      <c r="I194" s="353" t="s">
        <v>909</v>
      </c>
      <c r="J194" s="163" t="s">
        <v>909</v>
      </c>
      <c r="K194" s="346" t="s">
        <v>909</v>
      </c>
    </row>
    <row r="195" spans="1:11">
      <c r="A195" s="238" t="s">
        <v>1143</v>
      </c>
      <c r="B195" s="236" t="s">
        <v>1151</v>
      </c>
      <c r="C195" s="18" t="s">
        <v>909</v>
      </c>
      <c r="D195" s="18" t="s">
        <v>909</v>
      </c>
      <c r="E195" s="19">
        <f t="shared" si="6"/>
        <v>0</v>
      </c>
      <c r="F195" s="18" t="s">
        <v>909</v>
      </c>
      <c r="G195" s="125">
        <f t="shared" si="7"/>
        <v>0</v>
      </c>
      <c r="H195" s="337" t="s">
        <v>909</v>
      </c>
      <c r="I195" s="353" t="s">
        <v>909</v>
      </c>
      <c r="J195" s="163" t="s">
        <v>909</v>
      </c>
      <c r="K195" s="346" t="s">
        <v>909</v>
      </c>
    </row>
    <row r="196" spans="1:11">
      <c r="A196" s="238" t="s">
        <v>1143</v>
      </c>
      <c r="B196" s="236" t="s">
        <v>1149</v>
      </c>
      <c r="C196" s="18" t="s">
        <v>909</v>
      </c>
      <c r="D196" s="18" t="s">
        <v>909</v>
      </c>
      <c r="E196" s="19">
        <f t="shared" si="6"/>
        <v>0</v>
      </c>
      <c r="F196" s="18" t="s">
        <v>909</v>
      </c>
      <c r="G196" s="125">
        <f t="shared" si="7"/>
        <v>0</v>
      </c>
      <c r="H196" s="337" t="s">
        <v>909</v>
      </c>
      <c r="I196" s="353" t="s">
        <v>909</v>
      </c>
      <c r="J196" s="163" t="s">
        <v>909</v>
      </c>
      <c r="K196" s="346" t="s">
        <v>909</v>
      </c>
    </row>
    <row r="197" spans="1:11">
      <c r="A197" s="238" t="s">
        <v>1143</v>
      </c>
      <c r="B197" s="237" t="s">
        <v>1145</v>
      </c>
      <c r="C197" s="18" t="s">
        <v>909</v>
      </c>
      <c r="D197" s="18" t="s">
        <v>909</v>
      </c>
      <c r="E197" s="19">
        <f t="shared" si="6"/>
        <v>0</v>
      </c>
      <c r="F197" s="18" t="s">
        <v>909</v>
      </c>
      <c r="G197" s="125">
        <f t="shared" si="7"/>
        <v>0</v>
      </c>
      <c r="H197" s="337" t="s">
        <v>909</v>
      </c>
      <c r="I197" s="353" t="s">
        <v>909</v>
      </c>
      <c r="J197" s="163" t="s">
        <v>909</v>
      </c>
      <c r="K197" s="346" t="s">
        <v>909</v>
      </c>
    </row>
    <row r="198" spans="1:11">
      <c r="A198" s="16" t="s">
        <v>164</v>
      </c>
      <c r="B198" s="236" t="s">
        <v>201</v>
      </c>
      <c r="C198" s="18" t="s">
        <v>909</v>
      </c>
      <c r="D198" s="18" t="s">
        <v>909</v>
      </c>
      <c r="E198" s="19">
        <f t="shared" si="6"/>
        <v>0</v>
      </c>
      <c r="F198" s="18" t="s">
        <v>909</v>
      </c>
      <c r="G198" s="125">
        <f t="shared" si="7"/>
        <v>0</v>
      </c>
      <c r="H198" s="337" t="s">
        <v>909</v>
      </c>
      <c r="I198" s="353" t="s">
        <v>909</v>
      </c>
      <c r="J198" s="163" t="s">
        <v>909</v>
      </c>
      <c r="K198" s="346" t="s">
        <v>909</v>
      </c>
    </row>
    <row r="199" spans="1:11">
      <c r="A199" s="238" t="s">
        <v>164</v>
      </c>
      <c r="B199" s="237" t="s">
        <v>1244</v>
      </c>
      <c r="C199" s="18" t="s">
        <v>909</v>
      </c>
      <c r="D199" s="18" t="s">
        <v>909</v>
      </c>
      <c r="E199" s="19">
        <f t="shared" si="6"/>
        <v>0</v>
      </c>
      <c r="F199" s="18" t="s">
        <v>909</v>
      </c>
      <c r="G199" s="125">
        <f t="shared" si="7"/>
        <v>0</v>
      </c>
      <c r="H199" s="337" t="s">
        <v>909</v>
      </c>
      <c r="I199" s="353" t="s">
        <v>909</v>
      </c>
      <c r="J199" s="163" t="s">
        <v>909</v>
      </c>
      <c r="K199" s="346" t="s">
        <v>909</v>
      </c>
    </row>
    <row r="200" spans="1:11">
      <c r="A200" s="238" t="s">
        <v>164</v>
      </c>
      <c r="B200" s="236" t="s">
        <v>193</v>
      </c>
      <c r="C200" s="18">
        <v>104000</v>
      </c>
      <c r="D200" s="18"/>
      <c r="E200" s="19">
        <f t="shared" si="6"/>
        <v>104000</v>
      </c>
      <c r="F200" s="18">
        <v>104000</v>
      </c>
      <c r="G200" s="125">
        <f t="shared" si="7"/>
        <v>0</v>
      </c>
      <c r="H200" s="337" t="s">
        <v>909</v>
      </c>
      <c r="I200" s="353" t="s">
        <v>909</v>
      </c>
      <c r="J200" s="163" t="s">
        <v>909</v>
      </c>
      <c r="K200" s="346" t="s">
        <v>909</v>
      </c>
    </row>
    <row r="201" spans="1:11">
      <c r="A201" s="238" t="s">
        <v>164</v>
      </c>
      <c r="B201" s="236" t="s">
        <v>200</v>
      </c>
      <c r="C201" s="18">
        <v>12000</v>
      </c>
      <c r="D201" s="18"/>
      <c r="E201" s="19">
        <f t="shared" si="6"/>
        <v>12000</v>
      </c>
      <c r="F201" s="18">
        <v>10400</v>
      </c>
      <c r="G201" s="125">
        <f t="shared" si="7"/>
        <v>1600</v>
      </c>
      <c r="H201" s="337">
        <v>1600</v>
      </c>
      <c r="I201" s="353" t="s">
        <v>909</v>
      </c>
      <c r="J201" s="163" t="s">
        <v>909</v>
      </c>
      <c r="K201" s="346" t="s">
        <v>909</v>
      </c>
    </row>
    <row r="202" spans="1:11">
      <c r="A202" s="238" t="s">
        <v>164</v>
      </c>
      <c r="B202" s="236" t="s">
        <v>169</v>
      </c>
      <c r="C202" s="18" t="s">
        <v>909</v>
      </c>
      <c r="D202" s="18" t="s">
        <v>909</v>
      </c>
      <c r="E202" s="19">
        <f t="shared" si="6"/>
        <v>0</v>
      </c>
      <c r="F202" s="18" t="s">
        <v>909</v>
      </c>
      <c r="G202" s="125">
        <f t="shared" si="7"/>
        <v>0</v>
      </c>
      <c r="H202" s="337" t="s">
        <v>909</v>
      </c>
      <c r="I202" s="353" t="s">
        <v>909</v>
      </c>
      <c r="J202" s="163" t="s">
        <v>909</v>
      </c>
      <c r="K202" s="346" t="s">
        <v>909</v>
      </c>
    </row>
    <row r="203" spans="1:11">
      <c r="A203" s="238" t="s">
        <v>164</v>
      </c>
      <c r="B203" s="236" t="s">
        <v>1245</v>
      </c>
      <c r="C203" s="18" t="s">
        <v>909</v>
      </c>
      <c r="D203" s="18" t="s">
        <v>909</v>
      </c>
      <c r="E203" s="19">
        <f t="shared" si="6"/>
        <v>0</v>
      </c>
      <c r="F203" s="18" t="s">
        <v>909</v>
      </c>
      <c r="G203" s="125">
        <f t="shared" si="7"/>
        <v>0</v>
      </c>
      <c r="H203" s="337" t="s">
        <v>909</v>
      </c>
      <c r="I203" s="353" t="s">
        <v>909</v>
      </c>
      <c r="J203" s="163" t="s">
        <v>909</v>
      </c>
      <c r="K203" s="346" t="s">
        <v>909</v>
      </c>
    </row>
    <row r="204" spans="1:11">
      <c r="A204" s="238" t="s">
        <v>164</v>
      </c>
      <c r="B204" s="237" t="s">
        <v>1246</v>
      </c>
      <c r="C204" s="18" t="s">
        <v>909</v>
      </c>
      <c r="D204" s="18" t="s">
        <v>909</v>
      </c>
      <c r="E204" s="19">
        <f t="shared" si="6"/>
        <v>0</v>
      </c>
      <c r="F204" s="18" t="s">
        <v>909</v>
      </c>
      <c r="G204" s="125">
        <f t="shared" si="7"/>
        <v>0</v>
      </c>
      <c r="H204" s="337" t="s">
        <v>909</v>
      </c>
      <c r="I204" s="353" t="s">
        <v>909</v>
      </c>
      <c r="J204" s="163" t="s">
        <v>909</v>
      </c>
      <c r="K204" s="346" t="s">
        <v>909</v>
      </c>
    </row>
    <row r="205" spans="1:11">
      <c r="A205" s="238" t="s">
        <v>164</v>
      </c>
      <c r="B205" s="237" t="s">
        <v>1247</v>
      </c>
      <c r="C205" s="18">
        <v>12000</v>
      </c>
      <c r="D205" s="18"/>
      <c r="E205" s="19">
        <f t="shared" ref="E205:E268" si="8">IFERROR(C205+D205,0)</f>
        <v>12000</v>
      </c>
      <c r="F205" s="18">
        <v>6600</v>
      </c>
      <c r="G205" s="125">
        <f t="shared" ref="G205:G268" si="9">IFERROR((E205-F205),0)</f>
        <v>5400</v>
      </c>
      <c r="H205" s="337">
        <v>5400</v>
      </c>
      <c r="I205" s="353" t="s">
        <v>909</v>
      </c>
      <c r="J205" s="163" t="s">
        <v>909</v>
      </c>
      <c r="K205" s="346" t="s">
        <v>909</v>
      </c>
    </row>
    <row r="206" spans="1:11">
      <c r="A206" s="238" t="s">
        <v>164</v>
      </c>
      <c r="B206" s="236" t="s">
        <v>1248</v>
      </c>
      <c r="C206" s="18" t="s">
        <v>909</v>
      </c>
      <c r="D206" s="18"/>
      <c r="E206" s="19">
        <f t="shared" si="8"/>
        <v>0</v>
      </c>
      <c r="F206" s="18" t="s">
        <v>909</v>
      </c>
      <c r="G206" s="125">
        <f t="shared" si="9"/>
        <v>0</v>
      </c>
      <c r="H206" s="337"/>
      <c r="I206" s="353" t="s">
        <v>909</v>
      </c>
      <c r="J206" s="163" t="s">
        <v>909</v>
      </c>
      <c r="K206" s="346" t="s">
        <v>909</v>
      </c>
    </row>
    <row r="207" spans="1:11">
      <c r="A207" s="238" t="s">
        <v>164</v>
      </c>
      <c r="B207" s="237" t="s">
        <v>1249</v>
      </c>
      <c r="C207" s="18">
        <v>15600</v>
      </c>
      <c r="D207" s="18"/>
      <c r="E207" s="19">
        <f t="shared" si="8"/>
        <v>15600</v>
      </c>
      <c r="F207" s="18">
        <v>14600</v>
      </c>
      <c r="G207" s="125">
        <f t="shared" si="9"/>
        <v>1000</v>
      </c>
      <c r="H207" s="337">
        <v>1000</v>
      </c>
      <c r="I207" s="353" t="s">
        <v>909</v>
      </c>
      <c r="J207" s="163" t="s">
        <v>909</v>
      </c>
      <c r="K207" s="346" t="s">
        <v>909</v>
      </c>
    </row>
    <row r="208" spans="1:11">
      <c r="A208" s="238" t="s">
        <v>164</v>
      </c>
      <c r="B208" s="237" t="s">
        <v>237</v>
      </c>
      <c r="C208" s="18">
        <v>15000</v>
      </c>
      <c r="D208" s="18"/>
      <c r="E208" s="19">
        <f t="shared" si="8"/>
        <v>15000</v>
      </c>
      <c r="F208" s="18">
        <v>15000</v>
      </c>
      <c r="G208" s="125">
        <f t="shared" si="9"/>
        <v>0</v>
      </c>
      <c r="H208" s="337" t="s">
        <v>909</v>
      </c>
      <c r="I208" s="353" t="s">
        <v>909</v>
      </c>
      <c r="J208" s="163" t="s">
        <v>909</v>
      </c>
      <c r="K208" s="346" t="s">
        <v>909</v>
      </c>
    </row>
    <row r="209" spans="1:11">
      <c r="A209" s="238" t="s">
        <v>164</v>
      </c>
      <c r="B209" s="236" t="s">
        <v>165</v>
      </c>
      <c r="C209" s="18">
        <v>7000</v>
      </c>
      <c r="D209" s="18"/>
      <c r="E209" s="19">
        <f t="shared" si="8"/>
        <v>7000</v>
      </c>
      <c r="F209" s="18">
        <v>5300</v>
      </c>
      <c r="G209" s="125">
        <f t="shared" si="9"/>
        <v>1700</v>
      </c>
      <c r="H209" s="337">
        <v>1700</v>
      </c>
      <c r="I209" s="353" t="s">
        <v>909</v>
      </c>
      <c r="J209" s="163" t="s">
        <v>909</v>
      </c>
      <c r="K209" s="346" t="s">
        <v>909</v>
      </c>
    </row>
    <row r="210" spans="1:11">
      <c r="A210" s="238" t="s">
        <v>164</v>
      </c>
      <c r="B210" s="236" t="s">
        <v>1250</v>
      </c>
      <c r="C210" s="18">
        <v>7000</v>
      </c>
      <c r="D210" s="18"/>
      <c r="E210" s="19">
        <f t="shared" si="8"/>
        <v>7000</v>
      </c>
      <c r="F210" s="18">
        <v>5600</v>
      </c>
      <c r="G210" s="125">
        <f t="shared" si="9"/>
        <v>1400</v>
      </c>
      <c r="H210" s="337">
        <v>1400</v>
      </c>
      <c r="I210" s="353" t="s">
        <v>909</v>
      </c>
      <c r="J210" s="163" t="s">
        <v>909</v>
      </c>
      <c r="K210" s="346" t="s">
        <v>909</v>
      </c>
    </row>
    <row r="211" spans="1:11">
      <c r="A211" s="238" t="s">
        <v>164</v>
      </c>
      <c r="B211" s="236" t="s">
        <v>194</v>
      </c>
      <c r="C211" s="18">
        <v>7000</v>
      </c>
      <c r="D211" s="18"/>
      <c r="E211" s="19">
        <f t="shared" si="8"/>
        <v>7000</v>
      </c>
      <c r="F211" s="18">
        <v>6100</v>
      </c>
      <c r="G211" s="125">
        <f t="shared" si="9"/>
        <v>900</v>
      </c>
      <c r="H211" s="337">
        <v>900</v>
      </c>
      <c r="I211" s="353" t="s">
        <v>909</v>
      </c>
      <c r="J211" s="163" t="s">
        <v>909</v>
      </c>
      <c r="K211" s="346" t="s">
        <v>909</v>
      </c>
    </row>
    <row r="212" spans="1:11">
      <c r="A212" s="238" t="s">
        <v>164</v>
      </c>
      <c r="B212" s="236" t="s">
        <v>1251</v>
      </c>
      <c r="C212" s="18">
        <v>66000</v>
      </c>
      <c r="D212" s="18"/>
      <c r="E212" s="19">
        <f t="shared" si="8"/>
        <v>66000</v>
      </c>
      <c r="F212" s="18">
        <v>63900</v>
      </c>
      <c r="G212" s="125">
        <f t="shared" si="9"/>
        <v>2100</v>
      </c>
      <c r="H212" s="337">
        <v>2100</v>
      </c>
      <c r="I212" s="353" t="s">
        <v>909</v>
      </c>
      <c r="J212" s="163" t="s">
        <v>909</v>
      </c>
      <c r="K212" s="346" t="s">
        <v>909</v>
      </c>
    </row>
    <row r="213" spans="1:11">
      <c r="A213" s="238" t="s">
        <v>164</v>
      </c>
      <c r="B213" s="236" t="s">
        <v>1252</v>
      </c>
      <c r="C213" s="18">
        <v>3500</v>
      </c>
      <c r="D213" s="18"/>
      <c r="E213" s="19">
        <f t="shared" si="8"/>
        <v>3500</v>
      </c>
      <c r="F213" s="18">
        <v>3240</v>
      </c>
      <c r="G213" s="125">
        <f t="shared" si="9"/>
        <v>260</v>
      </c>
      <c r="H213" s="337">
        <v>260</v>
      </c>
      <c r="I213" s="353" t="s">
        <v>909</v>
      </c>
      <c r="J213" s="163" t="s">
        <v>909</v>
      </c>
      <c r="K213" s="346" t="s">
        <v>909</v>
      </c>
    </row>
    <row r="214" spans="1:11">
      <c r="A214" s="238" t="s">
        <v>164</v>
      </c>
      <c r="B214" s="236" t="s">
        <v>1253</v>
      </c>
      <c r="C214" s="18">
        <v>9000</v>
      </c>
      <c r="D214" s="18"/>
      <c r="E214" s="19">
        <f t="shared" si="8"/>
        <v>9000</v>
      </c>
      <c r="F214" s="18">
        <v>8500</v>
      </c>
      <c r="G214" s="125">
        <f t="shared" si="9"/>
        <v>500</v>
      </c>
      <c r="H214" s="337">
        <v>500</v>
      </c>
      <c r="I214" s="353" t="s">
        <v>909</v>
      </c>
      <c r="J214" s="163" t="s">
        <v>909</v>
      </c>
      <c r="K214" s="346" t="s">
        <v>909</v>
      </c>
    </row>
    <row r="215" spans="1:11">
      <c r="A215" s="238" t="s">
        <v>164</v>
      </c>
      <c r="B215" s="237" t="s">
        <v>1254</v>
      </c>
      <c r="C215" s="18" t="s">
        <v>909</v>
      </c>
      <c r="D215" s="18"/>
      <c r="E215" s="19">
        <f t="shared" si="8"/>
        <v>0</v>
      </c>
      <c r="F215" s="18" t="s">
        <v>909</v>
      </c>
      <c r="G215" s="125">
        <f t="shared" si="9"/>
        <v>0</v>
      </c>
      <c r="H215" s="337" t="s">
        <v>909</v>
      </c>
      <c r="I215" s="353" t="s">
        <v>909</v>
      </c>
      <c r="J215" s="163" t="s">
        <v>909</v>
      </c>
      <c r="K215" s="346" t="s">
        <v>909</v>
      </c>
    </row>
    <row r="216" spans="1:11">
      <c r="A216" s="238" t="s">
        <v>164</v>
      </c>
      <c r="B216" s="236" t="s">
        <v>170</v>
      </c>
      <c r="C216" s="18">
        <v>95000</v>
      </c>
      <c r="D216" s="21"/>
      <c r="E216" s="19">
        <f t="shared" si="8"/>
        <v>95000</v>
      </c>
      <c r="F216" s="18">
        <v>94900</v>
      </c>
      <c r="G216" s="125">
        <f t="shared" si="9"/>
        <v>100</v>
      </c>
      <c r="H216" s="337">
        <v>100</v>
      </c>
      <c r="I216" s="353" t="s">
        <v>909</v>
      </c>
      <c r="J216" s="163" t="s">
        <v>909</v>
      </c>
      <c r="K216" s="346" t="s">
        <v>909</v>
      </c>
    </row>
    <row r="217" spans="1:11">
      <c r="A217" s="238" t="s">
        <v>164</v>
      </c>
      <c r="B217" s="236" t="s">
        <v>234</v>
      </c>
      <c r="C217" s="18" t="s">
        <v>909</v>
      </c>
      <c r="D217" s="21" t="s">
        <v>909</v>
      </c>
      <c r="E217" s="19">
        <f t="shared" si="8"/>
        <v>0</v>
      </c>
      <c r="F217" s="18" t="s">
        <v>909</v>
      </c>
      <c r="G217" s="125">
        <f t="shared" si="9"/>
        <v>0</v>
      </c>
      <c r="H217" s="337" t="s">
        <v>909</v>
      </c>
      <c r="I217" s="353" t="s">
        <v>909</v>
      </c>
      <c r="J217" s="163" t="s">
        <v>909</v>
      </c>
      <c r="K217" s="346" t="s">
        <v>909</v>
      </c>
    </row>
    <row r="218" spans="1:11">
      <c r="A218" s="238" t="s">
        <v>164</v>
      </c>
      <c r="B218" s="236" t="s">
        <v>186</v>
      </c>
      <c r="C218" s="18">
        <v>8650</v>
      </c>
      <c r="D218" s="18"/>
      <c r="E218" s="19">
        <f t="shared" si="8"/>
        <v>8650</v>
      </c>
      <c r="F218" s="18">
        <v>6350</v>
      </c>
      <c r="G218" s="125">
        <f t="shared" si="9"/>
        <v>2300</v>
      </c>
      <c r="H218" s="337">
        <v>2300</v>
      </c>
      <c r="I218" s="353" t="s">
        <v>909</v>
      </c>
      <c r="J218" s="163" t="s">
        <v>909</v>
      </c>
      <c r="K218" s="346" t="s">
        <v>909</v>
      </c>
    </row>
    <row r="219" spans="1:11">
      <c r="A219" s="238" t="s">
        <v>164</v>
      </c>
      <c r="B219" s="236" t="s">
        <v>1255</v>
      </c>
      <c r="C219" s="18">
        <v>3200</v>
      </c>
      <c r="D219" s="18"/>
      <c r="E219" s="19">
        <f t="shared" si="8"/>
        <v>3200</v>
      </c>
      <c r="F219" s="18">
        <v>2800</v>
      </c>
      <c r="G219" s="125">
        <f t="shared" si="9"/>
        <v>400</v>
      </c>
      <c r="H219" s="337">
        <v>400</v>
      </c>
      <c r="I219" s="353" t="s">
        <v>909</v>
      </c>
      <c r="J219" s="163" t="s">
        <v>909</v>
      </c>
      <c r="K219" s="346" t="s">
        <v>909</v>
      </c>
    </row>
    <row r="220" spans="1:11">
      <c r="A220" s="238" t="s">
        <v>164</v>
      </c>
      <c r="B220" s="236" t="s">
        <v>1256</v>
      </c>
      <c r="C220" s="18">
        <v>600</v>
      </c>
      <c r="D220" s="18"/>
      <c r="E220" s="19">
        <f t="shared" si="8"/>
        <v>600</v>
      </c>
      <c r="F220" s="18">
        <v>370</v>
      </c>
      <c r="G220" s="125">
        <f t="shared" si="9"/>
        <v>230</v>
      </c>
      <c r="H220" s="337">
        <v>230</v>
      </c>
      <c r="I220" s="353" t="s">
        <v>909</v>
      </c>
      <c r="J220" s="163" t="s">
        <v>909</v>
      </c>
      <c r="K220" s="346" t="s">
        <v>909</v>
      </c>
    </row>
    <row r="221" spans="1:11">
      <c r="A221" s="238" t="s">
        <v>164</v>
      </c>
      <c r="B221" s="236" t="s">
        <v>1257</v>
      </c>
      <c r="C221" s="18">
        <v>4200</v>
      </c>
      <c r="D221" s="18"/>
      <c r="E221" s="19">
        <f t="shared" si="8"/>
        <v>4200</v>
      </c>
      <c r="F221" s="18">
        <v>2200</v>
      </c>
      <c r="G221" s="125">
        <f t="shared" si="9"/>
        <v>2000</v>
      </c>
      <c r="H221" s="337">
        <v>2000</v>
      </c>
      <c r="I221" s="353" t="s">
        <v>909</v>
      </c>
      <c r="J221" s="163" t="s">
        <v>909</v>
      </c>
      <c r="K221" s="346" t="s">
        <v>909</v>
      </c>
    </row>
    <row r="222" spans="1:11">
      <c r="A222" s="238" t="s">
        <v>164</v>
      </c>
      <c r="B222" s="236" t="s">
        <v>1258</v>
      </c>
      <c r="C222" s="18">
        <v>780</v>
      </c>
      <c r="D222" s="18"/>
      <c r="E222" s="19">
        <f t="shared" si="8"/>
        <v>780</v>
      </c>
      <c r="F222" s="18">
        <v>780</v>
      </c>
      <c r="G222" s="125">
        <f t="shared" si="9"/>
        <v>0</v>
      </c>
      <c r="H222" s="337" t="s">
        <v>909</v>
      </c>
      <c r="I222" s="353" t="s">
        <v>909</v>
      </c>
      <c r="J222" s="163" t="s">
        <v>909</v>
      </c>
      <c r="K222" s="346" t="s">
        <v>909</v>
      </c>
    </row>
    <row r="223" spans="1:11">
      <c r="A223" s="238" t="s">
        <v>164</v>
      </c>
      <c r="B223" s="237" t="s">
        <v>1259</v>
      </c>
      <c r="C223" s="18">
        <v>400</v>
      </c>
      <c r="D223" s="18"/>
      <c r="E223" s="19">
        <f t="shared" si="8"/>
        <v>400</v>
      </c>
      <c r="F223" s="18"/>
      <c r="G223" s="125">
        <f t="shared" si="9"/>
        <v>400</v>
      </c>
      <c r="H223" s="337">
        <v>400</v>
      </c>
      <c r="I223" s="353" t="s">
        <v>909</v>
      </c>
      <c r="J223" s="163" t="s">
        <v>909</v>
      </c>
      <c r="K223" s="346" t="s">
        <v>909</v>
      </c>
    </row>
    <row r="224" spans="1:11">
      <c r="A224" s="238" t="s">
        <v>164</v>
      </c>
      <c r="B224" s="236" t="s">
        <v>1260</v>
      </c>
      <c r="C224" s="18" t="s">
        <v>909</v>
      </c>
      <c r="D224" s="21"/>
      <c r="E224" s="19">
        <f t="shared" si="8"/>
        <v>0</v>
      </c>
      <c r="F224" s="18" t="s">
        <v>909</v>
      </c>
      <c r="G224" s="125">
        <f t="shared" si="9"/>
        <v>0</v>
      </c>
      <c r="H224" s="337" t="s">
        <v>909</v>
      </c>
      <c r="I224" s="353" t="s">
        <v>909</v>
      </c>
      <c r="J224" s="163" t="s">
        <v>909</v>
      </c>
      <c r="K224" s="346" t="s">
        <v>909</v>
      </c>
    </row>
    <row r="225" spans="1:11">
      <c r="A225" s="238" t="s">
        <v>164</v>
      </c>
      <c r="B225" s="236" t="s">
        <v>1261</v>
      </c>
      <c r="C225" s="18">
        <v>13650</v>
      </c>
      <c r="D225" s="21"/>
      <c r="E225" s="19">
        <f t="shared" si="8"/>
        <v>13650</v>
      </c>
      <c r="F225" s="18">
        <v>13650</v>
      </c>
      <c r="G225" s="125">
        <f t="shared" si="9"/>
        <v>0</v>
      </c>
      <c r="H225" s="337" t="s">
        <v>909</v>
      </c>
      <c r="I225" s="353" t="s">
        <v>909</v>
      </c>
      <c r="J225" s="163" t="s">
        <v>909</v>
      </c>
      <c r="K225" s="346" t="s">
        <v>909</v>
      </c>
    </row>
    <row r="226" spans="1:11">
      <c r="A226" s="238" t="s">
        <v>164</v>
      </c>
      <c r="B226" s="237" t="s">
        <v>1262</v>
      </c>
      <c r="C226" s="18"/>
      <c r="D226" s="21"/>
      <c r="E226" s="19">
        <f t="shared" si="8"/>
        <v>0</v>
      </c>
      <c r="F226" s="18" t="s">
        <v>909</v>
      </c>
      <c r="G226" s="125">
        <f t="shared" si="9"/>
        <v>0</v>
      </c>
      <c r="H226" s="337" t="s">
        <v>909</v>
      </c>
      <c r="I226" s="353" t="s">
        <v>909</v>
      </c>
      <c r="J226" s="163" t="s">
        <v>909</v>
      </c>
      <c r="K226" s="346" t="s">
        <v>909</v>
      </c>
    </row>
    <row r="227" spans="1:11">
      <c r="A227" s="238" t="s">
        <v>164</v>
      </c>
      <c r="B227" s="237" t="s">
        <v>233</v>
      </c>
      <c r="C227" s="18">
        <v>9800</v>
      </c>
      <c r="D227" s="21"/>
      <c r="E227" s="19">
        <f t="shared" si="8"/>
        <v>9800</v>
      </c>
      <c r="F227" s="18">
        <v>9800</v>
      </c>
      <c r="G227" s="125">
        <f t="shared" si="9"/>
        <v>0</v>
      </c>
      <c r="H227" s="337" t="s">
        <v>909</v>
      </c>
      <c r="I227" s="353" t="s">
        <v>909</v>
      </c>
      <c r="J227" s="163" t="s">
        <v>909</v>
      </c>
      <c r="K227" s="346" t="s">
        <v>909</v>
      </c>
    </row>
    <row r="228" spans="1:11">
      <c r="A228" s="238" t="s">
        <v>164</v>
      </c>
      <c r="B228" s="236" t="s">
        <v>1263</v>
      </c>
      <c r="C228" s="18" t="s">
        <v>909</v>
      </c>
      <c r="D228" s="21" t="s">
        <v>909</v>
      </c>
      <c r="E228" s="19">
        <f t="shared" si="8"/>
        <v>0</v>
      </c>
      <c r="F228" s="18" t="s">
        <v>909</v>
      </c>
      <c r="G228" s="125">
        <f t="shared" si="9"/>
        <v>0</v>
      </c>
      <c r="H228" s="337" t="s">
        <v>909</v>
      </c>
      <c r="I228" s="353" t="s">
        <v>909</v>
      </c>
      <c r="J228" s="163" t="s">
        <v>909</v>
      </c>
      <c r="K228" s="346" t="s">
        <v>909</v>
      </c>
    </row>
    <row r="229" spans="1:11">
      <c r="A229" s="238" t="s">
        <v>164</v>
      </c>
      <c r="B229" s="237" t="s">
        <v>1264</v>
      </c>
      <c r="C229" s="18">
        <v>200</v>
      </c>
      <c r="D229" s="21"/>
      <c r="E229" s="19">
        <f t="shared" si="8"/>
        <v>200</v>
      </c>
      <c r="F229" s="18"/>
      <c r="G229" s="125">
        <f t="shared" si="9"/>
        <v>200</v>
      </c>
      <c r="H229" s="337">
        <v>200</v>
      </c>
      <c r="I229" s="353" t="s">
        <v>909</v>
      </c>
      <c r="J229" s="163" t="s">
        <v>909</v>
      </c>
      <c r="K229" s="346" t="s">
        <v>909</v>
      </c>
    </row>
    <row r="230" spans="1:11">
      <c r="A230" s="238" t="s">
        <v>164</v>
      </c>
      <c r="B230" s="236" t="s">
        <v>1265</v>
      </c>
      <c r="C230" s="18" t="s">
        <v>909</v>
      </c>
      <c r="D230" s="21" t="s">
        <v>909</v>
      </c>
      <c r="E230" s="19">
        <f t="shared" si="8"/>
        <v>0</v>
      </c>
      <c r="F230" s="18" t="s">
        <v>909</v>
      </c>
      <c r="G230" s="125">
        <f t="shared" si="9"/>
        <v>0</v>
      </c>
      <c r="H230" s="337" t="s">
        <v>909</v>
      </c>
      <c r="I230" s="353" t="s">
        <v>909</v>
      </c>
      <c r="J230" s="163" t="s">
        <v>909</v>
      </c>
      <c r="K230" s="346" t="s">
        <v>909</v>
      </c>
    </row>
    <row r="231" spans="1:11">
      <c r="A231" s="238" t="s">
        <v>164</v>
      </c>
      <c r="B231" s="236" t="s">
        <v>1266</v>
      </c>
      <c r="C231" s="18" t="s">
        <v>909</v>
      </c>
      <c r="D231" s="18" t="s">
        <v>909</v>
      </c>
      <c r="E231" s="19">
        <f t="shared" si="8"/>
        <v>0</v>
      </c>
      <c r="F231" s="18" t="s">
        <v>909</v>
      </c>
      <c r="G231" s="125">
        <f t="shared" si="9"/>
        <v>0</v>
      </c>
      <c r="H231" s="337" t="s">
        <v>909</v>
      </c>
      <c r="I231" s="353" t="s">
        <v>909</v>
      </c>
      <c r="J231" s="163" t="s">
        <v>909</v>
      </c>
      <c r="K231" s="346" t="s">
        <v>909</v>
      </c>
    </row>
    <row r="232" spans="1:11">
      <c r="A232" s="238" t="s">
        <v>164</v>
      </c>
      <c r="B232" s="237" t="s">
        <v>1267</v>
      </c>
      <c r="C232" s="18"/>
      <c r="D232" s="18" t="s">
        <v>909</v>
      </c>
      <c r="E232" s="19">
        <f t="shared" si="8"/>
        <v>0</v>
      </c>
      <c r="F232" s="18" t="s">
        <v>909</v>
      </c>
      <c r="G232" s="125">
        <f t="shared" si="9"/>
        <v>0</v>
      </c>
      <c r="H232" s="337" t="s">
        <v>909</v>
      </c>
      <c r="I232" s="353" t="s">
        <v>909</v>
      </c>
      <c r="J232" s="163" t="s">
        <v>909</v>
      </c>
      <c r="K232" s="346" t="s">
        <v>909</v>
      </c>
    </row>
    <row r="233" spans="1:11">
      <c r="A233" s="238" t="s">
        <v>164</v>
      </c>
      <c r="B233" s="236" t="s">
        <v>1268</v>
      </c>
      <c r="C233" s="18" t="s">
        <v>909</v>
      </c>
      <c r="D233" s="18" t="s">
        <v>909</v>
      </c>
      <c r="E233" s="19">
        <f t="shared" si="8"/>
        <v>0</v>
      </c>
      <c r="F233" s="18" t="s">
        <v>909</v>
      </c>
      <c r="G233" s="125">
        <f t="shared" si="9"/>
        <v>0</v>
      </c>
      <c r="H233" s="337" t="s">
        <v>909</v>
      </c>
      <c r="I233" s="353" t="s">
        <v>909</v>
      </c>
      <c r="J233" s="163" t="s">
        <v>909</v>
      </c>
      <c r="K233" s="346" t="s">
        <v>909</v>
      </c>
    </row>
    <row r="234" spans="1:11">
      <c r="A234" s="238" t="s">
        <v>164</v>
      </c>
      <c r="B234" s="236" t="s">
        <v>1269</v>
      </c>
      <c r="C234" s="18">
        <v>13650</v>
      </c>
      <c r="D234" s="18"/>
      <c r="E234" s="19">
        <f t="shared" si="8"/>
        <v>13650</v>
      </c>
      <c r="F234" s="18">
        <v>13650</v>
      </c>
      <c r="G234" s="125">
        <f t="shared" si="9"/>
        <v>0</v>
      </c>
      <c r="H234" s="337" t="s">
        <v>909</v>
      </c>
      <c r="I234" s="353" t="s">
        <v>909</v>
      </c>
      <c r="J234" s="163" t="s">
        <v>909</v>
      </c>
      <c r="K234" s="346" t="s">
        <v>909</v>
      </c>
    </row>
    <row r="235" spans="1:11">
      <c r="A235" s="238" t="s">
        <v>164</v>
      </c>
      <c r="B235" s="236" t="s">
        <v>1270</v>
      </c>
      <c r="C235" s="18" t="s">
        <v>909</v>
      </c>
      <c r="D235" s="18" t="s">
        <v>909</v>
      </c>
      <c r="E235" s="19">
        <f t="shared" si="8"/>
        <v>0</v>
      </c>
      <c r="F235" s="18" t="s">
        <v>909</v>
      </c>
      <c r="G235" s="125">
        <f t="shared" si="9"/>
        <v>0</v>
      </c>
      <c r="H235" s="337" t="s">
        <v>909</v>
      </c>
      <c r="I235" s="353" t="s">
        <v>909</v>
      </c>
      <c r="J235" s="163" t="s">
        <v>909</v>
      </c>
      <c r="K235" s="346" t="s">
        <v>909</v>
      </c>
    </row>
    <row r="236" spans="1:11">
      <c r="A236" s="238" t="s">
        <v>164</v>
      </c>
      <c r="B236" s="237" t="s">
        <v>226</v>
      </c>
      <c r="C236" s="18">
        <v>7000</v>
      </c>
      <c r="D236" s="18"/>
      <c r="E236" s="19">
        <f t="shared" si="8"/>
        <v>7000</v>
      </c>
      <c r="F236" s="18">
        <v>7000</v>
      </c>
      <c r="G236" s="125">
        <f t="shared" si="9"/>
        <v>0</v>
      </c>
      <c r="H236" s="337" t="s">
        <v>909</v>
      </c>
      <c r="I236" s="353" t="s">
        <v>909</v>
      </c>
      <c r="J236" s="163" t="s">
        <v>909</v>
      </c>
      <c r="K236" s="346" t="s">
        <v>909</v>
      </c>
    </row>
    <row r="237" spans="1:11">
      <c r="A237" s="238" t="s">
        <v>164</v>
      </c>
      <c r="B237" s="237" t="s">
        <v>1271</v>
      </c>
      <c r="C237" s="18" t="s">
        <v>909</v>
      </c>
      <c r="D237" s="18" t="s">
        <v>909</v>
      </c>
      <c r="E237" s="19">
        <f t="shared" si="8"/>
        <v>0</v>
      </c>
      <c r="F237" s="18" t="s">
        <v>909</v>
      </c>
      <c r="G237" s="125">
        <f t="shared" si="9"/>
        <v>0</v>
      </c>
      <c r="H237" s="337" t="s">
        <v>909</v>
      </c>
      <c r="I237" s="353" t="s">
        <v>909</v>
      </c>
      <c r="J237" s="163" t="s">
        <v>909</v>
      </c>
      <c r="K237" s="346" t="s">
        <v>909</v>
      </c>
    </row>
    <row r="238" spans="1:11">
      <c r="A238" s="238" t="s">
        <v>164</v>
      </c>
      <c r="B238" s="237" t="s">
        <v>1272</v>
      </c>
      <c r="C238" s="19">
        <v>1000</v>
      </c>
      <c r="D238" s="18"/>
      <c r="E238" s="19">
        <f t="shared" si="8"/>
        <v>1000</v>
      </c>
      <c r="F238" s="18">
        <v>1000</v>
      </c>
      <c r="G238" s="125">
        <f t="shared" si="9"/>
        <v>0</v>
      </c>
      <c r="H238" s="337" t="s">
        <v>909</v>
      </c>
      <c r="I238" s="353" t="s">
        <v>909</v>
      </c>
      <c r="J238" s="163" t="s">
        <v>909</v>
      </c>
      <c r="K238" s="346" t="s">
        <v>909</v>
      </c>
    </row>
    <row r="239" spans="1:11">
      <c r="A239" s="238" t="s">
        <v>164</v>
      </c>
      <c r="B239" s="237" t="s">
        <v>1273</v>
      </c>
      <c r="C239" s="18"/>
      <c r="D239" s="18" t="s">
        <v>909</v>
      </c>
      <c r="E239" s="19">
        <f t="shared" si="8"/>
        <v>0</v>
      </c>
      <c r="F239" s="18" t="s">
        <v>909</v>
      </c>
      <c r="G239" s="125">
        <f t="shared" si="9"/>
        <v>0</v>
      </c>
      <c r="H239" s="337" t="s">
        <v>909</v>
      </c>
      <c r="I239" s="353" t="s">
        <v>909</v>
      </c>
      <c r="J239" s="163" t="s">
        <v>909</v>
      </c>
      <c r="K239" s="346" t="s">
        <v>909</v>
      </c>
    </row>
    <row r="240" spans="1:11">
      <c r="A240" s="238" t="s">
        <v>164</v>
      </c>
      <c r="B240" s="237" t="s">
        <v>1274</v>
      </c>
      <c r="C240" s="18" t="s">
        <v>909</v>
      </c>
      <c r="D240" s="18" t="s">
        <v>909</v>
      </c>
      <c r="E240" s="19">
        <f t="shared" si="8"/>
        <v>0</v>
      </c>
      <c r="F240" s="18" t="s">
        <v>909</v>
      </c>
      <c r="G240" s="125">
        <f t="shared" si="9"/>
        <v>0</v>
      </c>
      <c r="H240" s="337" t="s">
        <v>909</v>
      </c>
      <c r="I240" s="353" t="s">
        <v>909</v>
      </c>
      <c r="J240" s="163" t="s">
        <v>909</v>
      </c>
      <c r="K240" s="346" t="s">
        <v>909</v>
      </c>
    </row>
    <row r="241" spans="1:11">
      <c r="A241" s="238" t="s">
        <v>164</v>
      </c>
      <c r="B241" s="237" t="s">
        <v>1275</v>
      </c>
      <c r="C241" s="18" t="s">
        <v>909</v>
      </c>
      <c r="D241" s="18" t="s">
        <v>909</v>
      </c>
      <c r="E241" s="19">
        <f t="shared" si="8"/>
        <v>0</v>
      </c>
      <c r="F241" s="18" t="s">
        <v>909</v>
      </c>
      <c r="G241" s="125">
        <f t="shared" si="9"/>
        <v>0</v>
      </c>
      <c r="H241" s="337" t="s">
        <v>909</v>
      </c>
      <c r="I241" s="353" t="s">
        <v>909</v>
      </c>
      <c r="J241" s="163" t="s">
        <v>909</v>
      </c>
      <c r="K241" s="346" t="s">
        <v>909</v>
      </c>
    </row>
    <row r="242" spans="1:11">
      <c r="A242" s="238" t="s">
        <v>164</v>
      </c>
      <c r="B242" s="237" t="s">
        <v>238</v>
      </c>
      <c r="C242" s="18">
        <v>15000</v>
      </c>
      <c r="D242" s="18"/>
      <c r="E242" s="19">
        <f t="shared" si="8"/>
        <v>15000</v>
      </c>
      <c r="F242" s="18">
        <v>14400</v>
      </c>
      <c r="G242" s="125">
        <f t="shared" si="9"/>
        <v>600</v>
      </c>
      <c r="H242" s="337">
        <v>600</v>
      </c>
      <c r="I242" s="353" t="s">
        <v>909</v>
      </c>
      <c r="J242" s="163" t="s">
        <v>909</v>
      </c>
      <c r="K242" s="346" t="s">
        <v>909</v>
      </c>
    </row>
    <row r="243" spans="1:11">
      <c r="A243" s="238" t="s">
        <v>164</v>
      </c>
      <c r="B243" s="237" t="s">
        <v>210</v>
      </c>
      <c r="C243" s="18" t="s">
        <v>909</v>
      </c>
      <c r="D243" s="18" t="s">
        <v>909</v>
      </c>
      <c r="E243" s="19">
        <f t="shared" si="8"/>
        <v>0</v>
      </c>
      <c r="F243" s="18" t="s">
        <v>909</v>
      </c>
      <c r="G243" s="125">
        <f t="shared" si="9"/>
        <v>0</v>
      </c>
      <c r="H243" s="337" t="s">
        <v>909</v>
      </c>
      <c r="I243" s="353" t="s">
        <v>909</v>
      </c>
      <c r="J243" s="163" t="s">
        <v>909</v>
      </c>
      <c r="K243" s="346" t="s">
        <v>909</v>
      </c>
    </row>
    <row r="244" spans="1:11">
      <c r="A244" s="238" t="s">
        <v>164</v>
      </c>
      <c r="B244" s="236" t="s">
        <v>223</v>
      </c>
      <c r="C244" s="18">
        <v>66000</v>
      </c>
      <c r="D244" s="18"/>
      <c r="E244" s="19">
        <f t="shared" si="8"/>
        <v>66000</v>
      </c>
      <c r="F244" s="18">
        <v>62600</v>
      </c>
      <c r="G244" s="125">
        <f t="shared" si="9"/>
        <v>3400</v>
      </c>
      <c r="H244" s="337">
        <v>3400</v>
      </c>
      <c r="I244" s="353" t="s">
        <v>909</v>
      </c>
      <c r="J244" s="163" t="s">
        <v>909</v>
      </c>
      <c r="K244" s="346" t="s">
        <v>909</v>
      </c>
    </row>
    <row r="245" spans="1:11">
      <c r="A245" s="238" t="s">
        <v>164</v>
      </c>
      <c r="B245" s="236" t="s">
        <v>1276</v>
      </c>
      <c r="C245" s="18">
        <v>7000</v>
      </c>
      <c r="D245" s="18"/>
      <c r="E245" s="19">
        <f t="shared" si="8"/>
        <v>7000</v>
      </c>
      <c r="F245" s="18">
        <v>5300</v>
      </c>
      <c r="G245" s="125">
        <f t="shared" si="9"/>
        <v>1700</v>
      </c>
      <c r="H245" s="337">
        <v>1700</v>
      </c>
      <c r="I245" s="353" t="s">
        <v>909</v>
      </c>
      <c r="J245" s="163" t="s">
        <v>909</v>
      </c>
      <c r="K245" s="346" t="s">
        <v>909</v>
      </c>
    </row>
    <row r="246" spans="1:11">
      <c r="A246" s="238" t="s">
        <v>164</v>
      </c>
      <c r="B246" s="236" t="s">
        <v>198</v>
      </c>
      <c r="C246" s="18">
        <v>7000</v>
      </c>
      <c r="D246" s="18"/>
      <c r="E246" s="19">
        <f t="shared" si="8"/>
        <v>7000</v>
      </c>
      <c r="F246" s="18">
        <v>6000</v>
      </c>
      <c r="G246" s="125">
        <f t="shared" si="9"/>
        <v>1000</v>
      </c>
      <c r="H246" s="337">
        <v>1000</v>
      </c>
      <c r="I246" s="353" t="s">
        <v>909</v>
      </c>
      <c r="J246" s="163" t="s">
        <v>909</v>
      </c>
      <c r="K246" s="346" t="s">
        <v>909</v>
      </c>
    </row>
    <row r="247" spans="1:11">
      <c r="A247" s="238" t="s">
        <v>164</v>
      </c>
      <c r="B247" s="236" t="s">
        <v>1277</v>
      </c>
      <c r="C247" s="18">
        <v>5000</v>
      </c>
      <c r="D247" s="18"/>
      <c r="E247" s="19">
        <f t="shared" si="8"/>
        <v>5000</v>
      </c>
      <c r="F247" s="18">
        <v>4400</v>
      </c>
      <c r="G247" s="125">
        <f t="shared" si="9"/>
        <v>600</v>
      </c>
      <c r="H247" s="337">
        <v>600</v>
      </c>
      <c r="I247" s="353" t="s">
        <v>909</v>
      </c>
      <c r="J247" s="163" t="s">
        <v>909</v>
      </c>
      <c r="K247" s="346" t="s">
        <v>909</v>
      </c>
    </row>
    <row r="248" spans="1:11">
      <c r="A248" s="238" t="s">
        <v>164</v>
      </c>
      <c r="B248" s="236" t="s">
        <v>1278</v>
      </c>
      <c r="C248" s="18">
        <v>7000</v>
      </c>
      <c r="D248" s="18"/>
      <c r="E248" s="19">
        <f t="shared" si="8"/>
        <v>7000</v>
      </c>
      <c r="F248" s="18">
        <v>5300</v>
      </c>
      <c r="G248" s="125">
        <f t="shared" si="9"/>
        <v>1700</v>
      </c>
      <c r="H248" s="337">
        <v>1700</v>
      </c>
      <c r="I248" s="353" t="s">
        <v>909</v>
      </c>
      <c r="J248" s="163" t="s">
        <v>909</v>
      </c>
      <c r="K248" s="346" t="s">
        <v>909</v>
      </c>
    </row>
    <row r="249" spans="1:11">
      <c r="A249" s="238" t="s">
        <v>164</v>
      </c>
      <c r="B249" s="236" t="s">
        <v>1279</v>
      </c>
      <c r="C249" s="18">
        <v>8500</v>
      </c>
      <c r="D249" s="18"/>
      <c r="E249" s="19">
        <f t="shared" si="8"/>
        <v>8500</v>
      </c>
      <c r="F249" s="18">
        <v>7500</v>
      </c>
      <c r="G249" s="125">
        <f t="shared" si="9"/>
        <v>1000</v>
      </c>
      <c r="H249" s="337">
        <v>1000</v>
      </c>
      <c r="I249" s="353" t="s">
        <v>909</v>
      </c>
      <c r="J249" s="163" t="s">
        <v>909</v>
      </c>
      <c r="K249" s="346" t="s">
        <v>909</v>
      </c>
    </row>
    <row r="250" spans="1:11">
      <c r="A250" s="238" t="s">
        <v>164</v>
      </c>
      <c r="B250" s="236" t="s">
        <v>1280</v>
      </c>
      <c r="C250" s="18" t="s">
        <v>909</v>
      </c>
      <c r="D250" s="18"/>
      <c r="E250" s="19">
        <f t="shared" si="8"/>
        <v>0</v>
      </c>
      <c r="F250" s="18" t="s">
        <v>909</v>
      </c>
      <c r="G250" s="125">
        <f t="shared" si="9"/>
        <v>0</v>
      </c>
      <c r="H250" s="337" t="s">
        <v>909</v>
      </c>
      <c r="I250" s="353" t="s">
        <v>909</v>
      </c>
      <c r="J250" s="163" t="s">
        <v>909</v>
      </c>
      <c r="K250" s="346" t="s">
        <v>909</v>
      </c>
    </row>
    <row r="251" spans="1:11">
      <c r="A251" s="238" t="s">
        <v>164</v>
      </c>
      <c r="B251" s="236" t="s">
        <v>214</v>
      </c>
      <c r="C251" s="18" t="s">
        <v>909</v>
      </c>
      <c r="D251" s="18"/>
      <c r="E251" s="19">
        <f t="shared" si="8"/>
        <v>0</v>
      </c>
      <c r="F251" s="18" t="s">
        <v>909</v>
      </c>
      <c r="G251" s="125">
        <f t="shared" si="9"/>
        <v>0</v>
      </c>
      <c r="H251" s="337" t="s">
        <v>909</v>
      </c>
      <c r="I251" s="353" t="s">
        <v>909</v>
      </c>
      <c r="J251" s="163" t="s">
        <v>909</v>
      </c>
      <c r="K251" s="346" t="s">
        <v>909</v>
      </c>
    </row>
    <row r="252" spans="1:11">
      <c r="A252" s="238" t="s">
        <v>164</v>
      </c>
      <c r="B252" s="236" t="s">
        <v>1281</v>
      </c>
      <c r="C252" s="18" t="s">
        <v>909</v>
      </c>
      <c r="D252" s="18" t="s">
        <v>909</v>
      </c>
      <c r="E252" s="19">
        <f t="shared" si="8"/>
        <v>0</v>
      </c>
      <c r="F252" s="18" t="s">
        <v>909</v>
      </c>
      <c r="G252" s="125">
        <f t="shared" si="9"/>
        <v>0</v>
      </c>
      <c r="H252" s="337" t="s">
        <v>909</v>
      </c>
      <c r="I252" s="353" t="s">
        <v>909</v>
      </c>
      <c r="J252" s="163" t="s">
        <v>909</v>
      </c>
      <c r="K252" s="346" t="s">
        <v>909</v>
      </c>
    </row>
    <row r="253" spans="1:11">
      <c r="A253" s="238" t="s">
        <v>164</v>
      </c>
      <c r="B253" s="236" t="s">
        <v>1282</v>
      </c>
      <c r="C253" s="18">
        <v>44000</v>
      </c>
      <c r="D253" s="18"/>
      <c r="E253" s="19">
        <f t="shared" si="8"/>
        <v>44000</v>
      </c>
      <c r="F253" s="18">
        <v>42120</v>
      </c>
      <c r="G253" s="125">
        <f t="shared" si="9"/>
        <v>1880</v>
      </c>
      <c r="H253" s="337">
        <v>1880</v>
      </c>
      <c r="I253" s="353" t="s">
        <v>909</v>
      </c>
      <c r="J253" s="163" t="s">
        <v>909</v>
      </c>
      <c r="K253" s="346" t="s">
        <v>909</v>
      </c>
    </row>
    <row r="254" spans="1:11">
      <c r="A254" s="238" t="s">
        <v>164</v>
      </c>
      <c r="B254" s="237" t="s">
        <v>1283</v>
      </c>
      <c r="C254" s="18">
        <v>7800</v>
      </c>
      <c r="D254" s="18"/>
      <c r="E254" s="19">
        <f t="shared" si="8"/>
        <v>7800</v>
      </c>
      <c r="F254" s="18">
        <v>7300</v>
      </c>
      <c r="G254" s="125">
        <f t="shared" si="9"/>
        <v>500</v>
      </c>
      <c r="H254" s="337">
        <v>500</v>
      </c>
      <c r="I254" s="353" t="s">
        <v>909</v>
      </c>
      <c r="J254" s="163" t="s">
        <v>909</v>
      </c>
      <c r="K254" s="346" t="s">
        <v>909</v>
      </c>
    </row>
    <row r="255" spans="1:11">
      <c r="A255" s="238" t="s">
        <v>164</v>
      </c>
      <c r="B255" s="237" t="s">
        <v>1284</v>
      </c>
      <c r="C255" s="18" t="s">
        <v>909</v>
      </c>
      <c r="D255" s="18" t="s">
        <v>909</v>
      </c>
      <c r="E255" s="19">
        <f t="shared" si="8"/>
        <v>0</v>
      </c>
      <c r="F255" s="18" t="s">
        <v>909</v>
      </c>
      <c r="G255" s="125">
        <f t="shared" si="9"/>
        <v>0</v>
      </c>
      <c r="H255" s="337" t="s">
        <v>909</v>
      </c>
      <c r="I255" s="353" t="s">
        <v>909</v>
      </c>
      <c r="J255" s="163" t="s">
        <v>909</v>
      </c>
      <c r="K255" s="346" t="s">
        <v>909</v>
      </c>
    </row>
    <row r="256" spans="1:11">
      <c r="A256" s="238" t="s">
        <v>164</v>
      </c>
      <c r="B256" s="236" t="s">
        <v>176</v>
      </c>
      <c r="C256" s="18">
        <v>200</v>
      </c>
      <c r="D256" s="18"/>
      <c r="E256" s="19">
        <f t="shared" si="8"/>
        <v>200</v>
      </c>
      <c r="F256" s="18">
        <v>200</v>
      </c>
      <c r="G256" s="125">
        <f t="shared" si="9"/>
        <v>0</v>
      </c>
      <c r="H256" s="337" t="s">
        <v>909</v>
      </c>
      <c r="I256" s="353" t="s">
        <v>909</v>
      </c>
      <c r="J256" s="163" t="s">
        <v>909</v>
      </c>
      <c r="K256" s="346" t="s">
        <v>909</v>
      </c>
    </row>
    <row r="257" spans="1:11">
      <c r="A257" s="238" t="s">
        <v>164</v>
      </c>
      <c r="B257" s="236" t="s">
        <v>180</v>
      </c>
      <c r="C257" s="18">
        <v>12800</v>
      </c>
      <c r="D257" s="18"/>
      <c r="E257" s="19">
        <f t="shared" si="8"/>
        <v>12800</v>
      </c>
      <c r="F257" s="18">
        <v>12800</v>
      </c>
      <c r="G257" s="125">
        <f t="shared" si="9"/>
        <v>0</v>
      </c>
      <c r="H257" s="337" t="s">
        <v>909</v>
      </c>
      <c r="I257" s="353" t="s">
        <v>909</v>
      </c>
      <c r="J257" s="163" t="s">
        <v>909</v>
      </c>
      <c r="K257" s="346" t="s">
        <v>909</v>
      </c>
    </row>
    <row r="258" spans="1:11">
      <c r="A258" s="238" t="s">
        <v>164</v>
      </c>
      <c r="B258" s="236" t="s">
        <v>1285</v>
      </c>
      <c r="C258" s="18">
        <v>9800</v>
      </c>
      <c r="D258" s="18"/>
      <c r="E258" s="19">
        <f t="shared" si="8"/>
        <v>9800</v>
      </c>
      <c r="F258" s="18">
        <v>9800</v>
      </c>
      <c r="G258" s="125">
        <f t="shared" si="9"/>
        <v>0</v>
      </c>
      <c r="H258" s="337" t="s">
        <v>909</v>
      </c>
      <c r="I258" s="353" t="s">
        <v>909</v>
      </c>
      <c r="J258" s="163" t="s">
        <v>909</v>
      </c>
      <c r="K258" s="346" t="s">
        <v>909</v>
      </c>
    </row>
    <row r="259" spans="1:11" s="2" customFormat="1" ht="15.75" customHeight="1">
      <c r="A259" s="238" t="s">
        <v>164</v>
      </c>
      <c r="B259" s="236" t="s">
        <v>1286</v>
      </c>
      <c r="C259" s="23" t="s">
        <v>909</v>
      </c>
      <c r="D259" s="18"/>
      <c r="E259" s="19">
        <f t="shared" si="8"/>
        <v>0</v>
      </c>
      <c r="F259" s="18" t="s">
        <v>909</v>
      </c>
      <c r="G259" s="125">
        <f t="shared" si="9"/>
        <v>0</v>
      </c>
      <c r="H259" s="337" t="s">
        <v>909</v>
      </c>
      <c r="I259" s="353" t="s">
        <v>909</v>
      </c>
      <c r="J259" s="163" t="s">
        <v>909</v>
      </c>
      <c r="K259" s="346" t="s">
        <v>909</v>
      </c>
    </row>
    <row r="260" spans="1:11" s="2" customFormat="1" ht="15.75" customHeight="1">
      <c r="A260" s="238" t="s">
        <v>164</v>
      </c>
      <c r="B260" s="236" t="s">
        <v>1287</v>
      </c>
      <c r="C260" s="23">
        <v>10800</v>
      </c>
      <c r="D260" s="18"/>
      <c r="E260" s="19">
        <f t="shared" si="8"/>
        <v>10800</v>
      </c>
      <c r="F260" s="18">
        <v>10800</v>
      </c>
      <c r="G260" s="125">
        <f t="shared" si="9"/>
        <v>0</v>
      </c>
      <c r="H260" s="337" t="s">
        <v>909</v>
      </c>
      <c r="I260" s="353" t="s">
        <v>909</v>
      </c>
      <c r="J260" s="163" t="s">
        <v>909</v>
      </c>
      <c r="K260" s="346" t="s">
        <v>909</v>
      </c>
    </row>
    <row r="261" spans="1:11" s="2" customFormat="1" ht="15.75" customHeight="1">
      <c r="A261" s="238" t="s">
        <v>164</v>
      </c>
      <c r="B261" s="236" t="s">
        <v>1288</v>
      </c>
      <c r="C261" s="23">
        <v>13500</v>
      </c>
      <c r="D261" s="18"/>
      <c r="E261" s="19">
        <f t="shared" si="8"/>
        <v>13500</v>
      </c>
      <c r="F261" s="18">
        <v>13500</v>
      </c>
      <c r="G261" s="125">
        <f t="shared" si="9"/>
        <v>0</v>
      </c>
      <c r="H261" s="337" t="s">
        <v>909</v>
      </c>
      <c r="I261" s="353" t="s">
        <v>909</v>
      </c>
      <c r="J261" s="163" t="s">
        <v>909</v>
      </c>
      <c r="K261" s="346" t="s">
        <v>909</v>
      </c>
    </row>
    <row r="262" spans="1:11" s="2" customFormat="1" ht="15.75" customHeight="1">
      <c r="A262" s="238" t="s">
        <v>164</v>
      </c>
      <c r="B262" s="236" t="s">
        <v>1289</v>
      </c>
      <c r="C262" s="23">
        <v>9500</v>
      </c>
      <c r="D262" s="18"/>
      <c r="E262" s="19">
        <f t="shared" si="8"/>
        <v>9500</v>
      </c>
      <c r="F262" s="18">
        <v>9500</v>
      </c>
      <c r="G262" s="125">
        <f t="shared" si="9"/>
        <v>0</v>
      </c>
      <c r="H262" s="337" t="s">
        <v>909</v>
      </c>
      <c r="I262" s="353" t="s">
        <v>909</v>
      </c>
      <c r="J262" s="163" t="s">
        <v>909</v>
      </c>
      <c r="K262" s="346" t="s">
        <v>909</v>
      </c>
    </row>
    <row r="263" spans="1:11" s="2" customFormat="1" ht="15.75" customHeight="1">
      <c r="A263" s="238" t="s">
        <v>164</v>
      </c>
      <c r="B263" s="236" t="s">
        <v>1290</v>
      </c>
      <c r="C263" s="23">
        <v>13500</v>
      </c>
      <c r="D263" s="18"/>
      <c r="E263" s="19">
        <f t="shared" si="8"/>
        <v>13500</v>
      </c>
      <c r="F263" s="18">
        <v>13500</v>
      </c>
      <c r="G263" s="125">
        <f t="shared" si="9"/>
        <v>0</v>
      </c>
      <c r="H263" s="337" t="s">
        <v>909</v>
      </c>
      <c r="I263" s="353" t="s">
        <v>909</v>
      </c>
      <c r="J263" s="163" t="s">
        <v>909</v>
      </c>
      <c r="K263" s="346" t="s">
        <v>909</v>
      </c>
    </row>
    <row r="264" spans="1:11" s="2" customFormat="1" ht="15.75" customHeight="1">
      <c r="A264" s="238" t="s">
        <v>164</v>
      </c>
      <c r="B264" s="236" t="s">
        <v>1291</v>
      </c>
      <c r="C264" s="23" t="s">
        <v>909</v>
      </c>
      <c r="D264" s="18"/>
      <c r="E264" s="19">
        <f t="shared" si="8"/>
        <v>0</v>
      </c>
      <c r="F264" s="18" t="s">
        <v>909</v>
      </c>
      <c r="G264" s="125">
        <f t="shared" si="9"/>
        <v>0</v>
      </c>
      <c r="H264" s="337" t="s">
        <v>909</v>
      </c>
      <c r="I264" s="353" t="s">
        <v>909</v>
      </c>
      <c r="J264" s="163" t="s">
        <v>909</v>
      </c>
      <c r="K264" s="346" t="s">
        <v>909</v>
      </c>
    </row>
    <row r="265" spans="1:11">
      <c r="A265" s="238" t="s">
        <v>164</v>
      </c>
      <c r="B265" s="236" t="s">
        <v>1292</v>
      </c>
      <c r="C265" s="18">
        <v>15000</v>
      </c>
      <c r="D265" s="18"/>
      <c r="E265" s="19">
        <f t="shared" si="8"/>
        <v>15000</v>
      </c>
      <c r="F265" s="18">
        <v>13970</v>
      </c>
      <c r="G265" s="125">
        <f t="shared" si="9"/>
        <v>1030</v>
      </c>
      <c r="H265" s="337">
        <v>1030</v>
      </c>
      <c r="I265" s="353" t="s">
        <v>909</v>
      </c>
      <c r="J265" s="163" t="s">
        <v>909</v>
      </c>
      <c r="K265" s="346" t="s">
        <v>909</v>
      </c>
    </row>
    <row r="266" spans="1:11">
      <c r="A266" s="238" t="s">
        <v>164</v>
      </c>
      <c r="B266" s="236" t="s">
        <v>1293</v>
      </c>
      <c r="C266" s="18">
        <v>51000</v>
      </c>
      <c r="D266" s="18"/>
      <c r="E266" s="19">
        <f t="shared" si="8"/>
        <v>51000</v>
      </c>
      <c r="F266" s="18">
        <v>48250</v>
      </c>
      <c r="G266" s="125">
        <f t="shared" si="9"/>
        <v>2750</v>
      </c>
      <c r="H266" s="337">
        <v>2750</v>
      </c>
      <c r="I266" s="353" t="s">
        <v>909</v>
      </c>
      <c r="J266" s="163" t="s">
        <v>909</v>
      </c>
      <c r="K266" s="346" t="s">
        <v>909</v>
      </c>
    </row>
    <row r="267" spans="1:11">
      <c r="A267" s="238" t="s">
        <v>164</v>
      </c>
      <c r="B267" s="236" t="s">
        <v>1294</v>
      </c>
      <c r="C267" s="18" t="s">
        <v>909</v>
      </c>
      <c r="D267" s="18" t="s">
        <v>909</v>
      </c>
      <c r="E267" s="19">
        <f t="shared" si="8"/>
        <v>0</v>
      </c>
      <c r="F267" s="18" t="s">
        <v>909</v>
      </c>
      <c r="G267" s="125">
        <f t="shared" si="9"/>
        <v>0</v>
      </c>
      <c r="H267" s="337" t="s">
        <v>909</v>
      </c>
      <c r="I267" s="353" t="s">
        <v>909</v>
      </c>
      <c r="J267" s="163" t="s">
        <v>909</v>
      </c>
      <c r="K267" s="346" t="s">
        <v>909</v>
      </c>
    </row>
    <row r="268" spans="1:11">
      <c r="A268" s="238" t="s">
        <v>164</v>
      </c>
      <c r="B268" s="237" t="s">
        <v>1295</v>
      </c>
      <c r="C268" s="18" t="s">
        <v>909</v>
      </c>
      <c r="D268" s="18" t="s">
        <v>909</v>
      </c>
      <c r="E268" s="19">
        <f t="shared" si="8"/>
        <v>0</v>
      </c>
      <c r="F268" s="18" t="s">
        <v>909</v>
      </c>
      <c r="G268" s="125">
        <f t="shared" si="9"/>
        <v>0</v>
      </c>
      <c r="H268" s="337" t="s">
        <v>909</v>
      </c>
      <c r="I268" s="353" t="s">
        <v>909</v>
      </c>
      <c r="J268" s="163" t="s">
        <v>909</v>
      </c>
      <c r="K268" s="346" t="s">
        <v>909</v>
      </c>
    </row>
    <row r="269" spans="1:11">
      <c r="A269" s="238" t="s">
        <v>164</v>
      </c>
      <c r="B269" s="237" t="s">
        <v>1296</v>
      </c>
      <c r="C269" s="18" t="s">
        <v>909</v>
      </c>
      <c r="D269" s="18" t="s">
        <v>909</v>
      </c>
      <c r="E269" s="19">
        <f t="shared" ref="E269:E332" si="10">IFERROR(C269+D269,0)</f>
        <v>0</v>
      </c>
      <c r="F269" s="18" t="s">
        <v>909</v>
      </c>
      <c r="G269" s="125">
        <f t="shared" ref="G269:G332" si="11">IFERROR((E269-F269),0)</f>
        <v>0</v>
      </c>
      <c r="H269" s="337" t="s">
        <v>909</v>
      </c>
      <c r="I269" s="353" t="s">
        <v>909</v>
      </c>
      <c r="J269" s="163" t="s">
        <v>909</v>
      </c>
      <c r="K269" s="346" t="s">
        <v>909</v>
      </c>
    </row>
    <row r="270" spans="1:11">
      <c r="A270" s="238" t="s">
        <v>164</v>
      </c>
      <c r="B270" s="236" t="s">
        <v>1297</v>
      </c>
      <c r="C270" s="18">
        <v>12000</v>
      </c>
      <c r="D270" s="18"/>
      <c r="E270" s="19">
        <f t="shared" si="10"/>
        <v>12000</v>
      </c>
      <c r="F270" s="18">
        <v>11000</v>
      </c>
      <c r="G270" s="125">
        <f t="shared" si="11"/>
        <v>1000</v>
      </c>
      <c r="H270" s="337">
        <v>1000</v>
      </c>
      <c r="I270" s="353" t="s">
        <v>909</v>
      </c>
      <c r="J270" s="163" t="s">
        <v>909</v>
      </c>
      <c r="K270" s="346" t="s">
        <v>909</v>
      </c>
    </row>
    <row r="271" spans="1:11">
      <c r="A271" s="238" t="s">
        <v>164</v>
      </c>
      <c r="B271" s="237" t="s">
        <v>224</v>
      </c>
      <c r="C271" s="18" t="s">
        <v>909</v>
      </c>
      <c r="D271" s="18" t="s">
        <v>909</v>
      </c>
      <c r="E271" s="19">
        <f t="shared" si="10"/>
        <v>0</v>
      </c>
      <c r="F271" s="18" t="s">
        <v>909</v>
      </c>
      <c r="G271" s="125">
        <f t="shared" si="11"/>
        <v>0</v>
      </c>
      <c r="H271" s="337" t="s">
        <v>909</v>
      </c>
      <c r="I271" s="353" t="s">
        <v>909</v>
      </c>
      <c r="J271" s="163" t="s">
        <v>909</v>
      </c>
      <c r="K271" s="346" t="s">
        <v>909</v>
      </c>
    </row>
    <row r="272" spans="1:11">
      <c r="A272" s="238" t="s">
        <v>164</v>
      </c>
      <c r="B272" s="237" t="s">
        <v>1298</v>
      </c>
      <c r="C272" s="18">
        <v>200</v>
      </c>
      <c r="D272" s="18"/>
      <c r="E272" s="19">
        <f t="shared" si="10"/>
        <v>200</v>
      </c>
      <c r="F272" s="18">
        <v>200</v>
      </c>
      <c r="G272" s="125">
        <f t="shared" si="11"/>
        <v>0</v>
      </c>
      <c r="H272" s="337" t="s">
        <v>909</v>
      </c>
      <c r="I272" s="353" t="s">
        <v>909</v>
      </c>
      <c r="J272" s="163" t="s">
        <v>909</v>
      </c>
      <c r="K272" s="346" t="s">
        <v>909</v>
      </c>
    </row>
    <row r="273" spans="1:11">
      <c r="A273" s="238" t="s">
        <v>164</v>
      </c>
      <c r="B273" s="236" t="s">
        <v>208</v>
      </c>
      <c r="C273" s="18">
        <v>3100</v>
      </c>
      <c r="D273" s="18"/>
      <c r="E273" s="19">
        <f t="shared" si="10"/>
        <v>3100</v>
      </c>
      <c r="F273" s="18">
        <v>3100</v>
      </c>
      <c r="G273" s="125">
        <f t="shared" si="11"/>
        <v>0</v>
      </c>
      <c r="H273" s="337" t="s">
        <v>909</v>
      </c>
      <c r="I273" s="353" t="s">
        <v>909</v>
      </c>
      <c r="J273" s="163" t="s">
        <v>909</v>
      </c>
      <c r="K273" s="346" t="s">
        <v>909</v>
      </c>
    </row>
    <row r="274" spans="1:11">
      <c r="A274" s="238" t="s">
        <v>164</v>
      </c>
      <c r="B274" s="236" t="s">
        <v>1299</v>
      </c>
      <c r="C274" s="18" t="s">
        <v>909</v>
      </c>
      <c r="D274" s="18" t="s">
        <v>909</v>
      </c>
      <c r="E274" s="19">
        <f t="shared" si="10"/>
        <v>0</v>
      </c>
      <c r="F274" s="18" t="s">
        <v>909</v>
      </c>
      <c r="G274" s="125">
        <f t="shared" si="11"/>
        <v>0</v>
      </c>
      <c r="H274" s="337" t="s">
        <v>909</v>
      </c>
      <c r="I274" s="353" t="s">
        <v>909</v>
      </c>
      <c r="J274" s="163" t="s">
        <v>909</v>
      </c>
      <c r="K274" s="346" t="s">
        <v>909</v>
      </c>
    </row>
    <row r="275" spans="1:11">
      <c r="A275" s="238" t="s">
        <v>164</v>
      </c>
      <c r="B275" s="236" t="s">
        <v>1300</v>
      </c>
      <c r="C275" s="18">
        <v>500</v>
      </c>
      <c r="D275" s="18"/>
      <c r="E275" s="19">
        <f t="shared" si="10"/>
        <v>500</v>
      </c>
      <c r="F275" s="18">
        <v>500</v>
      </c>
      <c r="G275" s="125">
        <f t="shared" si="11"/>
        <v>0</v>
      </c>
      <c r="H275" s="337" t="s">
        <v>909</v>
      </c>
      <c r="I275" s="353" t="s">
        <v>909</v>
      </c>
      <c r="J275" s="163" t="s">
        <v>909</v>
      </c>
      <c r="K275" s="346" t="s">
        <v>909</v>
      </c>
    </row>
    <row r="276" spans="1:11">
      <c r="A276" s="238" t="s">
        <v>164</v>
      </c>
      <c r="B276" s="236" t="s">
        <v>167</v>
      </c>
      <c r="C276" s="18" t="s">
        <v>909</v>
      </c>
      <c r="D276" s="18" t="s">
        <v>909</v>
      </c>
      <c r="E276" s="19">
        <f t="shared" si="10"/>
        <v>0</v>
      </c>
      <c r="F276" s="18" t="s">
        <v>909</v>
      </c>
      <c r="G276" s="125">
        <f t="shared" si="11"/>
        <v>0</v>
      </c>
      <c r="H276" s="337" t="s">
        <v>909</v>
      </c>
      <c r="I276" s="353" t="s">
        <v>909</v>
      </c>
      <c r="J276" s="163" t="s">
        <v>909</v>
      </c>
      <c r="K276" s="346" t="s">
        <v>909</v>
      </c>
    </row>
    <row r="277" spans="1:11">
      <c r="A277" s="238" t="s">
        <v>164</v>
      </c>
      <c r="B277" s="236" t="s">
        <v>220</v>
      </c>
      <c r="C277" s="18">
        <v>157000</v>
      </c>
      <c r="D277" s="18"/>
      <c r="E277" s="19">
        <f t="shared" si="10"/>
        <v>157000</v>
      </c>
      <c r="F277" s="18">
        <v>149200</v>
      </c>
      <c r="G277" s="125">
        <f t="shared" si="11"/>
        <v>7800</v>
      </c>
      <c r="H277" s="337">
        <v>7800</v>
      </c>
      <c r="I277" s="353" t="s">
        <v>909</v>
      </c>
      <c r="J277" s="163" t="s">
        <v>909</v>
      </c>
      <c r="K277" s="346" t="s">
        <v>909</v>
      </c>
    </row>
    <row r="278" spans="1:11">
      <c r="A278" s="238" t="s">
        <v>164</v>
      </c>
      <c r="B278" s="236" t="s">
        <v>191</v>
      </c>
      <c r="C278" s="18" t="s">
        <v>909</v>
      </c>
      <c r="D278" s="18" t="s">
        <v>909</v>
      </c>
      <c r="E278" s="19">
        <f t="shared" si="10"/>
        <v>0</v>
      </c>
      <c r="F278" s="18" t="s">
        <v>909</v>
      </c>
      <c r="G278" s="125">
        <f t="shared" si="11"/>
        <v>0</v>
      </c>
      <c r="H278" s="337" t="s">
        <v>909</v>
      </c>
      <c r="I278" s="353" t="s">
        <v>909</v>
      </c>
      <c r="J278" s="163" t="s">
        <v>909</v>
      </c>
      <c r="K278" s="346" t="s">
        <v>909</v>
      </c>
    </row>
    <row r="279" spans="1:11">
      <c r="A279" s="238" t="s">
        <v>164</v>
      </c>
      <c r="B279" s="237" t="s">
        <v>927</v>
      </c>
      <c r="C279" s="18">
        <v>12000</v>
      </c>
      <c r="D279" s="18"/>
      <c r="E279" s="19">
        <f t="shared" si="10"/>
        <v>12000</v>
      </c>
      <c r="F279" s="18">
        <v>9700</v>
      </c>
      <c r="G279" s="125">
        <f t="shared" si="11"/>
        <v>2300</v>
      </c>
      <c r="H279" s="337">
        <v>2300</v>
      </c>
      <c r="I279" s="353" t="s">
        <v>909</v>
      </c>
      <c r="J279" s="163" t="s">
        <v>909</v>
      </c>
      <c r="K279" s="346" t="s">
        <v>909</v>
      </c>
    </row>
    <row r="280" spans="1:11">
      <c r="A280" s="238" t="s">
        <v>164</v>
      </c>
      <c r="B280" s="236" t="s">
        <v>217</v>
      </c>
      <c r="C280" s="18">
        <v>6100</v>
      </c>
      <c r="D280" s="18"/>
      <c r="E280" s="19">
        <f t="shared" si="10"/>
        <v>6100</v>
      </c>
      <c r="F280" s="18">
        <v>5130</v>
      </c>
      <c r="G280" s="125">
        <f t="shared" si="11"/>
        <v>970</v>
      </c>
      <c r="H280" s="337">
        <v>970</v>
      </c>
      <c r="I280" s="353" t="s">
        <v>909</v>
      </c>
      <c r="J280" s="163" t="s">
        <v>909</v>
      </c>
      <c r="K280" s="346" t="s">
        <v>909</v>
      </c>
    </row>
    <row r="281" spans="1:11">
      <c r="A281" s="238" t="s">
        <v>164</v>
      </c>
      <c r="B281" s="231" t="s">
        <v>1301</v>
      </c>
      <c r="C281" s="18" t="s">
        <v>909</v>
      </c>
      <c r="D281" s="18"/>
      <c r="E281" s="19">
        <f t="shared" si="10"/>
        <v>0</v>
      </c>
      <c r="F281" s="18" t="s">
        <v>909</v>
      </c>
      <c r="G281" s="125">
        <f t="shared" si="11"/>
        <v>0</v>
      </c>
      <c r="H281" s="337" t="s">
        <v>909</v>
      </c>
      <c r="I281" s="353" t="s">
        <v>909</v>
      </c>
      <c r="J281" s="163" t="s">
        <v>909</v>
      </c>
      <c r="K281" s="346" t="s">
        <v>909</v>
      </c>
    </row>
    <row r="282" spans="1:11">
      <c r="A282" s="238" t="s">
        <v>164</v>
      </c>
      <c r="B282" s="236" t="s">
        <v>1302</v>
      </c>
      <c r="C282" s="18">
        <v>6000</v>
      </c>
      <c r="D282" s="18"/>
      <c r="E282" s="19">
        <f t="shared" si="10"/>
        <v>6000</v>
      </c>
      <c r="F282" s="18">
        <v>5200</v>
      </c>
      <c r="G282" s="125">
        <f t="shared" si="11"/>
        <v>800</v>
      </c>
      <c r="H282" s="337">
        <v>800</v>
      </c>
      <c r="I282" s="353" t="s">
        <v>909</v>
      </c>
      <c r="J282" s="163" t="s">
        <v>909</v>
      </c>
      <c r="K282" s="346" t="s">
        <v>909</v>
      </c>
    </row>
    <row r="283" spans="1:11">
      <c r="A283" s="238" t="s">
        <v>164</v>
      </c>
      <c r="B283" s="237" t="s">
        <v>926</v>
      </c>
      <c r="C283" s="18" t="s">
        <v>909</v>
      </c>
      <c r="D283" s="18" t="s">
        <v>909</v>
      </c>
      <c r="E283" s="19">
        <f t="shared" si="10"/>
        <v>0</v>
      </c>
      <c r="F283" s="18" t="s">
        <v>909</v>
      </c>
      <c r="G283" s="125">
        <f t="shared" si="11"/>
        <v>0</v>
      </c>
      <c r="H283" s="337" t="s">
        <v>909</v>
      </c>
      <c r="I283" s="353" t="s">
        <v>909</v>
      </c>
      <c r="J283" s="163" t="s">
        <v>909</v>
      </c>
      <c r="K283" s="346" t="s">
        <v>909</v>
      </c>
    </row>
    <row r="284" spans="1:11">
      <c r="A284" s="238" t="s">
        <v>164</v>
      </c>
      <c r="B284" s="236" t="s">
        <v>1303</v>
      </c>
      <c r="C284" s="18" t="s">
        <v>909</v>
      </c>
      <c r="D284" s="18" t="s">
        <v>909</v>
      </c>
      <c r="E284" s="19">
        <f t="shared" si="10"/>
        <v>0</v>
      </c>
      <c r="F284" s="18" t="s">
        <v>909</v>
      </c>
      <c r="G284" s="125">
        <f t="shared" si="11"/>
        <v>0</v>
      </c>
      <c r="H284" s="337" t="s">
        <v>909</v>
      </c>
      <c r="I284" s="353" t="s">
        <v>909</v>
      </c>
      <c r="J284" s="163" t="s">
        <v>909</v>
      </c>
      <c r="K284" s="346" t="s">
        <v>909</v>
      </c>
    </row>
    <row r="285" spans="1:11">
      <c r="A285" s="238" t="s">
        <v>164</v>
      </c>
      <c r="B285" s="237" t="s">
        <v>1304</v>
      </c>
      <c r="C285" s="18">
        <v>400</v>
      </c>
      <c r="D285" s="18"/>
      <c r="E285" s="19">
        <f t="shared" si="10"/>
        <v>400</v>
      </c>
      <c r="F285" s="18">
        <v>400</v>
      </c>
      <c r="G285" s="125">
        <f t="shared" si="11"/>
        <v>0</v>
      </c>
      <c r="H285" s="337" t="s">
        <v>909</v>
      </c>
      <c r="I285" s="353" t="s">
        <v>909</v>
      </c>
      <c r="J285" s="163" t="s">
        <v>909</v>
      </c>
      <c r="K285" s="346" t="s">
        <v>909</v>
      </c>
    </row>
    <row r="286" spans="1:11">
      <c r="A286" s="238" t="s">
        <v>164</v>
      </c>
      <c r="B286" s="236" t="s">
        <v>221</v>
      </c>
      <c r="C286" s="18">
        <v>78000</v>
      </c>
      <c r="D286" s="18"/>
      <c r="E286" s="19">
        <f t="shared" si="10"/>
        <v>78000</v>
      </c>
      <c r="F286" s="18">
        <v>48000</v>
      </c>
      <c r="G286" s="125">
        <f t="shared" si="11"/>
        <v>30000</v>
      </c>
      <c r="H286" s="337">
        <v>30000</v>
      </c>
      <c r="I286" s="353" t="s">
        <v>909</v>
      </c>
      <c r="J286" s="163" t="s">
        <v>909</v>
      </c>
      <c r="K286" s="346" t="s">
        <v>909</v>
      </c>
    </row>
    <row r="287" spans="1:11">
      <c r="A287" s="238" t="s">
        <v>164</v>
      </c>
      <c r="B287" s="237" t="s">
        <v>1305</v>
      </c>
      <c r="C287" s="18">
        <v>300</v>
      </c>
      <c r="D287" s="18"/>
      <c r="E287" s="19">
        <f t="shared" si="10"/>
        <v>300</v>
      </c>
      <c r="F287" s="18">
        <v>300</v>
      </c>
      <c r="G287" s="125">
        <f t="shared" si="11"/>
        <v>0</v>
      </c>
      <c r="H287" s="337"/>
      <c r="I287" s="353" t="s">
        <v>909</v>
      </c>
      <c r="J287" s="163" t="s">
        <v>909</v>
      </c>
      <c r="K287" s="346" t="s">
        <v>909</v>
      </c>
    </row>
    <row r="288" spans="1:11">
      <c r="A288" s="238" t="s">
        <v>164</v>
      </c>
      <c r="B288" s="236" t="s">
        <v>1306</v>
      </c>
      <c r="C288" s="18">
        <v>75000</v>
      </c>
      <c r="D288" s="18"/>
      <c r="E288" s="19">
        <f t="shared" si="10"/>
        <v>75000</v>
      </c>
      <c r="F288" s="18">
        <v>75000</v>
      </c>
      <c r="G288" s="125">
        <f t="shared" si="11"/>
        <v>0</v>
      </c>
      <c r="H288" s="337" t="s">
        <v>909</v>
      </c>
      <c r="I288" s="353" t="s">
        <v>909</v>
      </c>
      <c r="J288" s="163" t="s">
        <v>909</v>
      </c>
      <c r="K288" s="346" t="s">
        <v>909</v>
      </c>
    </row>
    <row r="289" spans="1:11">
      <c r="A289" s="16" t="s">
        <v>1307</v>
      </c>
      <c r="B289" s="406" t="s">
        <v>498</v>
      </c>
      <c r="C289" s="234">
        <v>90000</v>
      </c>
      <c r="D289" s="18"/>
      <c r="E289" s="19">
        <f t="shared" si="10"/>
        <v>90000</v>
      </c>
      <c r="F289" s="18">
        <v>90000</v>
      </c>
      <c r="G289" s="125">
        <f t="shared" si="11"/>
        <v>0</v>
      </c>
      <c r="H289" s="337" t="s">
        <v>909</v>
      </c>
      <c r="I289" s="353" t="s">
        <v>909</v>
      </c>
      <c r="J289" s="163" t="s">
        <v>909</v>
      </c>
      <c r="K289" s="346" t="s">
        <v>909</v>
      </c>
    </row>
    <row r="290" spans="1:11">
      <c r="A290" s="238" t="s">
        <v>1307</v>
      </c>
      <c r="B290" s="241" t="s">
        <v>494</v>
      </c>
      <c r="C290" s="18" t="s">
        <v>909</v>
      </c>
      <c r="D290" s="18"/>
      <c r="E290" s="19">
        <f t="shared" si="10"/>
        <v>0</v>
      </c>
      <c r="F290" s="18" t="s">
        <v>909</v>
      </c>
      <c r="G290" s="125">
        <f t="shared" si="11"/>
        <v>0</v>
      </c>
      <c r="H290" s="337" t="s">
        <v>909</v>
      </c>
      <c r="I290" s="353" t="s">
        <v>909</v>
      </c>
      <c r="J290" s="163" t="s">
        <v>909</v>
      </c>
      <c r="K290" s="346" t="s">
        <v>909</v>
      </c>
    </row>
    <row r="291" spans="1:11">
      <c r="A291" s="238" t="s">
        <v>1307</v>
      </c>
      <c r="B291" s="241" t="s">
        <v>495</v>
      </c>
      <c r="C291" s="18">
        <v>857</v>
      </c>
      <c r="D291" s="18"/>
      <c r="E291" s="19">
        <f t="shared" si="10"/>
        <v>857</v>
      </c>
      <c r="F291" s="18">
        <v>857</v>
      </c>
      <c r="G291" s="125">
        <f t="shared" si="11"/>
        <v>0</v>
      </c>
      <c r="H291" s="337" t="s">
        <v>909</v>
      </c>
      <c r="I291" s="353" t="s">
        <v>909</v>
      </c>
      <c r="J291" s="163" t="s">
        <v>909</v>
      </c>
      <c r="K291" s="346" t="s">
        <v>909</v>
      </c>
    </row>
    <row r="292" spans="1:11">
      <c r="A292" s="238" t="s">
        <v>1307</v>
      </c>
      <c r="B292" s="241" t="s">
        <v>484</v>
      </c>
      <c r="C292" s="18" t="s">
        <v>909</v>
      </c>
      <c r="D292" s="18" t="s">
        <v>909</v>
      </c>
      <c r="E292" s="19">
        <f t="shared" si="10"/>
        <v>0</v>
      </c>
      <c r="F292" s="18" t="s">
        <v>909</v>
      </c>
      <c r="G292" s="125">
        <f t="shared" si="11"/>
        <v>0</v>
      </c>
      <c r="H292" s="337" t="s">
        <v>909</v>
      </c>
      <c r="I292" s="353" t="s">
        <v>909</v>
      </c>
      <c r="J292" s="163" t="s">
        <v>909</v>
      </c>
      <c r="K292" s="346" t="s">
        <v>909</v>
      </c>
    </row>
    <row r="293" spans="1:11">
      <c r="A293" s="238" t="s">
        <v>1307</v>
      </c>
      <c r="B293" s="241" t="s">
        <v>515</v>
      </c>
      <c r="C293" s="18">
        <v>19200</v>
      </c>
      <c r="D293" s="18"/>
      <c r="E293" s="19">
        <f t="shared" si="10"/>
        <v>19200</v>
      </c>
      <c r="F293" s="18">
        <v>19200</v>
      </c>
      <c r="G293" s="125">
        <f t="shared" si="11"/>
        <v>0</v>
      </c>
      <c r="H293" s="337" t="s">
        <v>909</v>
      </c>
      <c r="I293" s="353" t="s">
        <v>909</v>
      </c>
      <c r="J293" s="163" t="s">
        <v>909</v>
      </c>
      <c r="K293" s="346" t="s">
        <v>909</v>
      </c>
    </row>
    <row r="294" spans="1:11">
      <c r="A294" s="238" t="s">
        <v>1307</v>
      </c>
      <c r="B294" s="241" t="s">
        <v>516</v>
      </c>
      <c r="C294" s="18">
        <v>29100</v>
      </c>
      <c r="D294" s="18"/>
      <c r="E294" s="19">
        <f t="shared" si="10"/>
        <v>29100</v>
      </c>
      <c r="F294" s="18">
        <v>29100</v>
      </c>
      <c r="G294" s="125">
        <f t="shared" si="11"/>
        <v>0</v>
      </c>
      <c r="H294" s="337" t="s">
        <v>909</v>
      </c>
      <c r="I294" s="353" t="s">
        <v>909</v>
      </c>
      <c r="J294" s="163" t="s">
        <v>909</v>
      </c>
      <c r="K294" s="346" t="s">
        <v>909</v>
      </c>
    </row>
    <row r="295" spans="1:11">
      <c r="A295" s="238" t="s">
        <v>1307</v>
      </c>
      <c r="B295" s="241" t="s">
        <v>517</v>
      </c>
      <c r="C295" s="18" t="s">
        <v>909</v>
      </c>
      <c r="D295" s="18"/>
      <c r="E295" s="19">
        <f t="shared" si="10"/>
        <v>0</v>
      </c>
      <c r="F295" s="18" t="s">
        <v>909</v>
      </c>
      <c r="G295" s="125">
        <f t="shared" si="11"/>
        <v>0</v>
      </c>
      <c r="H295" s="337" t="s">
        <v>909</v>
      </c>
      <c r="I295" s="353" t="s">
        <v>909</v>
      </c>
      <c r="J295" s="163" t="s">
        <v>909</v>
      </c>
      <c r="K295" s="346" t="s">
        <v>909</v>
      </c>
    </row>
    <row r="296" spans="1:11">
      <c r="A296" s="238" t="s">
        <v>1307</v>
      </c>
      <c r="B296" s="241" t="s">
        <v>518</v>
      </c>
      <c r="C296" s="18">
        <v>500</v>
      </c>
      <c r="D296" s="18"/>
      <c r="E296" s="19">
        <f t="shared" si="10"/>
        <v>500</v>
      </c>
      <c r="F296" s="18">
        <v>500</v>
      </c>
      <c r="G296" s="125">
        <f t="shared" si="11"/>
        <v>0</v>
      </c>
      <c r="H296" s="337" t="s">
        <v>909</v>
      </c>
      <c r="I296" s="353" t="s">
        <v>909</v>
      </c>
      <c r="J296" s="163" t="s">
        <v>909</v>
      </c>
      <c r="K296" s="346" t="s">
        <v>909</v>
      </c>
    </row>
    <row r="297" spans="1:11">
      <c r="A297" s="238" t="s">
        <v>1307</v>
      </c>
      <c r="B297" s="241" t="s">
        <v>514</v>
      </c>
      <c r="C297" s="18" t="s">
        <v>909</v>
      </c>
      <c r="D297" s="18" t="s">
        <v>909</v>
      </c>
      <c r="E297" s="19">
        <f t="shared" si="10"/>
        <v>0</v>
      </c>
      <c r="F297" s="18" t="s">
        <v>909</v>
      </c>
      <c r="G297" s="125">
        <f t="shared" si="11"/>
        <v>0</v>
      </c>
      <c r="H297" s="337" t="s">
        <v>909</v>
      </c>
      <c r="I297" s="353" t="s">
        <v>909</v>
      </c>
      <c r="J297" s="163" t="s">
        <v>909</v>
      </c>
      <c r="K297" s="346" t="s">
        <v>909</v>
      </c>
    </row>
    <row r="298" spans="1:11">
      <c r="A298" s="238" t="s">
        <v>1307</v>
      </c>
      <c r="B298" s="241" t="s">
        <v>519</v>
      </c>
      <c r="C298" s="24" t="s">
        <v>909</v>
      </c>
      <c r="D298" s="18"/>
      <c r="E298" s="24">
        <f t="shared" si="10"/>
        <v>0</v>
      </c>
      <c r="F298" s="24" t="s">
        <v>909</v>
      </c>
      <c r="G298" s="125">
        <f t="shared" si="11"/>
        <v>0</v>
      </c>
      <c r="H298" s="337" t="s">
        <v>909</v>
      </c>
      <c r="I298" s="353" t="s">
        <v>909</v>
      </c>
      <c r="J298" s="163" t="s">
        <v>909</v>
      </c>
      <c r="K298" s="346" t="s">
        <v>909</v>
      </c>
    </row>
    <row r="299" spans="1:11">
      <c r="A299" s="238" t="s">
        <v>1307</v>
      </c>
      <c r="B299" s="241" t="s">
        <v>489</v>
      </c>
      <c r="C299" s="18">
        <v>4000</v>
      </c>
      <c r="D299" s="18"/>
      <c r="E299" s="18">
        <f t="shared" si="10"/>
        <v>4000</v>
      </c>
      <c r="F299" s="24">
        <v>4000</v>
      </c>
      <c r="G299" s="125">
        <f t="shared" si="11"/>
        <v>0</v>
      </c>
      <c r="H299" s="337" t="s">
        <v>909</v>
      </c>
      <c r="I299" s="353" t="s">
        <v>909</v>
      </c>
      <c r="J299" s="163" t="s">
        <v>909</v>
      </c>
      <c r="K299" s="346" t="s">
        <v>909</v>
      </c>
    </row>
    <row r="300" spans="1:11">
      <c r="A300" s="238" t="s">
        <v>1307</v>
      </c>
      <c r="B300" s="241" t="s">
        <v>491</v>
      </c>
      <c r="C300" s="18">
        <v>4300</v>
      </c>
      <c r="D300" s="18"/>
      <c r="E300" s="18">
        <f t="shared" si="10"/>
        <v>4300</v>
      </c>
      <c r="F300" s="24">
        <v>4228</v>
      </c>
      <c r="G300" s="125">
        <f t="shared" si="11"/>
        <v>72</v>
      </c>
      <c r="H300" s="337" t="s">
        <v>909</v>
      </c>
      <c r="I300" s="353" t="s">
        <v>909</v>
      </c>
      <c r="J300" s="163">
        <v>72</v>
      </c>
      <c r="K300" s="346" t="s">
        <v>909</v>
      </c>
    </row>
    <row r="301" spans="1:11">
      <c r="A301" s="238" t="s">
        <v>1307</v>
      </c>
      <c r="B301" s="241" t="s">
        <v>949</v>
      </c>
      <c r="C301" s="18" t="s">
        <v>909</v>
      </c>
      <c r="D301" s="18"/>
      <c r="E301" s="18">
        <f t="shared" si="10"/>
        <v>0</v>
      </c>
      <c r="F301" s="24" t="s">
        <v>909</v>
      </c>
      <c r="G301" s="125">
        <f t="shared" si="11"/>
        <v>0</v>
      </c>
      <c r="H301" s="337" t="s">
        <v>909</v>
      </c>
      <c r="I301" s="353" t="s">
        <v>909</v>
      </c>
      <c r="J301" s="163" t="s">
        <v>909</v>
      </c>
      <c r="K301" s="346" t="s">
        <v>909</v>
      </c>
    </row>
    <row r="302" spans="1:11">
      <c r="A302" s="238" t="s">
        <v>1307</v>
      </c>
      <c r="B302" s="241" t="s">
        <v>492</v>
      </c>
      <c r="C302" s="18">
        <v>1500</v>
      </c>
      <c r="D302" s="18"/>
      <c r="E302" s="18">
        <f t="shared" si="10"/>
        <v>1500</v>
      </c>
      <c r="F302" s="24">
        <v>1225</v>
      </c>
      <c r="G302" s="125">
        <f t="shared" si="11"/>
        <v>275</v>
      </c>
      <c r="H302" s="337" t="s">
        <v>909</v>
      </c>
      <c r="I302" s="353" t="s">
        <v>909</v>
      </c>
      <c r="J302" s="163">
        <v>275</v>
      </c>
      <c r="K302" s="346" t="s">
        <v>909</v>
      </c>
    </row>
    <row r="303" spans="1:11">
      <c r="A303" s="238" t="s">
        <v>1307</v>
      </c>
      <c r="B303" s="241" t="s">
        <v>507</v>
      </c>
      <c r="C303" s="18" t="s">
        <v>909</v>
      </c>
      <c r="D303" s="18" t="s">
        <v>909</v>
      </c>
      <c r="E303" s="18">
        <f t="shared" si="10"/>
        <v>0</v>
      </c>
      <c r="F303" s="24" t="s">
        <v>909</v>
      </c>
      <c r="G303" s="125">
        <f t="shared" si="11"/>
        <v>0</v>
      </c>
      <c r="H303" s="337" t="s">
        <v>909</v>
      </c>
      <c r="I303" s="353" t="s">
        <v>909</v>
      </c>
      <c r="J303" s="163" t="s">
        <v>909</v>
      </c>
      <c r="K303" s="346" t="s">
        <v>909</v>
      </c>
    </row>
    <row r="304" spans="1:11">
      <c r="A304" s="238" t="s">
        <v>1307</v>
      </c>
      <c r="B304" s="241" t="s">
        <v>521</v>
      </c>
      <c r="C304" s="18">
        <v>100</v>
      </c>
      <c r="D304" s="18"/>
      <c r="E304" s="18">
        <f t="shared" si="10"/>
        <v>100</v>
      </c>
      <c r="F304" s="24">
        <v>100</v>
      </c>
      <c r="G304" s="125">
        <f t="shared" si="11"/>
        <v>0</v>
      </c>
      <c r="H304" s="337" t="s">
        <v>909</v>
      </c>
      <c r="I304" s="353" t="s">
        <v>909</v>
      </c>
      <c r="J304" s="163" t="s">
        <v>909</v>
      </c>
      <c r="K304" s="346" t="s">
        <v>909</v>
      </c>
    </row>
    <row r="305" spans="1:11">
      <c r="A305" s="238" t="s">
        <v>1307</v>
      </c>
      <c r="B305" s="241" t="s">
        <v>512</v>
      </c>
      <c r="C305" s="18">
        <v>100</v>
      </c>
      <c r="D305" s="18"/>
      <c r="E305" s="18">
        <f t="shared" si="10"/>
        <v>100</v>
      </c>
      <c r="F305" s="24">
        <v>100</v>
      </c>
      <c r="G305" s="125">
        <f t="shared" si="11"/>
        <v>0</v>
      </c>
      <c r="H305" s="337" t="s">
        <v>909</v>
      </c>
      <c r="I305" s="353" t="s">
        <v>909</v>
      </c>
      <c r="J305" s="163" t="s">
        <v>909</v>
      </c>
      <c r="K305" s="346" t="s">
        <v>909</v>
      </c>
    </row>
    <row r="306" spans="1:11">
      <c r="A306" s="238" t="s">
        <v>1307</v>
      </c>
      <c r="B306" s="241" t="s">
        <v>511</v>
      </c>
      <c r="C306" s="18" t="s">
        <v>909</v>
      </c>
      <c r="D306" s="18" t="s">
        <v>909</v>
      </c>
      <c r="E306" s="18">
        <f t="shared" si="10"/>
        <v>0</v>
      </c>
      <c r="F306" s="24" t="s">
        <v>909</v>
      </c>
      <c r="G306" s="125">
        <f t="shared" si="11"/>
        <v>0</v>
      </c>
      <c r="H306" s="337" t="s">
        <v>909</v>
      </c>
      <c r="I306" s="353" t="s">
        <v>909</v>
      </c>
      <c r="J306" s="163" t="s">
        <v>909</v>
      </c>
      <c r="K306" s="346" t="s">
        <v>909</v>
      </c>
    </row>
    <row r="307" spans="1:11">
      <c r="A307" s="238" t="s">
        <v>1307</v>
      </c>
      <c r="B307" s="241" t="s">
        <v>950</v>
      </c>
      <c r="C307" s="18">
        <v>4100</v>
      </c>
      <c r="D307" s="18"/>
      <c r="E307" s="18">
        <f t="shared" si="10"/>
        <v>4100</v>
      </c>
      <c r="F307" s="24">
        <v>3940</v>
      </c>
      <c r="G307" s="125">
        <f t="shared" si="11"/>
        <v>160</v>
      </c>
      <c r="H307" s="337" t="s">
        <v>909</v>
      </c>
      <c r="I307" s="353" t="s">
        <v>909</v>
      </c>
      <c r="J307" s="163">
        <v>160</v>
      </c>
      <c r="K307" s="346" t="s">
        <v>909</v>
      </c>
    </row>
    <row r="308" spans="1:11">
      <c r="A308" s="238" t="s">
        <v>1307</v>
      </c>
      <c r="B308" s="241" t="s">
        <v>487</v>
      </c>
      <c r="C308" s="18">
        <v>2500</v>
      </c>
      <c r="D308" s="18"/>
      <c r="E308" s="18">
        <f t="shared" si="10"/>
        <v>2500</v>
      </c>
      <c r="F308" s="24">
        <v>2413</v>
      </c>
      <c r="G308" s="125">
        <f t="shared" si="11"/>
        <v>87</v>
      </c>
      <c r="H308" s="337" t="s">
        <v>909</v>
      </c>
      <c r="I308" s="353" t="s">
        <v>909</v>
      </c>
      <c r="J308" s="163">
        <v>87</v>
      </c>
      <c r="K308" s="346" t="s">
        <v>909</v>
      </c>
    </row>
    <row r="309" spans="1:11">
      <c r="A309" s="238" t="s">
        <v>1307</v>
      </c>
      <c r="B309" s="241" t="s">
        <v>488</v>
      </c>
      <c r="C309" s="18">
        <v>2600</v>
      </c>
      <c r="D309" s="18"/>
      <c r="E309" s="18">
        <f t="shared" si="10"/>
        <v>2600</v>
      </c>
      <c r="F309" s="18">
        <v>2493</v>
      </c>
      <c r="G309" s="125">
        <f t="shared" si="11"/>
        <v>107</v>
      </c>
      <c r="H309" s="337" t="s">
        <v>909</v>
      </c>
      <c r="I309" s="353" t="s">
        <v>909</v>
      </c>
      <c r="J309" s="163">
        <v>107</v>
      </c>
      <c r="K309" s="346" t="s">
        <v>909</v>
      </c>
    </row>
    <row r="310" spans="1:11">
      <c r="A310" s="238" t="s">
        <v>1307</v>
      </c>
      <c r="B310" s="241" t="s">
        <v>496</v>
      </c>
      <c r="C310" s="18" t="s">
        <v>909</v>
      </c>
      <c r="D310" s="18" t="s">
        <v>909</v>
      </c>
      <c r="E310" s="18">
        <f t="shared" si="10"/>
        <v>0</v>
      </c>
      <c r="F310" s="24" t="s">
        <v>909</v>
      </c>
      <c r="G310" s="125">
        <f t="shared" si="11"/>
        <v>0</v>
      </c>
      <c r="H310" s="337" t="s">
        <v>909</v>
      </c>
      <c r="I310" s="353" t="s">
        <v>909</v>
      </c>
      <c r="J310" s="163" t="s">
        <v>909</v>
      </c>
      <c r="K310" s="346" t="s">
        <v>909</v>
      </c>
    </row>
    <row r="311" spans="1:11">
      <c r="A311" s="238" t="s">
        <v>1307</v>
      </c>
      <c r="B311" s="241" t="s">
        <v>504</v>
      </c>
      <c r="C311" s="18">
        <v>100</v>
      </c>
      <c r="D311" s="18"/>
      <c r="E311" s="18">
        <f t="shared" si="10"/>
        <v>100</v>
      </c>
      <c r="F311" s="24">
        <v>100</v>
      </c>
      <c r="G311" s="125">
        <f t="shared" si="11"/>
        <v>0</v>
      </c>
      <c r="H311" s="337" t="s">
        <v>909</v>
      </c>
      <c r="I311" s="353" t="s">
        <v>909</v>
      </c>
      <c r="J311" s="163" t="s">
        <v>909</v>
      </c>
      <c r="K311" s="346" t="s">
        <v>909</v>
      </c>
    </row>
    <row r="312" spans="1:11">
      <c r="A312" s="238" t="s">
        <v>1307</v>
      </c>
      <c r="B312" s="241" t="s">
        <v>1035</v>
      </c>
      <c r="C312" s="18">
        <v>50</v>
      </c>
      <c r="D312" s="18"/>
      <c r="E312" s="18">
        <f t="shared" si="10"/>
        <v>50</v>
      </c>
      <c r="F312" s="24">
        <v>50</v>
      </c>
      <c r="G312" s="125">
        <f t="shared" si="11"/>
        <v>0</v>
      </c>
      <c r="H312" s="337" t="s">
        <v>909</v>
      </c>
      <c r="I312" s="353" t="s">
        <v>909</v>
      </c>
      <c r="J312" s="163" t="s">
        <v>909</v>
      </c>
      <c r="K312" s="346" t="s">
        <v>909</v>
      </c>
    </row>
    <row r="313" spans="1:11">
      <c r="A313" s="238"/>
      <c r="B313" s="241" t="s">
        <v>1310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25">
        <f t="shared" si="11"/>
        <v>0</v>
      </c>
      <c r="H313" s="337" t="s">
        <v>909</v>
      </c>
      <c r="I313" s="353" t="s">
        <v>909</v>
      </c>
      <c r="J313" s="163" t="s">
        <v>909</v>
      </c>
      <c r="K313" s="346" t="s">
        <v>909</v>
      </c>
    </row>
    <row r="314" spans="1:11">
      <c r="A314" s="16" t="s">
        <v>522</v>
      </c>
      <c r="B314" s="240" t="s">
        <v>523</v>
      </c>
      <c r="C314" s="18" t="s">
        <v>909</v>
      </c>
      <c r="D314" s="18" t="s">
        <v>909</v>
      </c>
      <c r="E314" s="18">
        <f t="shared" si="10"/>
        <v>0</v>
      </c>
      <c r="F314" s="24" t="s">
        <v>909</v>
      </c>
      <c r="G314" s="125">
        <f t="shared" si="11"/>
        <v>0</v>
      </c>
      <c r="H314" s="337" t="s">
        <v>909</v>
      </c>
      <c r="I314" s="353" t="s">
        <v>909</v>
      </c>
      <c r="J314" s="163" t="s">
        <v>909</v>
      </c>
      <c r="K314" s="346" t="s">
        <v>909</v>
      </c>
    </row>
    <row r="315" spans="1:11">
      <c r="A315" s="238" t="s">
        <v>522</v>
      </c>
      <c r="B315" s="241" t="s">
        <v>524</v>
      </c>
      <c r="C315" s="18" t="s">
        <v>909</v>
      </c>
      <c r="D315" s="18" t="s">
        <v>909</v>
      </c>
      <c r="E315" s="18">
        <f t="shared" si="10"/>
        <v>0</v>
      </c>
      <c r="F315" s="24" t="s">
        <v>909</v>
      </c>
      <c r="G315" s="125">
        <f t="shared" si="11"/>
        <v>0</v>
      </c>
      <c r="H315" s="337" t="s">
        <v>909</v>
      </c>
      <c r="I315" s="353" t="s">
        <v>909</v>
      </c>
      <c r="J315" s="163" t="s">
        <v>909</v>
      </c>
      <c r="K315" s="346" t="s">
        <v>909</v>
      </c>
    </row>
    <row r="316" spans="1:11">
      <c r="A316" s="238" t="s">
        <v>522</v>
      </c>
      <c r="B316" s="241" t="s">
        <v>1311</v>
      </c>
      <c r="C316" s="18" t="s">
        <v>909</v>
      </c>
      <c r="D316" s="18" t="s">
        <v>909</v>
      </c>
      <c r="E316" s="18">
        <f t="shared" si="10"/>
        <v>0</v>
      </c>
      <c r="F316" s="18" t="s">
        <v>909</v>
      </c>
      <c r="G316" s="125">
        <f t="shared" si="11"/>
        <v>0</v>
      </c>
      <c r="H316" s="337" t="s">
        <v>909</v>
      </c>
      <c r="I316" s="353" t="s">
        <v>909</v>
      </c>
      <c r="J316" s="163" t="s">
        <v>909</v>
      </c>
      <c r="K316" s="346" t="s">
        <v>909</v>
      </c>
    </row>
    <row r="317" spans="1:11">
      <c r="A317" s="238" t="s">
        <v>522</v>
      </c>
      <c r="B317" s="242" t="s">
        <v>952</v>
      </c>
      <c r="C317" s="18">
        <v>5000</v>
      </c>
      <c r="D317" s="18"/>
      <c r="E317" s="18">
        <f t="shared" si="10"/>
        <v>5000</v>
      </c>
      <c r="F317" s="18">
        <v>613</v>
      </c>
      <c r="G317" s="125">
        <f t="shared" si="11"/>
        <v>4387</v>
      </c>
      <c r="H317" s="337" t="s">
        <v>909</v>
      </c>
      <c r="I317" s="353" t="s">
        <v>909</v>
      </c>
      <c r="J317" s="163">
        <v>4387</v>
      </c>
      <c r="K317" s="346" t="s">
        <v>909</v>
      </c>
    </row>
    <row r="318" spans="1:11">
      <c r="A318" s="238" t="s">
        <v>522</v>
      </c>
      <c r="B318" s="242" t="s">
        <v>953</v>
      </c>
      <c r="C318" s="18">
        <v>5000</v>
      </c>
      <c r="D318" s="18"/>
      <c r="E318" s="18">
        <f t="shared" si="10"/>
        <v>5000</v>
      </c>
      <c r="F318" s="18">
        <v>3159</v>
      </c>
      <c r="G318" s="125">
        <f t="shared" si="11"/>
        <v>1841</v>
      </c>
      <c r="H318" s="337" t="s">
        <v>909</v>
      </c>
      <c r="I318" s="353" t="s">
        <v>909</v>
      </c>
      <c r="J318" s="163">
        <v>1841</v>
      </c>
      <c r="K318" s="346" t="s">
        <v>909</v>
      </c>
    </row>
    <row r="319" spans="1:11">
      <c r="A319" s="238" t="s">
        <v>522</v>
      </c>
      <c r="B319" s="242" t="s">
        <v>540</v>
      </c>
      <c r="C319" s="18" t="s">
        <v>909</v>
      </c>
      <c r="D319" s="18" t="s">
        <v>909</v>
      </c>
      <c r="E319" s="18">
        <f t="shared" si="10"/>
        <v>0</v>
      </c>
      <c r="F319" s="18" t="s">
        <v>909</v>
      </c>
      <c r="G319" s="125">
        <f t="shared" si="11"/>
        <v>0</v>
      </c>
      <c r="H319" s="337" t="s">
        <v>909</v>
      </c>
      <c r="I319" s="353" t="s">
        <v>909</v>
      </c>
      <c r="J319" s="163" t="s">
        <v>909</v>
      </c>
      <c r="K319" s="346" t="s">
        <v>909</v>
      </c>
    </row>
    <row r="320" spans="1:11">
      <c r="A320" s="238" t="s">
        <v>522</v>
      </c>
      <c r="B320" s="242" t="s">
        <v>541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25">
        <f t="shared" si="11"/>
        <v>0</v>
      </c>
      <c r="H320" s="337" t="s">
        <v>909</v>
      </c>
      <c r="I320" s="353" t="s">
        <v>909</v>
      </c>
      <c r="J320" s="163" t="s">
        <v>909</v>
      </c>
      <c r="K320" s="346" t="s">
        <v>909</v>
      </c>
    </row>
    <row r="321" spans="1:11">
      <c r="A321" s="238" t="s">
        <v>522</v>
      </c>
      <c r="B321" s="242" t="s">
        <v>954</v>
      </c>
      <c r="C321" s="18">
        <v>5000</v>
      </c>
      <c r="D321" s="18"/>
      <c r="E321" s="18">
        <f t="shared" si="10"/>
        <v>5000</v>
      </c>
      <c r="F321" s="18">
        <v>4363</v>
      </c>
      <c r="G321" s="125">
        <f t="shared" si="11"/>
        <v>637</v>
      </c>
      <c r="H321" s="337" t="s">
        <v>909</v>
      </c>
      <c r="I321" s="353" t="s">
        <v>909</v>
      </c>
      <c r="J321" s="163">
        <v>637</v>
      </c>
      <c r="K321" s="346" t="s">
        <v>909</v>
      </c>
    </row>
    <row r="322" spans="1:11">
      <c r="A322" s="238" t="s">
        <v>522</v>
      </c>
      <c r="B322" s="241" t="s">
        <v>1581</v>
      </c>
      <c r="C322" s="18">
        <v>2233</v>
      </c>
      <c r="D322" s="18"/>
      <c r="E322" s="18">
        <f t="shared" si="10"/>
        <v>2233</v>
      </c>
      <c r="F322" s="18">
        <v>2102</v>
      </c>
      <c r="G322" s="125">
        <f t="shared" si="11"/>
        <v>131</v>
      </c>
      <c r="H322" s="337" t="s">
        <v>909</v>
      </c>
      <c r="I322" s="353" t="s">
        <v>909</v>
      </c>
      <c r="J322" s="163">
        <v>131</v>
      </c>
      <c r="K322" s="346" t="s">
        <v>909</v>
      </c>
    </row>
    <row r="323" spans="1:11">
      <c r="A323" s="243" t="s">
        <v>1308</v>
      </c>
      <c r="B323" s="239" t="s">
        <v>929</v>
      </c>
      <c r="C323" s="18" t="s">
        <v>909</v>
      </c>
      <c r="D323" s="18" t="s">
        <v>909</v>
      </c>
      <c r="E323" s="18">
        <f t="shared" si="10"/>
        <v>0</v>
      </c>
      <c r="F323" s="18" t="s">
        <v>909</v>
      </c>
      <c r="G323" s="125">
        <f t="shared" si="11"/>
        <v>0</v>
      </c>
      <c r="H323" s="337" t="s">
        <v>909</v>
      </c>
      <c r="I323" s="353" t="s">
        <v>909</v>
      </c>
      <c r="J323" s="163" t="s">
        <v>909</v>
      </c>
      <c r="K323" s="346" t="s">
        <v>909</v>
      </c>
    </row>
    <row r="324" spans="1:11">
      <c r="A324" s="244" t="s">
        <v>1308</v>
      </c>
      <c r="B324" s="239" t="s">
        <v>930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25">
        <f t="shared" si="11"/>
        <v>0</v>
      </c>
      <c r="H324" s="337" t="s">
        <v>909</v>
      </c>
      <c r="I324" s="353" t="s">
        <v>909</v>
      </c>
      <c r="J324" s="163" t="s">
        <v>909</v>
      </c>
      <c r="K324" s="346" t="s">
        <v>909</v>
      </c>
    </row>
    <row r="325" spans="1:11">
      <c r="A325" s="16" t="s">
        <v>245</v>
      </c>
      <c r="B325" s="239" t="s">
        <v>246</v>
      </c>
      <c r="C325" s="18">
        <v>650</v>
      </c>
      <c r="D325" s="18"/>
      <c r="E325" s="18">
        <f t="shared" si="10"/>
        <v>650</v>
      </c>
      <c r="F325" s="18">
        <v>650</v>
      </c>
      <c r="G325" s="125">
        <f t="shared" si="11"/>
        <v>0</v>
      </c>
      <c r="H325" s="337" t="s">
        <v>909</v>
      </c>
      <c r="I325" s="353" t="s">
        <v>909</v>
      </c>
      <c r="J325" s="163" t="s">
        <v>909</v>
      </c>
      <c r="K325" s="346" t="s">
        <v>909</v>
      </c>
    </row>
    <row r="326" spans="1:11">
      <c r="A326" s="238" t="s">
        <v>245</v>
      </c>
      <c r="B326" s="239" t="s">
        <v>247</v>
      </c>
      <c r="C326" s="18" t="s">
        <v>909</v>
      </c>
      <c r="D326" s="18" t="s">
        <v>909</v>
      </c>
      <c r="E326" s="18">
        <f t="shared" si="10"/>
        <v>0</v>
      </c>
      <c r="F326" s="18" t="s">
        <v>909</v>
      </c>
      <c r="G326" s="125">
        <f t="shared" si="11"/>
        <v>0</v>
      </c>
      <c r="H326" s="337" t="s">
        <v>909</v>
      </c>
      <c r="I326" s="353" t="s">
        <v>909</v>
      </c>
      <c r="J326" s="163" t="s">
        <v>909</v>
      </c>
      <c r="K326" s="346" t="s">
        <v>909</v>
      </c>
    </row>
    <row r="327" spans="1:11">
      <c r="A327" s="246" t="s">
        <v>1072</v>
      </c>
      <c r="B327" s="236" t="s">
        <v>1448</v>
      </c>
      <c r="C327" s="18" t="s">
        <v>909</v>
      </c>
      <c r="D327" s="18" t="s">
        <v>909</v>
      </c>
      <c r="E327" s="18">
        <f t="shared" si="10"/>
        <v>0</v>
      </c>
      <c r="F327" s="18" t="s">
        <v>909</v>
      </c>
      <c r="G327" s="125">
        <f t="shared" si="11"/>
        <v>0</v>
      </c>
      <c r="H327" s="337" t="s">
        <v>909</v>
      </c>
      <c r="I327" s="353" t="s">
        <v>909</v>
      </c>
      <c r="J327" s="163" t="s">
        <v>909</v>
      </c>
      <c r="K327" s="346" t="s">
        <v>909</v>
      </c>
    </row>
    <row r="328" spans="1:11">
      <c r="A328" s="247" t="s">
        <v>1072</v>
      </c>
      <c r="B328" s="236" t="s">
        <v>739</v>
      </c>
      <c r="C328" s="18" t="s">
        <v>909</v>
      </c>
      <c r="D328" s="18" t="s">
        <v>909</v>
      </c>
      <c r="E328" s="18">
        <f t="shared" si="10"/>
        <v>0</v>
      </c>
      <c r="F328" s="18" t="s">
        <v>909</v>
      </c>
      <c r="G328" s="125">
        <f t="shared" si="11"/>
        <v>0</v>
      </c>
      <c r="H328" s="337" t="s">
        <v>909</v>
      </c>
      <c r="I328" s="353" t="s">
        <v>909</v>
      </c>
      <c r="J328" s="163" t="s">
        <v>909</v>
      </c>
      <c r="K328" s="346" t="s">
        <v>909</v>
      </c>
    </row>
    <row r="329" spans="1:11">
      <c r="A329" s="247" t="s">
        <v>1072</v>
      </c>
      <c r="B329" s="236" t="s">
        <v>1312</v>
      </c>
      <c r="C329" s="18" t="s">
        <v>909</v>
      </c>
      <c r="D329" s="18" t="s">
        <v>909</v>
      </c>
      <c r="E329" s="18">
        <f t="shared" si="10"/>
        <v>0</v>
      </c>
      <c r="F329" s="18" t="s">
        <v>909</v>
      </c>
      <c r="G329" s="125">
        <f t="shared" si="11"/>
        <v>0</v>
      </c>
      <c r="H329" s="337" t="s">
        <v>909</v>
      </c>
      <c r="I329" s="353" t="s">
        <v>909</v>
      </c>
      <c r="J329" s="163" t="s">
        <v>909</v>
      </c>
      <c r="K329" s="346" t="s">
        <v>909</v>
      </c>
    </row>
    <row r="330" spans="1:11">
      <c r="A330" s="246" t="s">
        <v>1313</v>
      </c>
      <c r="B330" s="230" t="s">
        <v>1314</v>
      </c>
      <c r="C330" s="18" t="s">
        <v>909</v>
      </c>
      <c r="D330" s="18" t="s">
        <v>909</v>
      </c>
      <c r="E330" s="18">
        <f t="shared" si="10"/>
        <v>0</v>
      </c>
      <c r="F330" s="18" t="s">
        <v>909</v>
      </c>
      <c r="G330" s="125">
        <f t="shared" si="11"/>
        <v>0</v>
      </c>
      <c r="H330" s="337" t="s">
        <v>909</v>
      </c>
      <c r="I330" s="353" t="s">
        <v>909</v>
      </c>
      <c r="J330" s="163" t="s">
        <v>909</v>
      </c>
      <c r="K330" s="346" t="s">
        <v>909</v>
      </c>
    </row>
    <row r="331" spans="1:11">
      <c r="A331" s="247" t="s">
        <v>1313</v>
      </c>
      <c r="B331" s="230" t="s">
        <v>407</v>
      </c>
      <c r="C331" s="18" t="s">
        <v>909</v>
      </c>
      <c r="D331" s="18" t="s">
        <v>909</v>
      </c>
      <c r="E331" s="18">
        <f t="shared" si="10"/>
        <v>0</v>
      </c>
      <c r="F331" s="18" t="s">
        <v>909</v>
      </c>
      <c r="G331" s="125">
        <f t="shared" si="11"/>
        <v>0</v>
      </c>
      <c r="H331" s="337" t="s">
        <v>909</v>
      </c>
      <c r="I331" s="353" t="s">
        <v>909</v>
      </c>
      <c r="J331" s="163" t="s">
        <v>909</v>
      </c>
      <c r="K331" s="346" t="s">
        <v>909</v>
      </c>
    </row>
    <row r="332" spans="1:11">
      <c r="A332" s="16" t="s">
        <v>1315</v>
      </c>
      <c r="B332" s="248" t="s">
        <v>1316</v>
      </c>
      <c r="C332" s="18">
        <v>1000</v>
      </c>
      <c r="D332" s="18"/>
      <c r="E332" s="18">
        <f t="shared" si="10"/>
        <v>1000</v>
      </c>
      <c r="F332" s="18">
        <v>1000</v>
      </c>
      <c r="G332" s="125">
        <f t="shared" si="11"/>
        <v>0</v>
      </c>
      <c r="H332" s="337" t="s">
        <v>909</v>
      </c>
      <c r="I332" s="353" t="s">
        <v>909</v>
      </c>
      <c r="J332" s="163" t="s">
        <v>909</v>
      </c>
      <c r="K332" s="346" t="s">
        <v>909</v>
      </c>
    </row>
    <row r="333" spans="1:11">
      <c r="A333" s="238" t="s">
        <v>1315</v>
      </c>
      <c r="B333" s="248" t="s">
        <v>1571</v>
      </c>
      <c r="C333" s="18">
        <v>100</v>
      </c>
      <c r="D333" s="18"/>
      <c r="E333" s="18">
        <f t="shared" ref="E333:E396" si="12">IFERROR(C333+D333,0)</f>
        <v>100</v>
      </c>
      <c r="F333" s="18"/>
      <c r="G333" s="125">
        <f t="shared" ref="G333:G396" si="13">IFERROR((E333-F333),0)</f>
        <v>100</v>
      </c>
      <c r="H333" s="337" t="s">
        <v>909</v>
      </c>
      <c r="I333" s="353" t="s">
        <v>909</v>
      </c>
      <c r="J333" s="163">
        <v>100</v>
      </c>
      <c r="K333" s="346" t="s">
        <v>909</v>
      </c>
    </row>
    <row r="334" spans="1:11">
      <c r="A334" s="238" t="s">
        <v>1315</v>
      </c>
      <c r="B334" s="237" t="s">
        <v>1318</v>
      </c>
      <c r="C334" s="18" t="s">
        <v>909</v>
      </c>
      <c r="D334" s="18" t="s">
        <v>909</v>
      </c>
      <c r="E334" s="18">
        <f t="shared" si="12"/>
        <v>0</v>
      </c>
      <c r="F334" s="18" t="s">
        <v>909</v>
      </c>
      <c r="G334" s="125">
        <f t="shared" si="13"/>
        <v>0</v>
      </c>
      <c r="H334" s="337" t="s">
        <v>909</v>
      </c>
      <c r="I334" s="353" t="s">
        <v>909</v>
      </c>
      <c r="J334" s="163" t="s">
        <v>909</v>
      </c>
      <c r="K334" s="346" t="s">
        <v>909</v>
      </c>
    </row>
    <row r="335" spans="1:11">
      <c r="A335" s="238" t="s">
        <v>1315</v>
      </c>
      <c r="B335" s="237" t="s">
        <v>1319</v>
      </c>
      <c r="C335" s="18" t="s">
        <v>909</v>
      </c>
      <c r="D335" s="18" t="s">
        <v>909</v>
      </c>
      <c r="E335" s="18">
        <f t="shared" si="12"/>
        <v>0</v>
      </c>
      <c r="F335" s="18" t="s">
        <v>909</v>
      </c>
      <c r="G335" s="125">
        <f t="shared" si="13"/>
        <v>0</v>
      </c>
      <c r="H335" s="337" t="s">
        <v>909</v>
      </c>
      <c r="I335" s="353" t="s">
        <v>909</v>
      </c>
      <c r="J335" s="163" t="s">
        <v>909</v>
      </c>
      <c r="K335" s="346" t="s">
        <v>909</v>
      </c>
    </row>
    <row r="336" spans="1:11">
      <c r="A336" s="238" t="s">
        <v>1315</v>
      </c>
      <c r="B336" s="237" t="s">
        <v>1320</v>
      </c>
      <c r="C336" s="18" t="s">
        <v>909</v>
      </c>
      <c r="D336" s="18" t="s">
        <v>909</v>
      </c>
      <c r="E336" s="18">
        <f t="shared" si="12"/>
        <v>0</v>
      </c>
      <c r="F336" s="18" t="s">
        <v>909</v>
      </c>
      <c r="G336" s="125">
        <f t="shared" si="13"/>
        <v>0</v>
      </c>
      <c r="H336" s="337" t="s">
        <v>909</v>
      </c>
      <c r="I336" s="353" t="s">
        <v>909</v>
      </c>
      <c r="J336" s="163" t="s">
        <v>909</v>
      </c>
      <c r="K336" s="346" t="s">
        <v>909</v>
      </c>
    </row>
    <row r="337" spans="1:11">
      <c r="A337" s="238" t="s">
        <v>1315</v>
      </c>
      <c r="B337" s="237" t="s">
        <v>1321</v>
      </c>
      <c r="C337" s="18">
        <v>5000</v>
      </c>
      <c r="D337" s="18"/>
      <c r="E337" s="18">
        <f t="shared" si="12"/>
        <v>5000</v>
      </c>
      <c r="F337" s="18">
        <v>5000</v>
      </c>
      <c r="G337" s="125">
        <f t="shared" si="13"/>
        <v>0</v>
      </c>
      <c r="H337" s="337" t="s">
        <v>909</v>
      </c>
      <c r="I337" s="353" t="s">
        <v>909</v>
      </c>
      <c r="J337" s="163" t="s">
        <v>909</v>
      </c>
      <c r="K337" s="346" t="s">
        <v>909</v>
      </c>
    </row>
    <row r="338" spans="1:11">
      <c r="A338" s="238" t="s">
        <v>1315</v>
      </c>
      <c r="B338" s="237" t="s">
        <v>1322</v>
      </c>
      <c r="C338" s="18" t="s">
        <v>909</v>
      </c>
      <c r="D338" s="18" t="s">
        <v>909</v>
      </c>
      <c r="E338" s="18">
        <f t="shared" si="12"/>
        <v>0</v>
      </c>
      <c r="F338" s="18" t="s">
        <v>909</v>
      </c>
      <c r="G338" s="125">
        <f t="shared" si="13"/>
        <v>0</v>
      </c>
      <c r="H338" s="337" t="s">
        <v>909</v>
      </c>
      <c r="I338" s="353" t="s">
        <v>909</v>
      </c>
      <c r="J338" s="163" t="s">
        <v>909</v>
      </c>
      <c r="K338" s="346" t="s">
        <v>909</v>
      </c>
    </row>
    <row r="339" spans="1:11">
      <c r="A339" s="238" t="s">
        <v>1315</v>
      </c>
      <c r="B339" s="237" t="s">
        <v>1323</v>
      </c>
      <c r="C339" s="18" t="s">
        <v>909</v>
      </c>
      <c r="D339" s="18" t="s">
        <v>909</v>
      </c>
      <c r="E339" s="18">
        <f t="shared" si="12"/>
        <v>0</v>
      </c>
      <c r="F339" s="18" t="s">
        <v>909</v>
      </c>
      <c r="G339" s="125">
        <f t="shared" si="13"/>
        <v>0</v>
      </c>
      <c r="H339" s="337" t="s">
        <v>909</v>
      </c>
      <c r="I339" s="353" t="s">
        <v>909</v>
      </c>
      <c r="J339" s="163" t="s">
        <v>909</v>
      </c>
      <c r="K339" s="346" t="s">
        <v>909</v>
      </c>
    </row>
    <row r="340" spans="1:11">
      <c r="A340" s="238" t="s">
        <v>1315</v>
      </c>
      <c r="B340" s="237" t="s">
        <v>1324</v>
      </c>
      <c r="C340" s="18" t="s">
        <v>909</v>
      </c>
      <c r="D340" s="18" t="s">
        <v>909</v>
      </c>
      <c r="E340" s="18">
        <f t="shared" si="12"/>
        <v>0</v>
      </c>
      <c r="F340" s="18" t="s">
        <v>909</v>
      </c>
      <c r="G340" s="125">
        <f t="shared" si="13"/>
        <v>0</v>
      </c>
      <c r="H340" s="337" t="s">
        <v>909</v>
      </c>
      <c r="I340" s="353" t="s">
        <v>909</v>
      </c>
      <c r="J340" s="163" t="s">
        <v>909</v>
      </c>
      <c r="K340" s="346" t="s">
        <v>909</v>
      </c>
    </row>
    <row r="341" spans="1:11">
      <c r="A341" s="238" t="s">
        <v>1315</v>
      </c>
      <c r="B341" s="237" t="s">
        <v>1325</v>
      </c>
      <c r="C341" s="18" t="s">
        <v>909</v>
      </c>
      <c r="D341" s="18" t="s">
        <v>909</v>
      </c>
      <c r="E341" s="18">
        <f t="shared" si="12"/>
        <v>0</v>
      </c>
      <c r="F341" s="18" t="s">
        <v>909</v>
      </c>
      <c r="G341" s="125">
        <f t="shared" si="13"/>
        <v>0</v>
      </c>
      <c r="H341" s="337" t="s">
        <v>909</v>
      </c>
      <c r="I341" s="353" t="s">
        <v>909</v>
      </c>
      <c r="J341" s="163" t="s">
        <v>909</v>
      </c>
      <c r="K341" s="346" t="s">
        <v>909</v>
      </c>
    </row>
    <row r="342" spans="1:11">
      <c r="A342" s="238" t="s">
        <v>1315</v>
      </c>
      <c r="B342" s="237" t="s">
        <v>1326</v>
      </c>
      <c r="C342" s="18" t="s">
        <v>909</v>
      </c>
      <c r="D342" s="18" t="s">
        <v>909</v>
      </c>
      <c r="E342" s="18">
        <f t="shared" si="12"/>
        <v>0</v>
      </c>
      <c r="F342" s="18" t="s">
        <v>909</v>
      </c>
      <c r="G342" s="125">
        <f t="shared" si="13"/>
        <v>0</v>
      </c>
      <c r="H342" s="337" t="s">
        <v>909</v>
      </c>
      <c r="I342" s="353" t="s">
        <v>909</v>
      </c>
      <c r="J342" s="163" t="s">
        <v>909</v>
      </c>
      <c r="K342" s="346" t="s">
        <v>909</v>
      </c>
    </row>
    <row r="343" spans="1:11">
      <c r="A343" s="238" t="s">
        <v>1315</v>
      </c>
      <c r="B343" s="237" t="s">
        <v>1327</v>
      </c>
      <c r="C343" s="18" t="s">
        <v>909</v>
      </c>
      <c r="D343" s="18" t="s">
        <v>909</v>
      </c>
      <c r="E343" s="18">
        <f t="shared" si="12"/>
        <v>0</v>
      </c>
      <c r="F343" s="18" t="s">
        <v>909</v>
      </c>
      <c r="G343" s="125">
        <f t="shared" si="13"/>
        <v>0</v>
      </c>
      <c r="H343" s="337" t="s">
        <v>909</v>
      </c>
      <c r="I343" s="353" t="s">
        <v>909</v>
      </c>
      <c r="J343" s="163" t="s">
        <v>909</v>
      </c>
      <c r="K343" s="346" t="s">
        <v>909</v>
      </c>
    </row>
    <row r="344" spans="1:11">
      <c r="A344" s="238" t="s">
        <v>1315</v>
      </c>
      <c r="B344" s="237" t="s">
        <v>1328</v>
      </c>
      <c r="C344" s="18" t="s">
        <v>909</v>
      </c>
      <c r="D344" s="18" t="s">
        <v>909</v>
      </c>
      <c r="E344" s="18">
        <f t="shared" si="12"/>
        <v>0</v>
      </c>
      <c r="F344" s="18" t="s">
        <v>909</v>
      </c>
      <c r="G344" s="125">
        <f t="shared" si="13"/>
        <v>0</v>
      </c>
      <c r="H344" s="337" t="s">
        <v>909</v>
      </c>
      <c r="I344" s="353" t="s">
        <v>909</v>
      </c>
      <c r="J344" s="163" t="s">
        <v>909</v>
      </c>
      <c r="K344" s="346" t="s">
        <v>909</v>
      </c>
    </row>
    <row r="345" spans="1:11">
      <c r="A345" s="238" t="s">
        <v>1315</v>
      </c>
      <c r="B345" s="237" t="s">
        <v>1329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25">
        <f t="shared" si="13"/>
        <v>0</v>
      </c>
      <c r="H345" s="337" t="s">
        <v>909</v>
      </c>
      <c r="I345" s="353" t="s">
        <v>909</v>
      </c>
      <c r="J345" s="163" t="s">
        <v>909</v>
      </c>
      <c r="K345" s="346" t="s">
        <v>909</v>
      </c>
    </row>
    <row r="346" spans="1:11">
      <c r="A346" s="238" t="s">
        <v>1315</v>
      </c>
      <c r="B346" s="237" t="s">
        <v>1330</v>
      </c>
      <c r="C346" s="18" t="s">
        <v>909</v>
      </c>
      <c r="D346" s="18" t="s">
        <v>909</v>
      </c>
      <c r="E346" s="18">
        <f t="shared" si="12"/>
        <v>0</v>
      </c>
      <c r="F346" s="18" t="s">
        <v>909</v>
      </c>
      <c r="G346" s="125">
        <f t="shared" si="13"/>
        <v>0</v>
      </c>
      <c r="H346" s="337" t="s">
        <v>909</v>
      </c>
      <c r="I346" s="353" t="s">
        <v>909</v>
      </c>
      <c r="J346" s="163" t="s">
        <v>909</v>
      </c>
      <c r="K346" s="346" t="s">
        <v>909</v>
      </c>
    </row>
    <row r="347" spans="1:11">
      <c r="A347" s="251" t="s">
        <v>745</v>
      </c>
      <c r="B347" s="250" t="s">
        <v>1331</v>
      </c>
      <c r="C347" s="18">
        <v>800</v>
      </c>
      <c r="D347" s="18"/>
      <c r="E347" s="18">
        <f t="shared" si="12"/>
        <v>800</v>
      </c>
      <c r="F347" s="18">
        <v>800</v>
      </c>
      <c r="G347" s="125">
        <f t="shared" si="13"/>
        <v>0</v>
      </c>
      <c r="H347" s="337" t="s">
        <v>909</v>
      </c>
      <c r="I347" s="353" t="s">
        <v>909</v>
      </c>
      <c r="J347" s="163" t="s">
        <v>909</v>
      </c>
      <c r="K347" s="346" t="s">
        <v>909</v>
      </c>
    </row>
    <row r="348" spans="1:11">
      <c r="A348" s="252" t="s">
        <v>745</v>
      </c>
      <c r="B348" s="236" t="s">
        <v>1332</v>
      </c>
      <c r="C348" s="18" t="s">
        <v>909</v>
      </c>
      <c r="D348" s="18"/>
      <c r="E348" s="18">
        <f t="shared" si="12"/>
        <v>0</v>
      </c>
      <c r="F348" s="18" t="s">
        <v>909</v>
      </c>
      <c r="G348" s="125">
        <f t="shared" si="13"/>
        <v>0</v>
      </c>
      <c r="H348" s="337" t="s">
        <v>909</v>
      </c>
      <c r="I348" s="353" t="s">
        <v>909</v>
      </c>
      <c r="J348" s="163" t="s">
        <v>909</v>
      </c>
      <c r="K348" s="346" t="s">
        <v>909</v>
      </c>
    </row>
    <row r="349" spans="1:11">
      <c r="A349" s="254" t="s">
        <v>1333</v>
      </c>
      <c r="B349" s="236" t="s">
        <v>1335</v>
      </c>
      <c r="C349" s="18">
        <v>10800</v>
      </c>
      <c r="D349" s="18"/>
      <c r="E349" s="18">
        <f t="shared" si="12"/>
        <v>10800</v>
      </c>
      <c r="F349" s="18">
        <v>9200</v>
      </c>
      <c r="G349" s="125">
        <f t="shared" si="13"/>
        <v>1600</v>
      </c>
      <c r="H349" s="337">
        <v>1600</v>
      </c>
      <c r="I349" s="353" t="s">
        <v>909</v>
      </c>
      <c r="J349" s="163"/>
      <c r="K349" s="346" t="s">
        <v>909</v>
      </c>
    </row>
    <row r="350" spans="1:11">
      <c r="A350" s="255" t="s">
        <v>1333</v>
      </c>
      <c r="B350" s="236" t="s">
        <v>1336</v>
      </c>
      <c r="C350" s="18">
        <v>20500</v>
      </c>
      <c r="D350" s="18"/>
      <c r="E350" s="18">
        <f t="shared" si="12"/>
        <v>20500</v>
      </c>
      <c r="F350" s="18">
        <v>20000</v>
      </c>
      <c r="G350" s="125">
        <f t="shared" si="13"/>
        <v>500</v>
      </c>
      <c r="H350" s="337">
        <v>500</v>
      </c>
      <c r="I350" s="353" t="s">
        <v>909</v>
      </c>
      <c r="J350" s="163" t="s">
        <v>909</v>
      </c>
      <c r="K350" s="346" t="s">
        <v>909</v>
      </c>
    </row>
    <row r="351" spans="1:11">
      <c r="A351" s="255" t="s">
        <v>1333</v>
      </c>
      <c r="B351" s="236" t="s">
        <v>1334</v>
      </c>
      <c r="C351" s="18" t="s">
        <v>909</v>
      </c>
      <c r="D351" s="18" t="s">
        <v>909</v>
      </c>
      <c r="E351" s="18">
        <f t="shared" si="12"/>
        <v>0</v>
      </c>
      <c r="F351" s="18" t="s">
        <v>909</v>
      </c>
      <c r="G351" s="125">
        <f t="shared" si="13"/>
        <v>0</v>
      </c>
      <c r="H351" s="337" t="s">
        <v>909</v>
      </c>
      <c r="I351" s="353" t="s">
        <v>909</v>
      </c>
      <c r="J351" s="163" t="s">
        <v>909</v>
      </c>
      <c r="K351" s="346" t="s">
        <v>909</v>
      </c>
    </row>
    <row r="352" spans="1:11">
      <c r="A352" s="255" t="s">
        <v>1333</v>
      </c>
      <c r="B352" s="236" t="s">
        <v>454</v>
      </c>
      <c r="C352" s="18">
        <v>7000</v>
      </c>
      <c r="D352" s="18"/>
      <c r="E352" s="18">
        <f t="shared" si="12"/>
        <v>7000</v>
      </c>
      <c r="F352" s="18">
        <v>4000</v>
      </c>
      <c r="G352" s="125">
        <f t="shared" si="13"/>
        <v>3000</v>
      </c>
      <c r="H352" s="337">
        <v>3000</v>
      </c>
      <c r="I352" s="353" t="s">
        <v>909</v>
      </c>
      <c r="J352" s="163" t="s">
        <v>909</v>
      </c>
      <c r="K352" s="346" t="s">
        <v>909</v>
      </c>
    </row>
    <row r="353" spans="1:11">
      <c r="A353" s="255" t="s">
        <v>1333</v>
      </c>
      <c r="B353" s="236" t="s">
        <v>1337</v>
      </c>
      <c r="C353" s="18">
        <v>10800</v>
      </c>
      <c r="D353" s="18"/>
      <c r="E353" s="18">
        <f t="shared" si="12"/>
        <v>10800</v>
      </c>
      <c r="F353" s="18">
        <v>9000</v>
      </c>
      <c r="G353" s="125">
        <f t="shared" si="13"/>
        <v>1800</v>
      </c>
      <c r="H353" s="337">
        <v>1800</v>
      </c>
      <c r="I353" s="353" t="s">
        <v>909</v>
      </c>
      <c r="J353" s="163" t="s">
        <v>909</v>
      </c>
      <c r="K353" s="346" t="s">
        <v>909</v>
      </c>
    </row>
    <row r="354" spans="1:11">
      <c r="A354" s="255" t="s">
        <v>1333</v>
      </c>
      <c r="B354" s="236" t="s">
        <v>1338</v>
      </c>
      <c r="C354" s="18">
        <v>20200</v>
      </c>
      <c r="D354" s="18"/>
      <c r="E354" s="18">
        <f t="shared" si="12"/>
        <v>20200</v>
      </c>
      <c r="F354" s="18">
        <v>19200</v>
      </c>
      <c r="G354" s="125">
        <f t="shared" si="13"/>
        <v>1000</v>
      </c>
      <c r="H354" s="337">
        <v>1000</v>
      </c>
      <c r="I354" s="353" t="s">
        <v>909</v>
      </c>
      <c r="J354" s="163" t="s">
        <v>909</v>
      </c>
      <c r="K354" s="346" t="s">
        <v>909</v>
      </c>
    </row>
    <row r="355" spans="1:11">
      <c r="A355" s="407" t="s">
        <v>1074</v>
      </c>
      <c r="B355" s="262" t="s">
        <v>1339</v>
      </c>
      <c r="C355" s="18">
        <v>420</v>
      </c>
      <c r="D355" s="18"/>
      <c r="E355" s="18">
        <f t="shared" si="12"/>
        <v>420</v>
      </c>
      <c r="F355" s="18">
        <v>420</v>
      </c>
      <c r="G355" s="125">
        <f t="shared" si="13"/>
        <v>0</v>
      </c>
      <c r="H355" s="337" t="s">
        <v>909</v>
      </c>
      <c r="I355" s="353" t="s">
        <v>909</v>
      </c>
      <c r="J355" s="163" t="s">
        <v>909</v>
      </c>
      <c r="K355" s="346" t="s">
        <v>909</v>
      </c>
    </row>
    <row r="356" spans="1:11">
      <c r="A356" s="253" t="s">
        <v>1074</v>
      </c>
      <c r="B356" s="236" t="s">
        <v>1340</v>
      </c>
      <c r="C356" s="18">
        <v>480</v>
      </c>
      <c r="D356" s="18"/>
      <c r="E356" s="18">
        <f t="shared" si="12"/>
        <v>480</v>
      </c>
      <c r="F356" s="18">
        <v>480</v>
      </c>
      <c r="G356" s="125">
        <f t="shared" si="13"/>
        <v>0</v>
      </c>
      <c r="H356" s="337" t="s">
        <v>909</v>
      </c>
      <c r="I356" s="353" t="s">
        <v>909</v>
      </c>
      <c r="J356" s="163" t="s">
        <v>909</v>
      </c>
      <c r="K356" s="346" t="s">
        <v>909</v>
      </c>
    </row>
    <row r="357" spans="1:11">
      <c r="A357" s="253" t="s">
        <v>1074</v>
      </c>
      <c r="B357" s="236" t="s">
        <v>1341</v>
      </c>
      <c r="C357" s="18">
        <v>360</v>
      </c>
      <c r="D357" s="18"/>
      <c r="E357" s="18">
        <f t="shared" si="12"/>
        <v>360</v>
      </c>
      <c r="F357" s="18">
        <v>360</v>
      </c>
      <c r="G357" s="125">
        <f t="shared" si="13"/>
        <v>0</v>
      </c>
      <c r="H357" s="337" t="s">
        <v>909</v>
      </c>
      <c r="I357" s="353" t="s">
        <v>909</v>
      </c>
      <c r="J357" s="163" t="s">
        <v>909</v>
      </c>
      <c r="K357" s="346" t="s">
        <v>909</v>
      </c>
    </row>
    <row r="358" spans="1:11">
      <c r="A358" s="253" t="s">
        <v>1074</v>
      </c>
      <c r="B358" s="236" t="s">
        <v>1080</v>
      </c>
      <c r="C358" s="18">
        <v>180</v>
      </c>
      <c r="D358" s="18"/>
      <c r="E358" s="18">
        <f t="shared" si="12"/>
        <v>180</v>
      </c>
      <c r="F358" s="18">
        <v>180</v>
      </c>
      <c r="G358" s="125">
        <f t="shared" si="13"/>
        <v>0</v>
      </c>
      <c r="H358" s="337" t="s">
        <v>909</v>
      </c>
      <c r="I358" s="353" t="s">
        <v>909</v>
      </c>
      <c r="J358" s="163" t="s">
        <v>909</v>
      </c>
      <c r="K358" s="346" t="s">
        <v>909</v>
      </c>
    </row>
    <row r="359" spans="1:11">
      <c r="A359" s="253" t="s">
        <v>1074</v>
      </c>
      <c r="B359" s="236" t="s">
        <v>1081</v>
      </c>
      <c r="C359" s="18">
        <v>720</v>
      </c>
      <c r="D359" s="18"/>
      <c r="E359" s="18">
        <f t="shared" si="12"/>
        <v>720</v>
      </c>
      <c r="F359" s="18">
        <v>720</v>
      </c>
      <c r="G359" s="125">
        <f t="shared" si="13"/>
        <v>0</v>
      </c>
      <c r="H359" s="337" t="s">
        <v>909</v>
      </c>
      <c r="I359" s="353" t="s">
        <v>909</v>
      </c>
      <c r="J359" s="163" t="s">
        <v>909</v>
      </c>
      <c r="K359" s="346" t="s">
        <v>909</v>
      </c>
    </row>
    <row r="360" spans="1:11">
      <c r="A360" s="253" t="s">
        <v>1074</v>
      </c>
      <c r="B360" s="236" t="s">
        <v>1079</v>
      </c>
      <c r="C360" s="18">
        <v>420</v>
      </c>
      <c r="D360" s="18"/>
      <c r="E360" s="18">
        <f t="shared" si="12"/>
        <v>420</v>
      </c>
      <c r="F360" s="18">
        <v>420</v>
      </c>
      <c r="G360" s="125">
        <f t="shared" si="13"/>
        <v>0</v>
      </c>
      <c r="H360" s="337" t="s">
        <v>909</v>
      </c>
      <c r="I360" s="353" t="s">
        <v>909</v>
      </c>
      <c r="J360" s="163" t="s">
        <v>909</v>
      </c>
      <c r="K360" s="346" t="s">
        <v>909</v>
      </c>
    </row>
    <row r="361" spans="1:11">
      <c r="A361" s="253" t="s">
        <v>1074</v>
      </c>
      <c r="B361" s="236" t="s">
        <v>1342</v>
      </c>
      <c r="C361" s="18">
        <v>180</v>
      </c>
      <c r="D361" s="18"/>
      <c r="E361" s="18">
        <f t="shared" si="12"/>
        <v>180</v>
      </c>
      <c r="F361" s="18">
        <v>180</v>
      </c>
      <c r="G361" s="125">
        <f t="shared" si="13"/>
        <v>0</v>
      </c>
      <c r="H361" s="337" t="s">
        <v>909</v>
      </c>
      <c r="I361" s="353" t="s">
        <v>909</v>
      </c>
      <c r="J361" s="163" t="s">
        <v>909</v>
      </c>
      <c r="K361" s="346" t="s">
        <v>909</v>
      </c>
    </row>
    <row r="362" spans="1:11">
      <c r="A362" s="253" t="s">
        <v>1074</v>
      </c>
      <c r="B362" s="236" t="s">
        <v>1082</v>
      </c>
      <c r="C362" s="18">
        <v>300</v>
      </c>
      <c r="D362" s="18"/>
      <c r="E362" s="18">
        <f t="shared" si="12"/>
        <v>300</v>
      </c>
      <c r="F362" s="18">
        <v>300</v>
      </c>
      <c r="G362" s="125">
        <f t="shared" si="13"/>
        <v>0</v>
      </c>
      <c r="H362" s="337" t="s">
        <v>909</v>
      </c>
      <c r="I362" s="353" t="s">
        <v>909</v>
      </c>
      <c r="J362" s="163" t="s">
        <v>909</v>
      </c>
      <c r="K362" s="346" t="s">
        <v>909</v>
      </c>
    </row>
    <row r="363" spans="1:11">
      <c r="A363" s="253" t="s">
        <v>1074</v>
      </c>
      <c r="B363" s="236" t="s">
        <v>1083</v>
      </c>
      <c r="C363" s="18">
        <v>720</v>
      </c>
      <c r="D363" s="18"/>
      <c r="E363" s="18">
        <f t="shared" si="12"/>
        <v>720</v>
      </c>
      <c r="F363" s="18">
        <v>720</v>
      </c>
      <c r="G363" s="125">
        <f t="shared" si="13"/>
        <v>0</v>
      </c>
      <c r="H363" s="337" t="s">
        <v>909</v>
      </c>
      <c r="I363" s="353" t="s">
        <v>909</v>
      </c>
      <c r="J363" s="163" t="s">
        <v>909</v>
      </c>
      <c r="K363" s="346" t="s">
        <v>909</v>
      </c>
    </row>
    <row r="364" spans="1:11">
      <c r="A364" s="245" t="s">
        <v>755</v>
      </c>
      <c r="B364" s="250" t="s">
        <v>1343</v>
      </c>
      <c r="C364" s="18" t="s">
        <v>909</v>
      </c>
      <c r="D364" s="18" t="s">
        <v>909</v>
      </c>
      <c r="E364" s="18">
        <f t="shared" si="12"/>
        <v>0</v>
      </c>
      <c r="F364" s="18" t="s">
        <v>909</v>
      </c>
      <c r="G364" s="125">
        <f t="shared" si="13"/>
        <v>0</v>
      </c>
      <c r="H364" s="337" t="s">
        <v>909</v>
      </c>
      <c r="I364" s="353" t="s">
        <v>909</v>
      </c>
      <c r="J364" s="163" t="s">
        <v>909</v>
      </c>
      <c r="K364" s="346" t="s">
        <v>909</v>
      </c>
    </row>
    <row r="365" spans="1:11">
      <c r="A365" s="16" t="s">
        <v>909</v>
      </c>
      <c r="B365" s="230" t="s">
        <v>1344</v>
      </c>
      <c r="C365" s="18">
        <v>200</v>
      </c>
      <c r="D365" s="18"/>
      <c r="E365" s="18">
        <f t="shared" si="12"/>
        <v>200</v>
      </c>
      <c r="F365" s="18"/>
      <c r="G365" s="125">
        <f t="shared" si="13"/>
        <v>200</v>
      </c>
      <c r="H365" s="337">
        <v>200</v>
      </c>
      <c r="I365" s="353" t="s">
        <v>909</v>
      </c>
      <c r="J365" s="163" t="s">
        <v>909</v>
      </c>
      <c r="K365" s="346" t="s">
        <v>909</v>
      </c>
    </row>
    <row r="366" spans="1:11">
      <c r="A366" s="16" t="s">
        <v>909</v>
      </c>
      <c r="B366" s="230" t="s">
        <v>756</v>
      </c>
      <c r="C366" s="18">
        <v>23000</v>
      </c>
      <c r="D366" s="18"/>
      <c r="E366" s="18">
        <f t="shared" si="12"/>
        <v>23000</v>
      </c>
      <c r="F366" s="18">
        <v>23000</v>
      </c>
      <c r="G366" s="125">
        <f t="shared" si="13"/>
        <v>0</v>
      </c>
      <c r="H366" s="337" t="s">
        <v>909</v>
      </c>
      <c r="I366" s="353" t="s">
        <v>909</v>
      </c>
      <c r="J366" s="163" t="s">
        <v>909</v>
      </c>
      <c r="K366" s="346" t="s">
        <v>909</v>
      </c>
    </row>
    <row r="367" spans="1:11">
      <c r="A367" s="16" t="s">
        <v>909</v>
      </c>
      <c r="B367" s="231" t="s">
        <v>1345</v>
      </c>
      <c r="C367" s="18" t="s">
        <v>909</v>
      </c>
      <c r="D367" s="18" t="s">
        <v>909</v>
      </c>
      <c r="E367" s="18">
        <f t="shared" si="12"/>
        <v>0</v>
      </c>
      <c r="F367" s="18" t="s">
        <v>909</v>
      </c>
      <c r="G367" s="125">
        <f t="shared" si="13"/>
        <v>0</v>
      </c>
      <c r="H367" s="337" t="s">
        <v>909</v>
      </c>
      <c r="I367" s="353" t="s">
        <v>909</v>
      </c>
      <c r="J367" s="163" t="s">
        <v>909</v>
      </c>
      <c r="K367" s="346" t="s">
        <v>909</v>
      </c>
    </row>
    <row r="368" spans="1:11">
      <c r="A368" s="16" t="s">
        <v>909</v>
      </c>
      <c r="B368" s="230" t="s">
        <v>1346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25">
        <f t="shared" si="13"/>
        <v>0</v>
      </c>
      <c r="H368" s="337" t="s">
        <v>909</v>
      </c>
      <c r="I368" s="353" t="s">
        <v>909</v>
      </c>
      <c r="J368" s="163" t="s">
        <v>909</v>
      </c>
      <c r="K368" s="346" t="s">
        <v>909</v>
      </c>
    </row>
    <row r="369" spans="1:11">
      <c r="A369" s="16" t="s">
        <v>909</v>
      </c>
      <c r="B369" s="231" t="s">
        <v>1347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25">
        <f t="shared" si="13"/>
        <v>0</v>
      </c>
      <c r="H369" s="337" t="s">
        <v>909</v>
      </c>
      <c r="I369" s="353" t="s">
        <v>909</v>
      </c>
      <c r="J369" s="163" t="s">
        <v>909</v>
      </c>
      <c r="K369" s="346" t="s">
        <v>909</v>
      </c>
    </row>
    <row r="370" spans="1:11">
      <c r="A370" s="245" t="s">
        <v>248</v>
      </c>
      <c r="B370" s="250" t="s">
        <v>1348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25">
        <f t="shared" si="13"/>
        <v>0</v>
      </c>
      <c r="H370" s="337" t="s">
        <v>909</v>
      </c>
      <c r="I370" s="353" t="s">
        <v>909</v>
      </c>
      <c r="J370" s="163" t="s">
        <v>909</v>
      </c>
      <c r="K370" s="346" t="s">
        <v>909</v>
      </c>
    </row>
    <row r="371" spans="1:11">
      <c r="A371" s="253" t="s">
        <v>248</v>
      </c>
      <c r="B371" s="230" t="s">
        <v>1349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25">
        <f t="shared" si="13"/>
        <v>0</v>
      </c>
      <c r="H371" s="337" t="s">
        <v>909</v>
      </c>
      <c r="I371" s="353" t="s">
        <v>909</v>
      </c>
      <c r="J371" s="163" t="s">
        <v>909</v>
      </c>
      <c r="K371" s="346" t="s">
        <v>909</v>
      </c>
    </row>
    <row r="372" spans="1:11">
      <c r="A372" s="253" t="s">
        <v>248</v>
      </c>
      <c r="B372" s="230" t="s">
        <v>1350</v>
      </c>
      <c r="C372" s="18">
        <v>18500</v>
      </c>
      <c r="D372" s="18"/>
      <c r="E372" s="18">
        <f t="shared" si="12"/>
        <v>18500</v>
      </c>
      <c r="F372" s="18">
        <v>18500</v>
      </c>
      <c r="G372" s="125">
        <f t="shared" si="13"/>
        <v>0</v>
      </c>
      <c r="H372" s="337" t="s">
        <v>909</v>
      </c>
      <c r="I372" s="353" t="s">
        <v>909</v>
      </c>
      <c r="J372" s="163" t="s">
        <v>909</v>
      </c>
      <c r="K372" s="346" t="s">
        <v>909</v>
      </c>
    </row>
    <row r="373" spans="1:11">
      <c r="A373" s="253" t="s">
        <v>248</v>
      </c>
      <c r="B373" s="236" t="s">
        <v>258</v>
      </c>
      <c r="C373" s="18" t="s">
        <v>909</v>
      </c>
      <c r="D373" s="18"/>
      <c r="E373" s="18">
        <f t="shared" si="12"/>
        <v>0</v>
      </c>
      <c r="F373" s="18" t="s">
        <v>909</v>
      </c>
      <c r="G373" s="125">
        <f t="shared" si="13"/>
        <v>0</v>
      </c>
      <c r="H373" s="337" t="s">
        <v>909</v>
      </c>
      <c r="I373" s="353" t="s">
        <v>909</v>
      </c>
      <c r="J373" s="163" t="s">
        <v>909</v>
      </c>
      <c r="K373" s="346" t="s">
        <v>909</v>
      </c>
    </row>
    <row r="374" spans="1:11">
      <c r="A374" s="253" t="s">
        <v>248</v>
      </c>
      <c r="B374" s="230" t="s">
        <v>1351</v>
      </c>
      <c r="C374" s="18">
        <v>8500</v>
      </c>
      <c r="D374" s="18"/>
      <c r="E374" s="18">
        <f t="shared" si="12"/>
        <v>8500</v>
      </c>
      <c r="F374" s="18">
        <v>8500</v>
      </c>
      <c r="G374" s="125">
        <f t="shared" si="13"/>
        <v>0</v>
      </c>
      <c r="H374" s="337" t="s">
        <v>909</v>
      </c>
      <c r="I374" s="353" t="s">
        <v>909</v>
      </c>
      <c r="J374" s="163" t="s">
        <v>909</v>
      </c>
      <c r="K374" s="346" t="s">
        <v>909</v>
      </c>
    </row>
    <row r="375" spans="1:11">
      <c r="A375" s="253" t="s">
        <v>248</v>
      </c>
      <c r="B375" s="236" t="s">
        <v>1352</v>
      </c>
      <c r="C375" s="18" t="s">
        <v>909</v>
      </c>
      <c r="D375" s="18"/>
      <c r="E375" s="18">
        <f t="shared" si="12"/>
        <v>0</v>
      </c>
      <c r="F375" s="18" t="s">
        <v>909</v>
      </c>
      <c r="G375" s="125">
        <f t="shared" si="13"/>
        <v>0</v>
      </c>
      <c r="H375" s="337" t="s">
        <v>909</v>
      </c>
      <c r="I375" s="353" t="s">
        <v>909</v>
      </c>
      <c r="J375" s="163" t="s">
        <v>909</v>
      </c>
      <c r="K375" s="346" t="s">
        <v>909</v>
      </c>
    </row>
    <row r="376" spans="1:11">
      <c r="A376" s="253" t="s">
        <v>248</v>
      </c>
      <c r="B376" s="237" t="s">
        <v>1353</v>
      </c>
      <c r="C376" s="18">
        <v>780</v>
      </c>
      <c r="D376" s="18"/>
      <c r="E376" s="18">
        <f t="shared" si="12"/>
        <v>780</v>
      </c>
      <c r="F376" s="18">
        <v>780</v>
      </c>
      <c r="G376" s="125">
        <f t="shared" si="13"/>
        <v>0</v>
      </c>
      <c r="H376" s="337" t="s">
        <v>909</v>
      </c>
      <c r="I376" s="353" t="s">
        <v>909</v>
      </c>
      <c r="J376" s="163" t="s">
        <v>909</v>
      </c>
      <c r="K376" s="346" t="s">
        <v>909</v>
      </c>
    </row>
    <row r="377" spans="1:11">
      <c r="A377" s="245" t="s">
        <v>558</v>
      </c>
      <c r="B377" s="237" t="s">
        <v>1354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25">
        <f t="shared" si="13"/>
        <v>0</v>
      </c>
      <c r="H377" s="337" t="s">
        <v>909</v>
      </c>
      <c r="I377" s="353" t="s">
        <v>909</v>
      </c>
      <c r="J377" s="163" t="s">
        <v>909</v>
      </c>
      <c r="K377" s="346" t="s">
        <v>909</v>
      </c>
    </row>
    <row r="378" spans="1:11">
      <c r="A378" s="253" t="s">
        <v>558</v>
      </c>
      <c r="B378" s="236" t="s">
        <v>567</v>
      </c>
      <c r="C378" s="18" t="s">
        <v>909</v>
      </c>
      <c r="D378" s="18" t="s">
        <v>909</v>
      </c>
      <c r="E378" s="18">
        <f t="shared" si="12"/>
        <v>0</v>
      </c>
      <c r="F378" s="18" t="s">
        <v>909</v>
      </c>
      <c r="G378" s="125">
        <f t="shared" si="13"/>
        <v>0</v>
      </c>
      <c r="H378" s="337" t="s">
        <v>909</v>
      </c>
      <c r="I378" s="353" t="s">
        <v>909</v>
      </c>
      <c r="J378" s="163" t="s">
        <v>909</v>
      </c>
      <c r="K378" s="346" t="s">
        <v>909</v>
      </c>
    </row>
    <row r="379" spans="1:11">
      <c r="A379" s="253" t="s">
        <v>558</v>
      </c>
      <c r="B379" s="236" t="s">
        <v>566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25">
        <f t="shared" si="13"/>
        <v>0</v>
      </c>
      <c r="H379" s="337" t="s">
        <v>909</v>
      </c>
      <c r="I379" s="353" t="s">
        <v>909</v>
      </c>
      <c r="J379" s="163" t="s">
        <v>909</v>
      </c>
      <c r="K379" s="346" t="s">
        <v>909</v>
      </c>
    </row>
    <row r="380" spans="1:11">
      <c r="A380" s="245" t="s">
        <v>1355</v>
      </c>
      <c r="B380" s="236" t="s">
        <v>973</v>
      </c>
      <c r="C380" s="18">
        <v>2000</v>
      </c>
      <c r="D380" s="18"/>
      <c r="E380" s="18">
        <f t="shared" si="12"/>
        <v>2000</v>
      </c>
      <c r="F380" s="18">
        <v>2000</v>
      </c>
      <c r="G380" s="125">
        <f t="shared" si="13"/>
        <v>0</v>
      </c>
      <c r="H380" s="337" t="s">
        <v>909</v>
      </c>
      <c r="I380" s="353" t="s">
        <v>909</v>
      </c>
      <c r="J380" s="163" t="s">
        <v>909</v>
      </c>
      <c r="K380" s="346" t="s">
        <v>909</v>
      </c>
    </row>
    <row r="381" spans="1:11">
      <c r="A381" s="253" t="s">
        <v>1355</v>
      </c>
      <c r="B381" s="236" t="s">
        <v>1356</v>
      </c>
      <c r="C381" s="18" t="s">
        <v>909</v>
      </c>
      <c r="D381" s="18" t="s">
        <v>909</v>
      </c>
      <c r="E381" s="18">
        <f t="shared" si="12"/>
        <v>0</v>
      </c>
      <c r="F381" s="18" t="s">
        <v>909</v>
      </c>
      <c r="G381" s="125">
        <f t="shared" si="13"/>
        <v>0</v>
      </c>
      <c r="H381" s="337" t="s">
        <v>909</v>
      </c>
      <c r="I381" s="353" t="s">
        <v>909</v>
      </c>
      <c r="J381" s="163" t="s">
        <v>909</v>
      </c>
      <c r="K381" s="346" t="s">
        <v>909</v>
      </c>
    </row>
    <row r="382" spans="1:11">
      <c r="A382" s="253" t="s">
        <v>1355</v>
      </c>
      <c r="B382" s="236" t="s">
        <v>1357</v>
      </c>
      <c r="C382" s="18">
        <v>25000</v>
      </c>
      <c r="D382" s="18"/>
      <c r="E382" s="18">
        <f t="shared" si="12"/>
        <v>25000</v>
      </c>
      <c r="F382" s="18">
        <v>20000</v>
      </c>
      <c r="G382" s="125">
        <f t="shared" si="13"/>
        <v>5000</v>
      </c>
      <c r="H382" s="337" t="s">
        <v>909</v>
      </c>
      <c r="I382" s="353" t="s">
        <v>909</v>
      </c>
      <c r="J382" s="163">
        <v>5000</v>
      </c>
      <c r="K382" s="346" t="s">
        <v>909</v>
      </c>
    </row>
    <row r="383" spans="1:11">
      <c r="A383" s="253" t="s">
        <v>1355</v>
      </c>
      <c r="B383" s="236" t="s">
        <v>706</v>
      </c>
      <c r="C383" s="18">
        <v>5000</v>
      </c>
      <c r="D383" s="18"/>
      <c r="E383" s="18">
        <f t="shared" si="12"/>
        <v>5000</v>
      </c>
      <c r="F383" s="18">
        <v>4381</v>
      </c>
      <c r="G383" s="125">
        <f t="shared" si="13"/>
        <v>619</v>
      </c>
      <c r="H383" s="337" t="s">
        <v>909</v>
      </c>
      <c r="I383" s="353" t="s">
        <v>909</v>
      </c>
      <c r="J383" s="163">
        <v>619</v>
      </c>
      <c r="K383" s="346" t="s">
        <v>909</v>
      </c>
    </row>
    <row r="384" spans="1:11">
      <c r="A384" s="253" t="s">
        <v>1355</v>
      </c>
      <c r="B384" s="230" t="s">
        <v>1358</v>
      </c>
      <c r="C384" s="18" t="s">
        <v>909</v>
      </c>
      <c r="D384" s="18"/>
      <c r="E384" s="18">
        <f t="shared" si="12"/>
        <v>0</v>
      </c>
      <c r="F384" s="18" t="s">
        <v>909</v>
      </c>
      <c r="G384" s="125">
        <f t="shared" si="13"/>
        <v>0</v>
      </c>
      <c r="H384" s="337" t="s">
        <v>909</v>
      </c>
      <c r="I384" s="353" t="s">
        <v>909</v>
      </c>
      <c r="J384" s="163" t="s">
        <v>909</v>
      </c>
      <c r="K384" s="346" t="s">
        <v>909</v>
      </c>
    </row>
    <row r="385" spans="1:11">
      <c r="A385" s="253" t="s">
        <v>1355</v>
      </c>
      <c r="B385" s="236" t="s">
        <v>707</v>
      </c>
      <c r="C385" s="18" t="s">
        <v>909</v>
      </c>
      <c r="D385" s="18" t="s">
        <v>909</v>
      </c>
      <c r="E385" s="18">
        <f t="shared" si="12"/>
        <v>0</v>
      </c>
      <c r="F385" s="18" t="s">
        <v>909</v>
      </c>
      <c r="G385" s="125">
        <f t="shared" si="13"/>
        <v>0</v>
      </c>
      <c r="H385" s="337" t="s">
        <v>909</v>
      </c>
      <c r="I385" s="353" t="s">
        <v>909</v>
      </c>
      <c r="J385" s="163" t="s">
        <v>909</v>
      </c>
      <c r="K385" s="346" t="s">
        <v>909</v>
      </c>
    </row>
    <row r="386" spans="1:11">
      <c r="A386" s="253" t="s">
        <v>1355</v>
      </c>
      <c r="B386" s="236" t="s">
        <v>708</v>
      </c>
      <c r="C386" s="18" t="s">
        <v>909</v>
      </c>
      <c r="D386" s="18" t="s">
        <v>909</v>
      </c>
      <c r="E386" s="18">
        <f t="shared" si="12"/>
        <v>0</v>
      </c>
      <c r="F386" s="18" t="s">
        <v>909</v>
      </c>
      <c r="G386" s="125">
        <f t="shared" si="13"/>
        <v>0</v>
      </c>
      <c r="H386" s="337" t="s">
        <v>909</v>
      </c>
      <c r="I386" s="353" t="s">
        <v>909</v>
      </c>
      <c r="J386" s="163" t="s">
        <v>909</v>
      </c>
      <c r="K386" s="346" t="s">
        <v>909</v>
      </c>
    </row>
    <row r="387" spans="1:11">
      <c r="A387" s="253" t="s">
        <v>1355</v>
      </c>
      <c r="B387" s="236" t="s">
        <v>709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25">
        <f t="shared" si="13"/>
        <v>0</v>
      </c>
      <c r="H387" s="337" t="s">
        <v>909</v>
      </c>
      <c r="I387" s="353" t="s">
        <v>909</v>
      </c>
      <c r="J387" s="163" t="s">
        <v>909</v>
      </c>
      <c r="K387" s="346" t="s">
        <v>909</v>
      </c>
    </row>
    <row r="388" spans="1:11">
      <c r="A388" s="253" t="s">
        <v>1355</v>
      </c>
      <c r="B388" s="236" t="s">
        <v>1359</v>
      </c>
      <c r="C388" s="18">
        <v>3000</v>
      </c>
      <c r="D388" s="18"/>
      <c r="E388" s="18">
        <f t="shared" si="12"/>
        <v>3000</v>
      </c>
      <c r="F388" s="18">
        <v>1100</v>
      </c>
      <c r="G388" s="125">
        <f t="shared" si="13"/>
        <v>1900</v>
      </c>
      <c r="H388" s="337" t="s">
        <v>909</v>
      </c>
      <c r="I388" s="353" t="s">
        <v>909</v>
      </c>
      <c r="J388" s="163">
        <v>1900</v>
      </c>
      <c r="K388" s="346" t="s">
        <v>909</v>
      </c>
    </row>
    <row r="389" spans="1:11">
      <c r="A389" s="253" t="s">
        <v>1355</v>
      </c>
      <c r="B389" s="236" t="s">
        <v>1360</v>
      </c>
      <c r="C389" s="18">
        <v>2000</v>
      </c>
      <c r="D389" s="18"/>
      <c r="E389" s="18">
        <f t="shared" si="12"/>
        <v>2000</v>
      </c>
      <c r="F389" s="18"/>
      <c r="G389" s="125">
        <f t="shared" si="13"/>
        <v>2000</v>
      </c>
      <c r="H389" s="337" t="s">
        <v>909</v>
      </c>
      <c r="I389" s="353" t="s">
        <v>909</v>
      </c>
      <c r="J389" s="163">
        <v>2000</v>
      </c>
      <c r="K389" s="346" t="s">
        <v>909</v>
      </c>
    </row>
    <row r="390" spans="1:11">
      <c r="A390" s="253" t="s">
        <v>1355</v>
      </c>
      <c r="B390" s="236" t="s">
        <v>1361</v>
      </c>
      <c r="C390" s="18" t="s">
        <v>909</v>
      </c>
      <c r="D390" s="18" t="s">
        <v>909</v>
      </c>
      <c r="E390" s="18">
        <f t="shared" si="12"/>
        <v>0</v>
      </c>
      <c r="F390" s="18" t="s">
        <v>909</v>
      </c>
      <c r="G390" s="125">
        <f t="shared" si="13"/>
        <v>0</v>
      </c>
      <c r="H390" s="337" t="s">
        <v>909</v>
      </c>
      <c r="I390" s="353" t="s">
        <v>909</v>
      </c>
      <c r="J390" s="163" t="s">
        <v>909</v>
      </c>
      <c r="K390" s="346" t="s">
        <v>909</v>
      </c>
    </row>
    <row r="391" spans="1:11">
      <c r="A391" s="253" t="s">
        <v>1355</v>
      </c>
      <c r="B391" s="236" t="s">
        <v>1362</v>
      </c>
      <c r="C391" s="18" t="s">
        <v>909</v>
      </c>
      <c r="D391" s="18" t="s">
        <v>909</v>
      </c>
      <c r="E391" s="18">
        <f t="shared" si="12"/>
        <v>0</v>
      </c>
      <c r="F391" s="18" t="s">
        <v>909</v>
      </c>
      <c r="G391" s="125">
        <f t="shared" si="13"/>
        <v>0</v>
      </c>
      <c r="H391" s="337" t="s">
        <v>909</v>
      </c>
      <c r="I391" s="353" t="s">
        <v>909</v>
      </c>
      <c r="J391" s="163" t="s">
        <v>909</v>
      </c>
      <c r="K391" s="346" t="s">
        <v>909</v>
      </c>
    </row>
    <row r="392" spans="1:11">
      <c r="A392" s="253" t="s">
        <v>1355</v>
      </c>
      <c r="B392" s="236" t="s">
        <v>1363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25">
        <f t="shared" si="13"/>
        <v>0</v>
      </c>
      <c r="H392" s="337" t="s">
        <v>909</v>
      </c>
      <c r="I392" s="353" t="s">
        <v>909</v>
      </c>
      <c r="J392" s="163" t="s">
        <v>909</v>
      </c>
      <c r="K392" s="346" t="s">
        <v>909</v>
      </c>
    </row>
    <row r="393" spans="1:11">
      <c r="A393" s="253" t="s">
        <v>1355</v>
      </c>
      <c r="B393" s="236" t="s">
        <v>1364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25">
        <f t="shared" si="13"/>
        <v>0</v>
      </c>
      <c r="H393" s="337" t="s">
        <v>909</v>
      </c>
      <c r="I393" s="353" t="s">
        <v>909</v>
      </c>
      <c r="J393" s="163" t="s">
        <v>909</v>
      </c>
      <c r="K393" s="346" t="s">
        <v>909</v>
      </c>
    </row>
    <row r="394" spans="1:11">
      <c r="A394" s="253" t="s">
        <v>1355</v>
      </c>
      <c r="B394" s="236" t="s">
        <v>1365</v>
      </c>
      <c r="C394" s="18" t="s">
        <v>909</v>
      </c>
      <c r="D394" s="18" t="s">
        <v>909</v>
      </c>
      <c r="E394" s="18">
        <f t="shared" si="12"/>
        <v>0</v>
      </c>
      <c r="F394" s="18" t="s">
        <v>909</v>
      </c>
      <c r="G394" s="125">
        <f t="shared" si="13"/>
        <v>0</v>
      </c>
      <c r="H394" s="337" t="s">
        <v>909</v>
      </c>
      <c r="I394" s="353" t="s">
        <v>909</v>
      </c>
      <c r="J394" s="163" t="s">
        <v>909</v>
      </c>
      <c r="K394" s="346" t="s">
        <v>909</v>
      </c>
    </row>
    <row r="395" spans="1:11">
      <c r="A395" s="253" t="s">
        <v>1355</v>
      </c>
      <c r="B395" s="236" t="s">
        <v>1366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25">
        <f t="shared" si="13"/>
        <v>0</v>
      </c>
      <c r="H395" s="337" t="s">
        <v>909</v>
      </c>
      <c r="I395" s="353" t="s">
        <v>909</v>
      </c>
      <c r="J395" s="163" t="s">
        <v>909</v>
      </c>
      <c r="K395" s="346" t="s">
        <v>909</v>
      </c>
    </row>
    <row r="396" spans="1:11">
      <c r="A396" s="253" t="s">
        <v>1355</v>
      </c>
      <c r="B396" s="236" t="s">
        <v>1367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25">
        <f t="shared" si="13"/>
        <v>0</v>
      </c>
      <c r="H396" s="337" t="s">
        <v>909</v>
      </c>
      <c r="I396" s="353" t="s">
        <v>909</v>
      </c>
      <c r="J396" s="163" t="s">
        <v>909</v>
      </c>
      <c r="K396" s="346" t="s">
        <v>909</v>
      </c>
    </row>
    <row r="397" spans="1:11">
      <c r="A397" s="253" t="s">
        <v>1355</v>
      </c>
      <c r="B397" s="236" t="s">
        <v>1368</v>
      </c>
      <c r="C397" s="18" t="s">
        <v>909</v>
      </c>
      <c r="D397" s="18" t="s">
        <v>909</v>
      </c>
      <c r="E397" s="18">
        <f t="shared" ref="E397:E460" si="14">IFERROR(C397+D397,0)</f>
        <v>0</v>
      </c>
      <c r="F397" s="18" t="s">
        <v>909</v>
      </c>
      <c r="G397" s="125">
        <f t="shared" ref="G397:G460" si="15">IFERROR((E397-F397),0)</f>
        <v>0</v>
      </c>
      <c r="H397" s="337" t="s">
        <v>909</v>
      </c>
      <c r="I397" s="353" t="s">
        <v>909</v>
      </c>
      <c r="J397" s="163" t="s">
        <v>909</v>
      </c>
      <c r="K397" s="346" t="s">
        <v>909</v>
      </c>
    </row>
    <row r="398" spans="1:11">
      <c r="A398" s="253" t="s">
        <v>1355</v>
      </c>
      <c r="B398" s="236" t="s">
        <v>1369</v>
      </c>
      <c r="C398" s="18" t="s">
        <v>909</v>
      </c>
      <c r="D398" s="18" t="s">
        <v>909</v>
      </c>
      <c r="E398" s="18">
        <f t="shared" si="14"/>
        <v>0</v>
      </c>
      <c r="F398" s="18" t="s">
        <v>909</v>
      </c>
      <c r="G398" s="125">
        <f t="shared" si="15"/>
        <v>0</v>
      </c>
      <c r="H398" s="337" t="s">
        <v>909</v>
      </c>
      <c r="I398" s="353" t="s">
        <v>909</v>
      </c>
      <c r="J398" s="163" t="s">
        <v>909</v>
      </c>
      <c r="K398" s="346" t="s">
        <v>909</v>
      </c>
    </row>
    <row r="399" spans="1:11">
      <c r="A399" s="253" t="s">
        <v>1355</v>
      </c>
      <c r="B399" s="237" t="s">
        <v>1370</v>
      </c>
      <c r="C399" s="18" t="s">
        <v>909</v>
      </c>
      <c r="D399" s="18" t="s">
        <v>909</v>
      </c>
      <c r="E399" s="18">
        <f t="shared" si="14"/>
        <v>0</v>
      </c>
      <c r="F399" s="18" t="s">
        <v>909</v>
      </c>
      <c r="G399" s="125">
        <f t="shared" si="15"/>
        <v>0</v>
      </c>
      <c r="H399" s="337" t="s">
        <v>909</v>
      </c>
      <c r="I399" s="353" t="s">
        <v>909</v>
      </c>
      <c r="J399" s="163" t="s">
        <v>909</v>
      </c>
      <c r="K399" s="346" t="s">
        <v>909</v>
      </c>
    </row>
    <row r="400" spans="1:11">
      <c r="A400" s="253" t="s">
        <v>1355</v>
      </c>
      <c r="B400" s="237" t="s">
        <v>1449</v>
      </c>
      <c r="C400" s="18">
        <v>2000</v>
      </c>
      <c r="D400" s="18"/>
      <c r="E400" s="18">
        <f t="shared" si="14"/>
        <v>2000</v>
      </c>
      <c r="F400" s="18">
        <v>1300</v>
      </c>
      <c r="G400" s="125">
        <f t="shared" si="15"/>
        <v>700</v>
      </c>
      <c r="H400" s="337" t="s">
        <v>909</v>
      </c>
      <c r="I400" s="353" t="s">
        <v>909</v>
      </c>
      <c r="J400" s="163">
        <v>700</v>
      </c>
      <c r="K400" s="346" t="s">
        <v>909</v>
      </c>
    </row>
    <row r="401" spans="1:11">
      <c r="A401" s="249" t="s">
        <v>628</v>
      </c>
      <c r="B401" s="230" t="s">
        <v>633</v>
      </c>
      <c r="C401" s="18">
        <v>20000</v>
      </c>
      <c r="D401" s="18"/>
      <c r="E401" s="18">
        <f t="shared" si="14"/>
        <v>20000</v>
      </c>
      <c r="F401" s="18">
        <v>20000</v>
      </c>
      <c r="G401" s="125">
        <f t="shared" si="15"/>
        <v>0</v>
      </c>
      <c r="H401" s="337" t="s">
        <v>909</v>
      </c>
      <c r="I401" s="353" t="s">
        <v>909</v>
      </c>
      <c r="J401" s="163" t="s">
        <v>909</v>
      </c>
      <c r="K401" s="346" t="s">
        <v>909</v>
      </c>
    </row>
    <row r="402" spans="1:11">
      <c r="A402" s="245" t="s">
        <v>441</v>
      </c>
      <c r="B402" s="230" t="s">
        <v>1371</v>
      </c>
      <c r="C402" s="18" t="s">
        <v>909</v>
      </c>
      <c r="D402" s="18" t="s">
        <v>909</v>
      </c>
      <c r="E402" s="18">
        <f t="shared" si="14"/>
        <v>0</v>
      </c>
      <c r="F402" s="18" t="s">
        <v>909</v>
      </c>
      <c r="G402" s="125">
        <f t="shared" si="15"/>
        <v>0</v>
      </c>
      <c r="H402" s="337" t="s">
        <v>909</v>
      </c>
      <c r="I402" s="353" t="s">
        <v>909</v>
      </c>
      <c r="J402" s="163" t="s">
        <v>909</v>
      </c>
      <c r="K402" s="346" t="s">
        <v>909</v>
      </c>
    </row>
    <row r="403" spans="1:11">
      <c r="A403" s="253" t="s">
        <v>441</v>
      </c>
      <c r="B403" s="230" t="s">
        <v>1372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25">
        <f t="shared" si="15"/>
        <v>0</v>
      </c>
      <c r="H403" s="337" t="s">
        <v>909</v>
      </c>
      <c r="I403" s="353" t="s">
        <v>909</v>
      </c>
      <c r="J403" s="163" t="s">
        <v>909</v>
      </c>
      <c r="K403" s="346" t="s">
        <v>909</v>
      </c>
    </row>
    <row r="404" spans="1:11">
      <c r="A404" s="253" t="s">
        <v>441</v>
      </c>
      <c r="B404" s="230" t="s">
        <v>1373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25">
        <f t="shared" si="15"/>
        <v>0</v>
      </c>
      <c r="H404" s="337" t="s">
        <v>909</v>
      </c>
      <c r="I404" s="353" t="s">
        <v>909</v>
      </c>
      <c r="J404" s="163" t="s">
        <v>909</v>
      </c>
      <c r="K404" s="346" t="s">
        <v>909</v>
      </c>
    </row>
    <row r="405" spans="1:11">
      <c r="A405" s="253" t="s">
        <v>441</v>
      </c>
      <c r="B405" s="236" t="s">
        <v>1374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25">
        <f t="shared" si="15"/>
        <v>0</v>
      </c>
      <c r="H405" s="337" t="s">
        <v>909</v>
      </c>
      <c r="I405" s="353" t="s">
        <v>909</v>
      </c>
      <c r="J405" s="163" t="s">
        <v>909</v>
      </c>
      <c r="K405" s="346" t="s">
        <v>909</v>
      </c>
    </row>
    <row r="406" spans="1:11">
      <c r="A406" s="253" t="s">
        <v>441</v>
      </c>
      <c r="B406" s="230" t="s">
        <v>1375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25">
        <f t="shared" si="15"/>
        <v>0</v>
      </c>
      <c r="H406" s="337" t="s">
        <v>909</v>
      </c>
      <c r="I406" s="353" t="s">
        <v>909</v>
      </c>
      <c r="J406" s="163" t="s">
        <v>909</v>
      </c>
      <c r="K406" s="346" t="s">
        <v>909</v>
      </c>
    </row>
    <row r="407" spans="1:11">
      <c r="A407" s="253" t="s">
        <v>441</v>
      </c>
      <c r="B407" s="230" t="s">
        <v>1376</v>
      </c>
      <c r="C407" s="18" t="s">
        <v>909</v>
      </c>
      <c r="D407" s="18" t="s">
        <v>909</v>
      </c>
      <c r="E407" s="18">
        <f t="shared" si="14"/>
        <v>0</v>
      </c>
      <c r="F407" s="18" t="s">
        <v>909</v>
      </c>
      <c r="G407" s="125">
        <f t="shared" si="15"/>
        <v>0</v>
      </c>
      <c r="H407" s="337" t="s">
        <v>909</v>
      </c>
      <c r="I407" s="353" t="s">
        <v>909</v>
      </c>
      <c r="J407" s="163" t="s">
        <v>909</v>
      </c>
      <c r="K407" s="346" t="s">
        <v>909</v>
      </c>
    </row>
    <row r="408" spans="1:11">
      <c r="A408" s="253" t="s">
        <v>441</v>
      </c>
      <c r="B408" s="230" t="s">
        <v>1377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25">
        <f t="shared" si="15"/>
        <v>0</v>
      </c>
      <c r="H408" s="337" t="s">
        <v>909</v>
      </c>
      <c r="I408" s="353" t="s">
        <v>909</v>
      </c>
      <c r="J408" s="163" t="s">
        <v>909</v>
      </c>
      <c r="K408" s="347" t="s">
        <v>909</v>
      </c>
    </row>
    <row r="409" spans="1:11">
      <c r="A409" s="253" t="s">
        <v>441</v>
      </c>
      <c r="B409" s="230" t="s">
        <v>1378</v>
      </c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25">
        <f t="shared" si="15"/>
        <v>0</v>
      </c>
      <c r="H409" s="337" t="s">
        <v>909</v>
      </c>
      <c r="I409" s="353" t="s">
        <v>909</v>
      </c>
      <c r="J409" s="163" t="s">
        <v>909</v>
      </c>
      <c r="K409" s="346" t="s">
        <v>909</v>
      </c>
    </row>
    <row r="410" spans="1:11">
      <c r="A410" s="253" t="s">
        <v>441</v>
      </c>
      <c r="B410" s="231" t="s">
        <v>1379</v>
      </c>
      <c r="C410" s="18" t="s">
        <v>909</v>
      </c>
      <c r="D410" s="18" t="s">
        <v>909</v>
      </c>
      <c r="E410" s="18">
        <f t="shared" si="14"/>
        <v>0</v>
      </c>
      <c r="F410" s="18" t="s">
        <v>909</v>
      </c>
      <c r="G410" s="125">
        <f t="shared" si="15"/>
        <v>0</v>
      </c>
      <c r="H410" s="337" t="s">
        <v>909</v>
      </c>
      <c r="I410" s="353" t="s">
        <v>909</v>
      </c>
      <c r="J410" s="163" t="s">
        <v>909</v>
      </c>
      <c r="K410" s="346" t="s">
        <v>909</v>
      </c>
    </row>
    <row r="411" spans="1:11">
      <c r="A411" s="253" t="s">
        <v>441</v>
      </c>
      <c r="B411" s="231" t="s">
        <v>1380</v>
      </c>
      <c r="C411" s="18" t="s">
        <v>909</v>
      </c>
      <c r="D411" s="18" t="s">
        <v>909</v>
      </c>
      <c r="E411" s="18">
        <f t="shared" si="14"/>
        <v>0</v>
      </c>
      <c r="F411" s="18" t="s">
        <v>909</v>
      </c>
      <c r="G411" s="125">
        <f t="shared" si="15"/>
        <v>0</v>
      </c>
      <c r="H411" s="337" t="s">
        <v>909</v>
      </c>
      <c r="I411" s="353" t="s">
        <v>909</v>
      </c>
      <c r="J411" s="163" t="s">
        <v>909</v>
      </c>
      <c r="K411" s="346" t="s">
        <v>909</v>
      </c>
    </row>
    <row r="412" spans="1:11">
      <c r="A412" s="245" t="s">
        <v>475</v>
      </c>
      <c r="B412" s="236" t="s">
        <v>476</v>
      </c>
      <c r="C412" s="18">
        <v>500</v>
      </c>
      <c r="D412" s="18"/>
      <c r="E412" s="18">
        <f t="shared" si="14"/>
        <v>500</v>
      </c>
      <c r="F412" s="18">
        <v>189</v>
      </c>
      <c r="G412" s="125">
        <f t="shared" si="15"/>
        <v>311</v>
      </c>
      <c r="H412" s="337" t="s">
        <v>909</v>
      </c>
      <c r="I412" s="353" t="s">
        <v>909</v>
      </c>
      <c r="J412" s="163">
        <v>311</v>
      </c>
      <c r="K412" s="346" t="s">
        <v>909</v>
      </c>
    </row>
    <row r="413" spans="1:11">
      <c r="A413" s="245" t="s">
        <v>967</v>
      </c>
      <c r="B413" s="262" t="s">
        <v>969</v>
      </c>
      <c r="C413" s="18">
        <v>2000</v>
      </c>
      <c r="D413" s="18"/>
      <c r="E413" s="18">
        <f t="shared" si="14"/>
        <v>2000</v>
      </c>
      <c r="F413" s="18">
        <v>1630</v>
      </c>
      <c r="G413" s="125">
        <f t="shared" si="15"/>
        <v>370</v>
      </c>
      <c r="H413" s="337" t="s">
        <v>909</v>
      </c>
      <c r="I413" s="353" t="s">
        <v>909</v>
      </c>
      <c r="J413" s="163">
        <v>370</v>
      </c>
      <c r="K413" s="346" t="s">
        <v>909</v>
      </c>
    </row>
    <row r="414" spans="1:11">
      <c r="A414" s="253" t="s">
        <v>967</v>
      </c>
      <c r="B414" s="237" t="s">
        <v>1381</v>
      </c>
      <c r="C414" s="18">
        <v>2000</v>
      </c>
      <c r="D414" s="18"/>
      <c r="E414" s="18">
        <f t="shared" si="14"/>
        <v>2000</v>
      </c>
      <c r="F414" s="18">
        <v>1430</v>
      </c>
      <c r="G414" s="125">
        <f t="shared" si="15"/>
        <v>570</v>
      </c>
      <c r="H414" s="337" t="s">
        <v>909</v>
      </c>
      <c r="I414" s="353" t="s">
        <v>909</v>
      </c>
      <c r="J414" s="163">
        <v>570</v>
      </c>
      <c r="K414" s="346" t="s">
        <v>909</v>
      </c>
    </row>
    <row r="415" spans="1:11">
      <c r="A415" s="253" t="s">
        <v>967</v>
      </c>
      <c r="B415" s="236" t="s">
        <v>1382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25">
        <f t="shared" si="15"/>
        <v>0</v>
      </c>
      <c r="H415" s="337" t="s">
        <v>909</v>
      </c>
      <c r="I415" s="353" t="s">
        <v>909</v>
      </c>
      <c r="J415" s="163" t="s">
        <v>909</v>
      </c>
      <c r="K415" s="346" t="s">
        <v>909</v>
      </c>
    </row>
    <row r="416" spans="1:11">
      <c r="A416" s="253" t="s">
        <v>967</v>
      </c>
      <c r="B416" s="236" t="s">
        <v>1383</v>
      </c>
      <c r="C416" s="18" t="s">
        <v>909</v>
      </c>
      <c r="D416" s="18" t="s">
        <v>909</v>
      </c>
      <c r="E416" s="18">
        <f t="shared" si="14"/>
        <v>0</v>
      </c>
      <c r="F416" s="18" t="s">
        <v>909</v>
      </c>
      <c r="G416" s="125">
        <f t="shared" si="15"/>
        <v>0</v>
      </c>
      <c r="H416" s="337" t="s">
        <v>909</v>
      </c>
      <c r="I416" s="353" t="s">
        <v>909</v>
      </c>
      <c r="J416" s="163" t="s">
        <v>909</v>
      </c>
      <c r="K416" s="346" t="s">
        <v>909</v>
      </c>
    </row>
    <row r="417" spans="1:11">
      <c r="A417" s="253" t="s">
        <v>967</v>
      </c>
      <c r="B417" s="236" t="s">
        <v>693</v>
      </c>
      <c r="C417" s="18" t="s">
        <v>909</v>
      </c>
      <c r="D417" s="18" t="s">
        <v>909</v>
      </c>
      <c r="E417" s="18">
        <f t="shared" si="14"/>
        <v>0</v>
      </c>
      <c r="F417" s="18" t="s">
        <v>909</v>
      </c>
      <c r="G417" s="125">
        <f t="shared" si="15"/>
        <v>0</v>
      </c>
      <c r="H417" s="337" t="s">
        <v>909</v>
      </c>
      <c r="I417" s="353" t="s">
        <v>909</v>
      </c>
      <c r="J417" s="163" t="s">
        <v>909</v>
      </c>
      <c r="K417" s="346" t="s">
        <v>909</v>
      </c>
    </row>
    <row r="418" spans="1:11">
      <c r="A418" s="253" t="s">
        <v>967</v>
      </c>
      <c r="B418" s="237" t="s">
        <v>1384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25">
        <f t="shared" si="15"/>
        <v>0</v>
      </c>
      <c r="H418" s="337" t="s">
        <v>909</v>
      </c>
      <c r="I418" s="353" t="s">
        <v>909</v>
      </c>
      <c r="J418" s="163" t="s">
        <v>909</v>
      </c>
      <c r="K418" s="346" t="s">
        <v>909</v>
      </c>
    </row>
    <row r="419" spans="1:11">
      <c r="A419" s="253" t="s">
        <v>967</v>
      </c>
      <c r="B419" s="237" t="s">
        <v>1385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25">
        <f t="shared" si="15"/>
        <v>0</v>
      </c>
      <c r="H419" s="337" t="s">
        <v>909</v>
      </c>
      <c r="I419" s="353" t="s">
        <v>909</v>
      </c>
      <c r="J419" s="163" t="s">
        <v>909</v>
      </c>
      <c r="K419" s="346" t="s">
        <v>909</v>
      </c>
    </row>
    <row r="420" spans="1:11">
      <c r="A420" s="253" t="s">
        <v>967</v>
      </c>
      <c r="B420" s="237" t="s">
        <v>971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25">
        <f t="shared" si="15"/>
        <v>0</v>
      </c>
      <c r="H420" s="337" t="s">
        <v>909</v>
      </c>
      <c r="I420" s="353" t="s">
        <v>909</v>
      </c>
      <c r="J420" s="163" t="s">
        <v>909</v>
      </c>
      <c r="K420" s="346" t="s">
        <v>909</v>
      </c>
    </row>
    <row r="421" spans="1:11">
      <c r="A421" s="253" t="s">
        <v>967</v>
      </c>
      <c r="B421" s="236" t="s">
        <v>692</v>
      </c>
      <c r="C421" s="18">
        <v>5000</v>
      </c>
      <c r="D421" s="18"/>
      <c r="E421" s="18">
        <f t="shared" si="14"/>
        <v>5000</v>
      </c>
      <c r="F421" s="18">
        <v>3953</v>
      </c>
      <c r="G421" s="125">
        <f t="shared" si="15"/>
        <v>1047</v>
      </c>
      <c r="H421" s="337" t="s">
        <v>909</v>
      </c>
      <c r="I421" s="353" t="s">
        <v>909</v>
      </c>
      <c r="J421" s="163">
        <v>1047</v>
      </c>
      <c r="K421" s="346" t="s">
        <v>909</v>
      </c>
    </row>
    <row r="422" spans="1:11">
      <c r="A422" s="253" t="s">
        <v>967</v>
      </c>
      <c r="B422" s="236" t="s">
        <v>1386</v>
      </c>
      <c r="C422" s="18">
        <v>4000</v>
      </c>
      <c r="D422" s="18"/>
      <c r="E422" s="18">
        <f t="shared" si="14"/>
        <v>4000</v>
      </c>
      <c r="F422" s="18">
        <v>4000</v>
      </c>
      <c r="G422" s="125">
        <f t="shared" si="15"/>
        <v>0</v>
      </c>
      <c r="H422" s="337" t="s">
        <v>909</v>
      </c>
      <c r="I422" s="353" t="s">
        <v>909</v>
      </c>
      <c r="J422" s="163" t="s">
        <v>909</v>
      </c>
      <c r="K422" s="346" t="s">
        <v>909</v>
      </c>
    </row>
    <row r="423" spans="1:11">
      <c r="A423" s="253" t="s">
        <v>967</v>
      </c>
      <c r="B423" s="236" t="s">
        <v>1387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25">
        <f t="shared" si="15"/>
        <v>0</v>
      </c>
      <c r="H423" s="337" t="s">
        <v>909</v>
      </c>
      <c r="I423" s="353" t="s">
        <v>909</v>
      </c>
      <c r="J423" s="163" t="s">
        <v>909</v>
      </c>
      <c r="K423" s="346" t="s">
        <v>909</v>
      </c>
    </row>
    <row r="424" spans="1:11">
      <c r="A424" s="253" t="s">
        <v>967</v>
      </c>
      <c r="B424" s="236" t="s">
        <v>1388</v>
      </c>
      <c r="C424" s="18" t="s">
        <v>909</v>
      </c>
      <c r="D424" s="18" t="s">
        <v>909</v>
      </c>
      <c r="E424" s="18">
        <f t="shared" si="14"/>
        <v>0</v>
      </c>
      <c r="F424" s="18" t="s">
        <v>909</v>
      </c>
      <c r="G424" s="125">
        <f t="shared" si="15"/>
        <v>0</v>
      </c>
      <c r="H424" s="337" t="s">
        <v>909</v>
      </c>
      <c r="I424" s="353" t="s">
        <v>909</v>
      </c>
      <c r="J424" s="163" t="s">
        <v>909</v>
      </c>
      <c r="K424" s="346" t="s">
        <v>909</v>
      </c>
    </row>
    <row r="425" spans="1:11">
      <c r="A425" s="253" t="s">
        <v>967</v>
      </c>
      <c r="B425" s="236" t="s">
        <v>691</v>
      </c>
      <c r="C425" s="18">
        <v>2000</v>
      </c>
      <c r="D425" s="18"/>
      <c r="E425" s="18">
        <f t="shared" si="14"/>
        <v>2000</v>
      </c>
      <c r="F425" s="18">
        <v>2000</v>
      </c>
      <c r="G425" s="125">
        <f t="shared" si="15"/>
        <v>0</v>
      </c>
      <c r="H425" s="337" t="s">
        <v>909</v>
      </c>
      <c r="I425" s="353" t="s">
        <v>909</v>
      </c>
      <c r="J425" s="163" t="s">
        <v>909</v>
      </c>
      <c r="K425" s="346" t="s">
        <v>909</v>
      </c>
    </row>
    <row r="426" spans="1:11">
      <c r="A426" s="245" t="s">
        <v>903</v>
      </c>
      <c r="B426" s="236" t="s">
        <v>1389</v>
      </c>
      <c r="C426" s="18">
        <v>1440</v>
      </c>
      <c r="D426" s="18"/>
      <c r="E426" s="18">
        <f t="shared" si="14"/>
        <v>1440</v>
      </c>
      <c r="F426" s="18">
        <v>1440</v>
      </c>
      <c r="G426" s="125">
        <f t="shared" si="15"/>
        <v>0</v>
      </c>
      <c r="H426" s="337" t="s">
        <v>909</v>
      </c>
      <c r="I426" s="353" t="s">
        <v>909</v>
      </c>
      <c r="J426" s="163" t="s">
        <v>909</v>
      </c>
      <c r="K426" s="346" t="s">
        <v>909</v>
      </c>
    </row>
    <row r="427" spans="1:11">
      <c r="A427" s="253" t="s">
        <v>903</v>
      </c>
      <c r="B427" s="236" t="s">
        <v>1390</v>
      </c>
      <c r="C427" s="18" t="s">
        <v>909</v>
      </c>
      <c r="D427" s="18" t="s">
        <v>909</v>
      </c>
      <c r="E427" s="18">
        <f t="shared" si="14"/>
        <v>0</v>
      </c>
      <c r="F427" s="18" t="s">
        <v>909</v>
      </c>
      <c r="G427" s="125">
        <f t="shared" si="15"/>
        <v>0</v>
      </c>
      <c r="H427" s="337" t="s">
        <v>909</v>
      </c>
      <c r="I427" s="353" t="s">
        <v>909</v>
      </c>
      <c r="J427" s="163" t="s">
        <v>909</v>
      </c>
      <c r="K427" s="346" t="s">
        <v>909</v>
      </c>
    </row>
    <row r="428" spans="1:11">
      <c r="A428" s="253" t="s">
        <v>903</v>
      </c>
      <c r="B428" s="237" t="s">
        <v>1391</v>
      </c>
      <c r="C428" s="18" t="s">
        <v>909</v>
      </c>
      <c r="D428" s="18" t="s">
        <v>909</v>
      </c>
      <c r="E428" s="18">
        <f t="shared" si="14"/>
        <v>0</v>
      </c>
      <c r="F428" s="18" t="s">
        <v>909</v>
      </c>
      <c r="G428" s="125">
        <f t="shared" si="15"/>
        <v>0</v>
      </c>
      <c r="H428" s="337" t="s">
        <v>909</v>
      </c>
      <c r="I428" s="353" t="s">
        <v>909</v>
      </c>
      <c r="J428" s="163" t="s">
        <v>909</v>
      </c>
      <c r="K428" s="346" t="s">
        <v>909</v>
      </c>
    </row>
    <row r="429" spans="1:11">
      <c r="A429" s="245" t="s">
        <v>1392</v>
      </c>
      <c r="B429" s="262" t="s">
        <v>1393</v>
      </c>
      <c r="C429" s="18" t="s">
        <v>909</v>
      </c>
      <c r="D429" s="18" t="s">
        <v>909</v>
      </c>
      <c r="E429" s="18">
        <f t="shared" si="14"/>
        <v>0</v>
      </c>
      <c r="F429" s="18" t="s">
        <v>909</v>
      </c>
      <c r="G429" s="125">
        <f t="shared" si="15"/>
        <v>0</v>
      </c>
      <c r="H429" s="337" t="s">
        <v>909</v>
      </c>
      <c r="I429" s="353" t="s">
        <v>909</v>
      </c>
      <c r="J429" s="163" t="s">
        <v>909</v>
      </c>
      <c r="K429" s="346" t="s">
        <v>909</v>
      </c>
    </row>
    <row r="430" spans="1:11">
      <c r="A430" s="253" t="s">
        <v>1392</v>
      </c>
      <c r="B430" s="236" t="s">
        <v>929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25">
        <f t="shared" si="15"/>
        <v>0</v>
      </c>
      <c r="H430" s="337" t="s">
        <v>909</v>
      </c>
      <c r="I430" s="353" t="s">
        <v>909</v>
      </c>
      <c r="J430" s="163" t="s">
        <v>909</v>
      </c>
      <c r="K430" s="346" t="s">
        <v>909</v>
      </c>
    </row>
    <row r="431" spans="1:11">
      <c r="A431" s="253" t="s">
        <v>1392</v>
      </c>
      <c r="B431" s="236" t="s">
        <v>1394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25">
        <f t="shared" si="15"/>
        <v>0</v>
      </c>
      <c r="H431" s="337" t="s">
        <v>909</v>
      </c>
      <c r="I431" s="353" t="s">
        <v>909</v>
      </c>
      <c r="J431" s="163" t="s">
        <v>909</v>
      </c>
      <c r="K431" s="346" t="s">
        <v>909</v>
      </c>
    </row>
    <row r="432" spans="1:11">
      <c r="A432" s="245" t="s">
        <v>596</v>
      </c>
      <c r="B432" s="262" t="s">
        <v>1395</v>
      </c>
      <c r="C432" s="18" t="s">
        <v>909</v>
      </c>
      <c r="D432" s="18" t="s">
        <v>909</v>
      </c>
      <c r="E432" s="18">
        <f t="shared" si="14"/>
        <v>0</v>
      </c>
      <c r="F432" s="18" t="s">
        <v>909</v>
      </c>
      <c r="G432" s="125">
        <f t="shared" si="15"/>
        <v>0</v>
      </c>
      <c r="H432" s="337" t="s">
        <v>909</v>
      </c>
      <c r="I432" s="353" t="s">
        <v>909</v>
      </c>
      <c r="J432" s="163" t="s">
        <v>909</v>
      </c>
      <c r="K432" s="346" t="s">
        <v>909</v>
      </c>
    </row>
    <row r="433" spans="1:11">
      <c r="A433" s="253" t="s">
        <v>596</v>
      </c>
      <c r="B433" s="236" t="s">
        <v>1396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25">
        <f t="shared" si="15"/>
        <v>0</v>
      </c>
      <c r="H433" s="337" t="s">
        <v>909</v>
      </c>
      <c r="I433" s="353" t="s">
        <v>909</v>
      </c>
      <c r="J433" s="163" t="s">
        <v>909</v>
      </c>
      <c r="K433" s="346" t="s">
        <v>909</v>
      </c>
    </row>
    <row r="434" spans="1:11">
      <c r="A434" s="253" t="s">
        <v>596</v>
      </c>
      <c r="B434" s="236" t="s">
        <v>1397</v>
      </c>
      <c r="C434" s="18" t="s">
        <v>909</v>
      </c>
      <c r="D434" s="18" t="s">
        <v>909</v>
      </c>
      <c r="E434" s="18">
        <f t="shared" si="14"/>
        <v>0</v>
      </c>
      <c r="F434" s="18" t="s">
        <v>909</v>
      </c>
      <c r="G434" s="125">
        <f t="shared" si="15"/>
        <v>0</v>
      </c>
      <c r="H434" s="337" t="s">
        <v>909</v>
      </c>
      <c r="I434" s="353" t="s">
        <v>909</v>
      </c>
      <c r="J434" s="163" t="s">
        <v>909</v>
      </c>
      <c r="K434" s="346" t="s">
        <v>909</v>
      </c>
    </row>
    <row r="435" spans="1:11">
      <c r="A435" s="253" t="s">
        <v>596</v>
      </c>
      <c r="B435" s="236" t="s">
        <v>1398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25">
        <f t="shared" si="15"/>
        <v>0</v>
      </c>
      <c r="H435" s="337" t="s">
        <v>909</v>
      </c>
      <c r="I435" s="355" t="s">
        <v>909</v>
      </c>
      <c r="J435" s="168" t="s">
        <v>909</v>
      </c>
      <c r="K435" s="346" t="s">
        <v>909</v>
      </c>
    </row>
    <row r="436" spans="1:11">
      <c r="A436" s="253" t="s">
        <v>596</v>
      </c>
      <c r="B436" s="236" t="s">
        <v>600</v>
      </c>
      <c r="C436" s="18" t="s">
        <v>909</v>
      </c>
      <c r="D436" s="18" t="s">
        <v>909</v>
      </c>
      <c r="E436" s="18">
        <f t="shared" si="14"/>
        <v>0</v>
      </c>
      <c r="F436" s="18" t="s">
        <v>909</v>
      </c>
      <c r="G436" s="125">
        <f t="shared" si="15"/>
        <v>0</v>
      </c>
      <c r="H436" s="337" t="s">
        <v>909</v>
      </c>
      <c r="I436" s="355" t="s">
        <v>909</v>
      </c>
      <c r="J436" s="168" t="s">
        <v>909</v>
      </c>
      <c r="K436" s="346" t="s">
        <v>909</v>
      </c>
    </row>
    <row r="437" spans="1:11">
      <c r="A437" s="253" t="s">
        <v>596</v>
      </c>
      <c r="B437" s="237" t="s">
        <v>1399</v>
      </c>
      <c r="C437" s="18">
        <v>60000</v>
      </c>
      <c r="D437" s="18"/>
      <c r="E437" s="18">
        <f t="shared" si="14"/>
        <v>60000</v>
      </c>
      <c r="F437" s="18">
        <v>6760</v>
      </c>
      <c r="G437" s="125">
        <f t="shared" si="15"/>
        <v>53240</v>
      </c>
      <c r="H437" s="337" t="s">
        <v>909</v>
      </c>
      <c r="I437" s="353" t="s">
        <v>909</v>
      </c>
      <c r="J437" s="163">
        <v>53240</v>
      </c>
      <c r="K437" s="346" t="s">
        <v>909</v>
      </c>
    </row>
    <row r="438" spans="1:11">
      <c r="A438" s="253" t="s">
        <v>596</v>
      </c>
      <c r="B438" s="237" t="s">
        <v>1450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25">
        <f t="shared" si="15"/>
        <v>0</v>
      </c>
      <c r="H438" s="337" t="s">
        <v>909</v>
      </c>
      <c r="I438" s="353" t="s">
        <v>909</v>
      </c>
      <c r="J438" s="163" t="s">
        <v>909</v>
      </c>
      <c r="K438" s="346" t="s">
        <v>909</v>
      </c>
    </row>
    <row r="439" spans="1:11">
      <c r="A439" s="253" t="s">
        <v>596</v>
      </c>
      <c r="B439" s="237" t="s">
        <v>1535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25">
        <f t="shared" si="15"/>
        <v>0</v>
      </c>
      <c r="H439" s="337" t="s">
        <v>909</v>
      </c>
      <c r="I439" s="353" t="s">
        <v>909</v>
      </c>
      <c r="J439" s="163" t="s">
        <v>909</v>
      </c>
      <c r="K439" s="346" t="s">
        <v>909</v>
      </c>
    </row>
    <row r="440" spans="1:11">
      <c r="A440" s="253" t="s">
        <v>596</v>
      </c>
      <c r="B440" s="237" t="s">
        <v>1400</v>
      </c>
      <c r="C440" s="18" t="s">
        <v>909</v>
      </c>
      <c r="D440" s="18" t="s">
        <v>909</v>
      </c>
      <c r="E440" s="18">
        <f t="shared" si="14"/>
        <v>0</v>
      </c>
      <c r="F440" s="18" t="s">
        <v>909</v>
      </c>
      <c r="G440" s="125">
        <f t="shared" si="15"/>
        <v>0</v>
      </c>
      <c r="H440" s="337" t="s">
        <v>909</v>
      </c>
      <c r="I440" s="353" t="s">
        <v>909</v>
      </c>
      <c r="J440" s="163" t="s">
        <v>909</v>
      </c>
      <c r="K440" s="346" t="s">
        <v>909</v>
      </c>
    </row>
    <row r="441" spans="1:11">
      <c r="A441" s="253" t="s">
        <v>596</v>
      </c>
      <c r="B441" s="237" t="s">
        <v>1400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25">
        <f t="shared" si="15"/>
        <v>0</v>
      </c>
      <c r="H441" s="337" t="s">
        <v>909</v>
      </c>
      <c r="I441" s="353" t="s">
        <v>909</v>
      </c>
      <c r="J441" s="163" t="s">
        <v>909</v>
      </c>
      <c r="K441" s="346" t="s">
        <v>909</v>
      </c>
    </row>
    <row r="442" spans="1:11">
      <c r="A442" s="256" t="s">
        <v>1401</v>
      </c>
      <c r="B442" s="263" t="s">
        <v>683</v>
      </c>
      <c r="C442" s="18">
        <v>2000</v>
      </c>
      <c r="D442" s="18"/>
      <c r="E442" s="18">
        <f t="shared" si="14"/>
        <v>2000</v>
      </c>
      <c r="F442" s="18">
        <v>2000</v>
      </c>
      <c r="G442" s="125">
        <f t="shared" si="15"/>
        <v>0</v>
      </c>
      <c r="H442" s="337" t="s">
        <v>909</v>
      </c>
      <c r="I442" s="353" t="s">
        <v>909</v>
      </c>
      <c r="J442" s="163" t="s">
        <v>909</v>
      </c>
      <c r="K442" s="346" t="s">
        <v>909</v>
      </c>
    </row>
    <row r="443" spans="1:11">
      <c r="A443" s="245" t="s">
        <v>807</v>
      </c>
      <c r="B443" s="236" t="s">
        <v>1402</v>
      </c>
      <c r="C443" s="18" t="s">
        <v>909</v>
      </c>
      <c r="D443" s="18" t="s">
        <v>909</v>
      </c>
      <c r="E443" s="18">
        <f t="shared" si="14"/>
        <v>0</v>
      </c>
      <c r="F443" s="18" t="s">
        <v>909</v>
      </c>
      <c r="G443" s="125">
        <f t="shared" si="15"/>
        <v>0</v>
      </c>
      <c r="H443" s="337" t="s">
        <v>909</v>
      </c>
      <c r="I443" s="353" t="s">
        <v>909</v>
      </c>
      <c r="J443" s="163" t="s">
        <v>909</v>
      </c>
      <c r="K443" s="346" t="s">
        <v>909</v>
      </c>
    </row>
    <row r="444" spans="1:11">
      <c r="A444" s="253" t="s">
        <v>807</v>
      </c>
      <c r="B444" s="236" t="s">
        <v>1403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25">
        <f t="shared" si="15"/>
        <v>0</v>
      </c>
      <c r="H444" s="337" t="s">
        <v>909</v>
      </c>
      <c r="I444" s="353" t="s">
        <v>909</v>
      </c>
      <c r="J444" s="163" t="s">
        <v>909</v>
      </c>
      <c r="K444" s="346" t="s">
        <v>909</v>
      </c>
    </row>
    <row r="445" spans="1:11">
      <c r="A445" s="253" t="s">
        <v>807</v>
      </c>
      <c r="B445" s="236" t="s">
        <v>1404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25">
        <f t="shared" si="15"/>
        <v>0</v>
      </c>
      <c r="H445" s="337" t="s">
        <v>909</v>
      </c>
      <c r="I445" s="353" t="s">
        <v>909</v>
      </c>
      <c r="J445" s="163" t="s">
        <v>909</v>
      </c>
      <c r="K445" s="346" t="s">
        <v>909</v>
      </c>
    </row>
    <row r="446" spans="1:11">
      <c r="A446" s="249" t="s">
        <v>636</v>
      </c>
      <c r="B446" s="250" t="s">
        <v>1405</v>
      </c>
      <c r="C446" s="18" t="s">
        <v>909</v>
      </c>
      <c r="D446" s="18" t="s">
        <v>909</v>
      </c>
      <c r="E446" s="18">
        <f t="shared" si="14"/>
        <v>0</v>
      </c>
      <c r="F446" s="18" t="s">
        <v>909</v>
      </c>
      <c r="G446" s="125">
        <f t="shared" si="15"/>
        <v>0</v>
      </c>
      <c r="H446" s="337" t="s">
        <v>909</v>
      </c>
      <c r="I446" s="353" t="s">
        <v>909</v>
      </c>
      <c r="J446" s="163" t="s">
        <v>909</v>
      </c>
      <c r="K446" s="346" t="s">
        <v>909</v>
      </c>
    </row>
    <row r="447" spans="1:11">
      <c r="A447" s="257" t="s">
        <v>636</v>
      </c>
      <c r="B447" s="230" t="s">
        <v>1406</v>
      </c>
      <c r="C447" s="18" t="s">
        <v>909</v>
      </c>
      <c r="D447" s="18" t="s">
        <v>909</v>
      </c>
      <c r="E447" s="18">
        <f t="shared" si="14"/>
        <v>0</v>
      </c>
      <c r="F447" s="18" t="s">
        <v>909</v>
      </c>
      <c r="G447" s="125">
        <f t="shared" si="15"/>
        <v>0</v>
      </c>
      <c r="H447" s="337" t="s">
        <v>909</v>
      </c>
      <c r="I447" s="353" t="s">
        <v>909</v>
      </c>
      <c r="J447" s="163" t="s">
        <v>909</v>
      </c>
      <c r="K447" s="346" t="s">
        <v>909</v>
      </c>
    </row>
    <row r="448" spans="1:11">
      <c r="A448" s="257" t="s">
        <v>636</v>
      </c>
      <c r="B448" s="230" t="s">
        <v>1407</v>
      </c>
      <c r="C448" s="18">
        <v>120</v>
      </c>
      <c r="D448" s="18"/>
      <c r="E448" s="18">
        <f t="shared" si="14"/>
        <v>120</v>
      </c>
      <c r="F448" s="18">
        <v>120</v>
      </c>
      <c r="G448" s="125">
        <f t="shared" si="15"/>
        <v>0</v>
      </c>
      <c r="H448" s="337" t="s">
        <v>909</v>
      </c>
      <c r="I448" s="353" t="s">
        <v>909</v>
      </c>
      <c r="J448" s="163" t="s">
        <v>909</v>
      </c>
      <c r="K448" s="346" t="s">
        <v>909</v>
      </c>
    </row>
    <row r="449" spans="1:11">
      <c r="A449" s="257" t="s">
        <v>636</v>
      </c>
      <c r="B449" s="230" t="s">
        <v>1408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25">
        <f t="shared" si="15"/>
        <v>0</v>
      </c>
      <c r="H449" s="337" t="s">
        <v>909</v>
      </c>
      <c r="I449" s="353" t="s">
        <v>909</v>
      </c>
      <c r="J449" s="163" t="s">
        <v>909</v>
      </c>
      <c r="K449" s="346" t="s">
        <v>909</v>
      </c>
    </row>
    <row r="450" spans="1:11">
      <c r="A450" s="257" t="s">
        <v>636</v>
      </c>
      <c r="B450" s="230" t="s">
        <v>1409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25">
        <f t="shared" si="15"/>
        <v>0</v>
      </c>
      <c r="H450" s="337" t="s">
        <v>909</v>
      </c>
      <c r="I450" s="353" t="s">
        <v>909</v>
      </c>
      <c r="J450" s="163" t="s">
        <v>909</v>
      </c>
      <c r="K450" s="346" t="s">
        <v>909</v>
      </c>
    </row>
    <row r="451" spans="1:11">
      <c r="A451" s="257" t="s">
        <v>636</v>
      </c>
      <c r="B451" s="230" t="s">
        <v>638</v>
      </c>
      <c r="C451" s="18">
        <v>150</v>
      </c>
      <c r="D451" s="18"/>
      <c r="E451" s="18">
        <f t="shared" si="14"/>
        <v>150</v>
      </c>
      <c r="F451" s="18">
        <v>150</v>
      </c>
      <c r="G451" s="125">
        <f t="shared" si="15"/>
        <v>0</v>
      </c>
      <c r="H451" s="337" t="s">
        <v>909</v>
      </c>
      <c r="I451" s="353" t="s">
        <v>909</v>
      </c>
      <c r="J451" s="163" t="s">
        <v>909</v>
      </c>
      <c r="K451" s="346" t="s">
        <v>909</v>
      </c>
    </row>
    <row r="452" spans="1:11">
      <c r="A452" s="257" t="s">
        <v>636</v>
      </c>
      <c r="B452" s="230" t="s">
        <v>1410</v>
      </c>
      <c r="C452" s="18">
        <v>20</v>
      </c>
      <c r="D452" s="18"/>
      <c r="E452" s="18">
        <f t="shared" si="14"/>
        <v>20</v>
      </c>
      <c r="F452" s="18">
        <v>20</v>
      </c>
      <c r="G452" s="125">
        <f t="shared" si="15"/>
        <v>0</v>
      </c>
      <c r="H452" s="337" t="s">
        <v>909</v>
      </c>
      <c r="I452" s="353" t="s">
        <v>909</v>
      </c>
      <c r="J452" s="163" t="s">
        <v>909</v>
      </c>
      <c r="K452" s="346" t="s">
        <v>909</v>
      </c>
    </row>
    <row r="453" spans="1:11">
      <c r="A453" s="257" t="s">
        <v>636</v>
      </c>
      <c r="B453" s="230" t="s">
        <v>1411</v>
      </c>
      <c r="C453" s="18">
        <v>190</v>
      </c>
      <c r="D453" s="18"/>
      <c r="E453" s="18">
        <f t="shared" si="14"/>
        <v>190</v>
      </c>
      <c r="F453" s="18">
        <v>190</v>
      </c>
      <c r="G453" s="125">
        <f t="shared" si="15"/>
        <v>0</v>
      </c>
      <c r="H453" s="337" t="s">
        <v>909</v>
      </c>
      <c r="I453" s="353" t="s">
        <v>909</v>
      </c>
      <c r="J453" s="163" t="s">
        <v>909</v>
      </c>
      <c r="K453" s="346" t="s">
        <v>909</v>
      </c>
    </row>
    <row r="454" spans="1:11">
      <c r="A454" s="257" t="s">
        <v>636</v>
      </c>
      <c r="B454" s="230" t="s">
        <v>1412</v>
      </c>
      <c r="C454" s="18" t="s">
        <v>909</v>
      </c>
      <c r="D454" s="18" t="s">
        <v>909</v>
      </c>
      <c r="E454" s="18">
        <f t="shared" si="14"/>
        <v>0</v>
      </c>
      <c r="F454" s="18" t="s">
        <v>909</v>
      </c>
      <c r="G454" s="125">
        <f t="shared" si="15"/>
        <v>0</v>
      </c>
      <c r="H454" s="337" t="s">
        <v>909</v>
      </c>
      <c r="I454" s="353" t="s">
        <v>909</v>
      </c>
      <c r="J454" s="163" t="s">
        <v>909</v>
      </c>
      <c r="K454" s="346" t="s">
        <v>909</v>
      </c>
    </row>
    <row r="455" spans="1:11">
      <c r="A455" s="257" t="s">
        <v>636</v>
      </c>
      <c r="B455" s="230" t="s">
        <v>1413</v>
      </c>
      <c r="C455" s="18">
        <v>250</v>
      </c>
      <c r="D455" s="18"/>
      <c r="E455" s="18">
        <f t="shared" si="14"/>
        <v>250</v>
      </c>
      <c r="F455" s="18">
        <v>250</v>
      </c>
      <c r="G455" s="125">
        <f t="shared" si="15"/>
        <v>0</v>
      </c>
      <c r="H455" s="337" t="s">
        <v>909</v>
      </c>
      <c r="I455" s="353" t="s">
        <v>909</v>
      </c>
      <c r="J455" s="163" t="s">
        <v>909</v>
      </c>
      <c r="K455" s="346" t="s">
        <v>909</v>
      </c>
    </row>
    <row r="456" spans="1:11">
      <c r="A456" s="257" t="s">
        <v>636</v>
      </c>
      <c r="B456" s="230" t="s">
        <v>1414</v>
      </c>
      <c r="C456" s="18" t="s">
        <v>909</v>
      </c>
      <c r="D456" s="18" t="s">
        <v>909</v>
      </c>
      <c r="E456" s="18">
        <f t="shared" si="14"/>
        <v>0</v>
      </c>
      <c r="F456" s="18" t="s">
        <v>909</v>
      </c>
      <c r="G456" s="125">
        <f t="shared" si="15"/>
        <v>0</v>
      </c>
      <c r="H456" s="337" t="s">
        <v>909</v>
      </c>
      <c r="I456" s="353" t="s">
        <v>909</v>
      </c>
      <c r="J456" s="163" t="s">
        <v>909</v>
      </c>
      <c r="K456" s="346" t="s">
        <v>909</v>
      </c>
    </row>
    <row r="457" spans="1:11">
      <c r="A457" s="257" t="s">
        <v>636</v>
      </c>
      <c r="B457" s="230" t="s">
        <v>1415</v>
      </c>
      <c r="C457" s="18">
        <v>390</v>
      </c>
      <c r="D457" s="18"/>
      <c r="E457" s="18">
        <f t="shared" si="14"/>
        <v>390</v>
      </c>
      <c r="F457" s="18">
        <v>390</v>
      </c>
      <c r="G457" s="125">
        <f t="shared" si="15"/>
        <v>0</v>
      </c>
      <c r="H457" s="337" t="s">
        <v>909</v>
      </c>
      <c r="I457" s="353" t="s">
        <v>909</v>
      </c>
      <c r="J457" s="163" t="s">
        <v>909</v>
      </c>
      <c r="K457" s="346" t="s">
        <v>909</v>
      </c>
    </row>
    <row r="458" spans="1:11">
      <c r="A458" s="257" t="s">
        <v>636</v>
      </c>
      <c r="B458" s="230" t="s">
        <v>1416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25">
        <f t="shared" si="15"/>
        <v>0</v>
      </c>
      <c r="H458" s="337" t="s">
        <v>909</v>
      </c>
      <c r="I458" s="353" t="s">
        <v>909</v>
      </c>
      <c r="J458" s="163" t="s">
        <v>909</v>
      </c>
      <c r="K458" s="346" t="s">
        <v>909</v>
      </c>
    </row>
    <row r="459" spans="1:11">
      <c r="A459" s="257" t="s">
        <v>636</v>
      </c>
      <c r="B459" s="230" t="s">
        <v>1417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25">
        <f t="shared" si="15"/>
        <v>0</v>
      </c>
      <c r="H459" s="337" t="s">
        <v>909</v>
      </c>
      <c r="I459" s="353" t="s">
        <v>909</v>
      </c>
      <c r="J459" s="163" t="s">
        <v>909</v>
      </c>
      <c r="K459" s="346" t="s">
        <v>909</v>
      </c>
    </row>
    <row r="460" spans="1:11">
      <c r="A460" s="257" t="s">
        <v>636</v>
      </c>
      <c r="B460" s="230" t="s">
        <v>1418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25">
        <f t="shared" si="15"/>
        <v>0</v>
      </c>
      <c r="H460" s="337" t="s">
        <v>909</v>
      </c>
      <c r="I460" s="353" t="s">
        <v>909</v>
      </c>
      <c r="J460" s="163" t="s">
        <v>909</v>
      </c>
      <c r="K460" s="346" t="s">
        <v>909</v>
      </c>
    </row>
    <row r="461" spans="1:11">
      <c r="A461" s="257" t="s">
        <v>636</v>
      </c>
      <c r="B461" s="230" t="s">
        <v>1419</v>
      </c>
      <c r="C461" s="18">
        <v>5000</v>
      </c>
      <c r="D461" s="18"/>
      <c r="E461" s="18">
        <f t="shared" ref="E461:E526" si="16">IFERROR(C461+D461,0)</f>
        <v>5000</v>
      </c>
      <c r="F461" s="18">
        <v>5000</v>
      </c>
      <c r="G461" s="125">
        <f t="shared" ref="G461:G526" si="17">IFERROR((E461-F461),0)</f>
        <v>0</v>
      </c>
      <c r="H461" s="337" t="s">
        <v>909</v>
      </c>
      <c r="I461" s="353" t="s">
        <v>909</v>
      </c>
      <c r="J461" s="163" t="s">
        <v>909</v>
      </c>
      <c r="K461" s="346" t="s">
        <v>909</v>
      </c>
    </row>
    <row r="462" spans="1:11">
      <c r="A462" s="362" t="s">
        <v>1085</v>
      </c>
      <c r="B462" s="236" t="s">
        <v>1420</v>
      </c>
      <c r="C462" s="18" t="s">
        <v>909</v>
      </c>
      <c r="D462" s="18" t="s">
        <v>909</v>
      </c>
      <c r="E462" s="18">
        <f t="shared" si="16"/>
        <v>0</v>
      </c>
      <c r="F462" s="18" t="s">
        <v>909</v>
      </c>
      <c r="G462" s="125">
        <f t="shared" si="17"/>
        <v>0</v>
      </c>
      <c r="H462" s="337" t="s">
        <v>909</v>
      </c>
      <c r="I462" s="353" t="s">
        <v>909</v>
      </c>
      <c r="J462" s="163" t="s">
        <v>909</v>
      </c>
      <c r="K462" s="346" t="s">
        <v>909</v>
      </c>
    </row>
    <row r="463" spans="1:11">
      <c r="A463" s="363" t="s">
        <v>1085</v>
      </c>
      <c r="B463" s="236" t="s">
        <v>1421</v>
      </c>
      <c r="C463" s="18" t="s">
        <v>909</v>
      </c>
      <c r="D463" s="18" t="s">
        <v>909</v>
      </c>
      <c r="E463" s="18">
        <f t="shared" si="16"/>
        <v>0</v>
      </c>
      <c r="F463" s="18" t="s">
        <v>909</v>
      </c>
      <c r="G463" s="125">
        <f t="shared" si="17"/>
        <v>0</v>
      </c>
      <c r="H463" s="337" t="s">
        <v>909</v>
      </c>
      <c r="I463" s="353" t="s">
        <v>909</v>
      </c>
      <c r="J463" s="163" t="s">
        <v>909</v>
      </c>
      <c r="K463" s="346" t="s">
        <v>909</v>
      </c>
    </row>
    <row r="464" spans="1:11">
      <c r="A464" s="363" t="s">
        <v>1085</v>
      </c>
      <c r="B464" s="236" t="s">
        <v>1422</v>
      </c>
      <c r="C464" s="18" t="s">
        <v>909</v>
      </c>
      <c r="D464" s="18" t="s">
        <v>909</v>
      </c>
      <c r="E464" s="18">
        <f t="shared" si="16"/>
        <v>0</v>
      </c>
      <c r="F464" s="18" t="s">
        <v>909</v>
      </c>
      <c r="G464" s="125">
        <f t="shared" si="17"/>
        <v>0</v>
      </c>
      <c r="H464" s="337" t="s">
        <v>909</v>
      </c>
      <c r="I464" s="353" t="s">
        <v>909</v>
      </c>
      <c r="J464" s="163" t="s">
        <v>909</v>
      </c>
      <c r="K464" s="346" t="s">
        <v>909</v>
      </c>
    </row>
    <row r="465" spans="1:11">
      <c r="A465" s="363" t="s">
        <v>1085</v>
      </c>
      <c r="B465" s="237" t="s">
        <v>1423</v>
      </c>
      <c r="C465" s="18" t="s">
        <v>909</v>
      </c>
      <c r="D465" s="18" t="s">
        <v>909</v>
      </c>
      <c r="E465" s="18">
        <f t="shared" si="16"/>
        <v>0</v>
      </c>
      <c r="F465" s="18" t="s">
        <v>909</v>
      </c>
      <c r="G465" s="125">
        <f t="shared" si="17"/>
        <v>0</v>
      </c>
      <c r="H465" s="337" t="s">
        <v>909</v>
      </c>
      <c r="I465" s="353" t="s">
        <v>909</v>
      </c>
      <c r="J465" s="163" t="s">
        <v>909</v>
      </c>
      <c r="K465" s="346" t="s">
        <v>909</v>
      </c>
    </row>
    <row r="466" spans="1:11">
      <c r="A466" s="363" t="s">
        <v>1085</v>
      </c>
      <c r="B466" s="236" t="s">
        <v>1424</v>
      </c>
      <c r="C466" s="18" t="s">
        <v>909</v>
      </c>
      <c r="D466" s="18" t="s">
        <v>909</v>
      </c>
      <c r="E466" s="18">
        <f t="shared" si="16"/>
        <v>0</v>
      </c>
      <c r="F466" s="18" t="s">
        <v>909</v>
      </c>
      <c r="G466" s="125">
        <f t="shared" si="17"/>
        <v>0</v>
      </c>
      <c r="H466" s="337" t="s">
        <v>909</v>
      </c>
      <c r="I466" s="353" t="s">
        <v>909</v>
      </c>
      <c r="J466" s="163" t="s">
        <v>909</v>
      </c>
      <c r="K466" s="346" t="s">
        <v>909</v>
      </c>
    </row>
    <row r="467" spans="1:11">
      <c r="A467" s="362" t="s">
        <v>944</v>
      </c>
      <c r="B467" s="262" t="s">
        <v>394</v>
      </c>
      <c r="C467" s="18" t="s">
        <v>909</v>
      </c>
      <c r="D467" s="18" t="s">
        <v>909</v>
      </c>
      <c r="E467" s="18">
        <f t="shared" si="16"/>
        <v>0</v>
      </c>
      <c r="F467" s="18" t="s">
        <v>909</v>
      </c>
      <c r="G467" s="125">
        <f t="shared" si="17"/>
        <v>0</v>
      </c>
      <c r="H467" s="337" t="s">
        <v>909</v>
      </c>
      <c r="I467" s="353" t="s">
        <v>909</v>
      </c>
      <c r="J467" s="163" t="s">
        <v>909</v>
      </c>
      <c r="K467" s="346" t="s">
        <v>909</v>
      </c>
    </row>
    <row r="468" spans="1:11">
      <c r="A468" s="363" t="s">
        <v>944</v>
      </c>
      <c r="B468" s="236" t="s">
        <v>390</v>
      </c>
      <c r="C468" s="18" t="s">
        <v>909</v>
      </c>
      <c r="D468" s="18" t="s">
        <v>909</v>
      </c>
      <c r="E468" s="18">
        <f t="shared" si="16"/>
        <v>0</v>
      </c>
      <c r="F468" s="18" t="s">
        <v>909</v>
      </c>
      <c r="G468" s="125">
        <f t="shared" si="17"/>
        <v>0</v>
      </c>
      <c r="H468" s="337" t="s">
        <v>909</v>
      </c>
      <c r="I468" s="353" t="s">
        <v>909</v>
      </c>
      <c r="J468" s="163" t="s">
        <v>909</v>
      </c>
      <c r="K468" s="346" t="s">
        <v>909</v>
      </c>
    </row>
    <row r="469" spans="1:11">
      <c r="A469" s="253" t="s">
        <v>944</v>
      </c>
      <c r="B469" s="236" t="s">
        <v>391</v>
      </c>
      <c r="C469" s="18" t="s">
        <v>909</v>
      </c>
      <c r="D469" s="18" t="s">
        <v>909</v>
      </c>
      <c r="E469" s="18">
        <f t="shared" si="16"/>
        <v>0</v>
      </c>
      <c r="F469" s="18" t="s">
        <v>909</v>
      </c>
      <c r="G469" s="125">
        <f t="shared" si="17"/>
        <v>0</v>
      </c>
      <c r="H469" s="337" t="s">
        <v>909</v>
      </c>
      <c r="I469" s="353" t="s">
        <v>909</v>
      </c>
      <c r="J469" s="163" t="s">
        <v>909</v>
      </c>
      <c r="K469" s="346" t="s">
        <v>909</v>
      </c>
    </row>
    <row r="470" spans="1:11">
      <c r="A470" s="253" t="s">
        <v>944</v>
      </c>
      <c r="B470" s="236" t="s">
        <v>1425</v>
      </c>
      <c r="C470" s="18" t="s">
        <v>909</v>
      </c>
      <c r="D470" s="18" t="s">
        <v>909</v>
      </c>
      <c r="E470" s="18">
        <f t="shared" si="16"/>
        <v>0</v>
      </c>
      <c r="F470" s="18" t="s">
        <v>909</v>
      </c>
      <c r="G470" s="125">
        <f t="shared" si="17"/>
        <v>0</v>
      </c>
      <c r="H470" s="337" t="s">
        <v>909</v>
      </c>
      <c r="I470" s="353" t="s">
        <v>909</v>
      </c>
      <c r="J470" s="163" t="s">
        <v>909</v>
      </c>
      <c r="K470" s="346" t="s">
        <v>909</v>
      </c>
    </row>
    <row r="471" spans="1:11">
      <c r="A471" s="253" t="s">
        <v>944</v>
      </c>
      <c r="B471" s="236" t="s">
        <v>1426</v>
      </c>
      <c r="C471" s="18" t="s">
        <v>909</v>
      </c>
      <c r="D471" s="18" t="s">
        <v>909</v>
      </c>
      <c r="E471" s="18">
        <f t="shared" si="16"/>
        <v>0</v>
      </c>
      <c r="F471" s="18" t="s">
        <v>909</v>
      </c>
      <c r="G471" s="125">
        <f t="shared" si="17"/>
        <v>0</v>
      </c>
      <c r="H471" s="337" t="s">
        <v>909</v>
      </c>
      <c r="I471" s="353" t="s">
        <v>909</v>
      </c>
      <c r="J471" s="163" t="s">
        <v>909</v>
      </c>
      <c r="K471" s="346" t="s">
        <v>909</v>
      </c>
    </row>
    <row r="472" spans="1:11">
      <c r="A472" s="253" t="s">
        <v>944</v>
      </c>
      <c r="B472" s="236" t="s">
        <v>1427</v>
      </c>
      <c r="C472" s="18" t="s">
        <v>909</v>
      </c>
      <c r="D472" s="18" t="s">
        <v>909</v>
      </c>
      <c r="E472" s="18">
        <f t="shared" si="16"/>
        <v>0</v>
      </c>
      <c r="F472" s="18" t="s">
        <v>909</v>
      </c>
      <c r="G472" s="125">
        <f t="shared" si="17"/>
        <v>0</v>
      </c>
      <c r="H472" s="337" t="s">
        <v>909</v>
      </c>
      <c r="I472" s="353" t="s">
        <v>909</v>
      </c>
      <c r="J472" s="163" t="s">
        <v>909</v>
      </c>
      <c r="K472" s="346" t="s">
        <v>909</v>
      </c>
    </row>
    <row r="473" spans="1:11">
      <c r="A473" s="253" t="s">
        <v>944</v>
      </c>
      <c r="B473" s="236" t="s">
        <v>395</v>
      </c>
      <c r="C473" s="18" t="s">
        <v>909</v>
      </c>
      <c r="D473" s="18" t="s">
        <v>909</v>
      </c>
      <c r="E473" s="18">
        <f t="shared" si="16"/>
        <v>0</v>
      </c>
      <c r="F473" s="18" t="s">
        <v>909</v>
      </c>
      <c r="G473" s="125">
        <f t="shared" si="17"/>
        <v>0</v>
      </c>
      <c r="H473" s="337" t="s">
        <v>909</v>
      </c>
      <c r="I473" s="353" t="s">
        <v>909</v>
      </c>
      <c r="J473" s="163" t="s">
        <v>909</v>
      </c>
      <c r="K473" s="346" t="s">
        <v>909</v>
      </c>
    </row>
    <row r="474" spans="1:11">
      <c r="A474" s="253" t="s">
        <v>944</v>
      </c>
      <c r="B474" s="236" t="s">
        <v>1428</v>
      </c>
      <c r="C474" s="18" t="s">
        <v>909</v>
      </c>
      <c r="D474" s="18" t="s">
        <v>909</v>
      </c>
      <c r="E474" s="18">
        <f t="shared" si="16"/>
        <v>0</v>
      </c>
      <c r="F474" s="18" t="s">
        <v>909</v>
      </c>
      <c r="G474" s="125">
        <f t="shared" si="17"/>
        <v>0</v>
      </c>
      <c r="H474" s="337" t="s">
        <v>909</v>
      </c>
      <c r="I474" s="353" t="s">
        <v>909</v>
      </c>
      <c r="J474" s="163" t="s">
        <v>909</v>
      </c>
      <c r="K474" s="346" t="s">
        <v>909</v>
      </c>
    </row>
    <row r="475" spans="1:11">
      <c r="A475" s="253" t="s">
        <v>944</v>
      </c>
      <c r="B475" s="236" t="s">
        <v>1429</v>
      </c>
      <c r="C475" s="18" t="s">
        <v>909</v>
      </c>
      <c r="D475" s="18" t="s">
        <v>909</v>
      </c>
      <c r="E475" s="18">
        <f t="shared" si="16"/>
        <v>0</v>
      </c>
      <c r="F475" s="18" t="s">
        <v>909</v>
      </c>
      <c r="G475" s="125">
        <f t="shared" si="17"/>
        <v>0</v>
      </c>
      <c r="H475" s="337" t="s">
        <v>909</v>
      </c>
      <c r="I475" s="353" t="s">
        <v>909</v>
      </c>
      <c r="J475" s="163" t="s">
        <v>909</v>
      </c>
      <c r="K475" s="346" t="s">
        <v>909</v>
      </c>
    </row>
    <row r="476" spans="1:11">
      <c r="A476" s="253" t="s">
        <v>944</v>
      </c>
      <c r="B476" s="236" t="s">
        <v>1430</v>
      </c>
      <c r="C476" s="18" t="s">
        <v>909</v>
      </c>
      <c r="D476" s="18" t="s">
        <v>909</v>
      </c>
      <c r="E476" s="18">
        <f t="shared" si="16"/>
        <v>0</v>
      </c>
      <c r="F476" s="18" t="s">
        <v>909</v>
      </c>
      <c r="G476" s="125">
        <f t="shared" si="17"/>
        <v>0</v>
      </c>
      <c r="H476" s="337" t="s">
        <v>909</v>
      </c>
      <c r="I476" s="353" t="s">
        <v>909</v>
      </c>
      <c r="J476" s="163" t="s">
        <v>909</v>
      </c>
      <c r="K476" s="346" t="s">
        <v>909</v>
      </c>
    </row>
    <row r="477" spans="1:11">
      <c r="A477" s="253" t="s">
        <v>944</v>
      </c>
      <c r="B477" s="236" t="s">
        <v>383</v>
      </c>
      <c r="C477" s="18" t="s">
        <v>909</v>
      </c>
      <c r="D477" s="18" t="s">
        <v>909</v>
      </c>
      <c r="E477" s="18">
        <f t="shared" si="16"/>
        <v>0</v>
      </c>
      <c r="F477" s="18" t="s">
        <v>909</v>
      </c>
      <c r="G477" s="125">
        <f t="shared" si="17"/>
        <v>0</v>
      </c>
      <c r="H477" s="337" t="s">
        <v>909</v>
      </c>
      <c r="I477" s="353" t="s">
        <v>909</v>
      </c>
      <c r="J477" s="163" t="s">
        <v>909</v>
      </c>
      <c r="K477" s="346" t="s">
        <v>909</v>
      </c>
    </row>
    <row r="478" spans="1:11">
      <c r="A478" s="253" t="s">
        <v>944</v>
      </c>
      <c r="B478" s="236" t="s">
        <v>1431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25">
        <f t="shared" si="17"/>
        <v>0</v>
      </c>
      <c r="H478" s="337" t="s">
        <v>909</v>
      </c>
      <c r="I478" s="353" t="s">
        <v>909</v>
      </c>
      <c r="J478" s="163" t="s">
        <v>909</v>
      </c>
      <c r="K478" s="346" t="s">
        <v>909</v>
      </c>
    </row>
    <row r="479" spans="1:11">
      <c r="A479" s="253" t="s">
        <v>944</v>
      </c>
      <c r="B479" s="236" t="s">
        <v>389</v>
      </c>
      <c r="C479" s="18" t="s">
        <v>909</v>
      </c>
      <c r="D479" s="18" t="s">
        <v>909</v>
      </c>
      <c r="E479" s="18">
        <f t="shared" si="16"/>
        <v>0</v>
      </c>
      <c r="F479" s="18" t="s">
        <v>909</v>
      </c>
      <c r="G479" s="125">
        <f t="shared" si="17"/>
        <v>0</v>
      </c>
      <c r="H479" s="337" t="s">
        <v>909</v>
      </c>
      <c r="I479" s="353" t="s">
        <v>909</v>
      </c>
      <c r="J479" s="163" t="s">
        <v>909</v>
      </c>
      <c r="K479" s="346" t="s">
        <v>909</v>
      </c>
    </row>
    <row r="480" spans="1:11">
      <c r="A480" s="253" t="s">
        <v>944</v>
      </c>
      <c r="B480" s="236" t="s">
        <v>388</v>
      </c>
      <c r="C480" s="18" t="s">
        <v>909</v>
      </c>
      <c r="D480" s="18" t="s">
        <v>909</v>
      </c>
      <c r="E480" s="18">
        <f t="shared" si="16"/>
        <v>0</v>
      </c>
      <c r="F480" s="18" t="s">
        <v>909</v>
      </c>
      <c r="G480" s="125">
        <f t="shared" si="17"/>
        <v>0</v>
      </c>
      <c r="H480" s="337" t="s">
        <v>909</v>
      </c>
      <c r="I480" s="353" t="s">
        <v>909</v>
      </c>
      <c r="J480" s="163" t="s">
        <v>909</v>
      </c>
      <c r="K480" s="346" t="s">
        <v>909</v>
      </c>
    </row>
    <row r="481" spans="1:11">
      <c r="A481" s="253" t="s">
        <v>944</v>
      </c>
      <c r="B481" s="236" t="s">
        <v>387</v>
      </c>
      <c r="C481" s="18" t="s">
        <v>909</v>
      </c>
      <c r="D481" s="18" t="s">
        <v>909</v>
      </c>
      <c r="E481" s="18">
        <f t="shared" si="16"/>
        <v>0</v>
      </c>
      <c r="F481" s="18" t="s">
        <v>909</v>
      </c>
      <c r="G481" s="125">
        <f t="shared" si="17"/>
        <v>0</v>
      </c>
      <c r="H481" s="337" t="s">
        <v>909</v>
      </c>
      <c r="I481" s="353" t="s">
        <v>909</v>
      </c>
      <c r="J481" s="163" t="s">
        <v>909</v>
      </c>
      <c r="K481" s="346" t="s">
        <v>909</v>
      </c>
    </row>
    <row r="482" spans="1:11">
      <c r="A482" s="360" t="s">
        <v>946</v>
      </c>
      <c r="B482" s="262" t="s">
        <v>1432</v>
      </c>
      <c r="C482" s="18" t="s">
        <v>909</v>
      </c>
      <c r="D482" s="18" t="s">
        <v>909</v>
      </c>
      <c r="E482" s="18">
        <f t="shared" si="16"/>
        <v>0</v>
      </c>
      <c r="F482" s="18" t="s">
        <v>909</v>
      </c>
      <c r="G482" s="125">
        <f t="shared" si="17"/>
        <v>0</v>
      </c>
      <c r="H482" s="337" t="s">
        <v>909</v>
      </c>
      <c r="I482" s="353" t="s">
        <v>909</v>
      </c>
      <c r="J482" s="163" t="s">
        <v>909</v>
      </c>
      <c r="K482" s="346" t="s">
        <v>909</v>
      </c>
    </row>
    <row r="483" spans="1:11">
      <c r="A483" s="360" t="s">
        <v>763</v>
      </c>
      <c r="B483" s="262" t="s">
        <v>764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25">
        <f t="shared" si="17"/>
        <v>0</v>
      </c>
      <c r="H483" s="337" t="s">
        <v>909</v>
      </c>
      <c r="I483" s="353" t="s">
        <v>909</v>
      </c>
      <c r="J483" s="163" t="s">
        <v>909</v>
      </c>
      <c r="K483" s="346" t="s">
        <v>909</v>
      </c>
    </row>
    <row r="484" spans="1:11">
      <c r="A484" s="361" t="s">
        <v>763</v>
      </c>
      <c r="B484" s="237" t="s">
        <v>1433</v>
      </c>
      <c r="C484" s="18">
        <v>1000</v>
      </c>
      <c r="D484" s="18"/>
      <c r="E484" s="18">
        <f t="shared" si="16"/>
        <v>1000</v>
      </c>
      <c r="F484" s="18">
        <v>1000</v>
      </c>
      <c r="G484" s="125">
        <f t="shared" si="17"/>
        <v>0</v>
      </c>
      <c r="H484" s="337" t="s">
        <v>909</v>
      </c>
      <c r="I484" s="353" t="s">
        <v>909</v>
      </c>
      <c r="J484" s="163" t="s">
        <v>909</v>
      </c>
      <c r="K484" s="346" t="s">
        <v>909</v>
      </c>
    </row>
    <row r="485" spans="1:11">
      <c r="A485" s="361" t="s">
        <v>763</v>
      </c>
      <c r="B485" s="237" t="s">
        <v>1434</v>
      </c>
      <c r="C485" s="18">
        <v>1500</v>
      </c>
      <c r="D485" s="18"/>
      <c r="E485" s="18">
        <f t="shared" si="16"/>
        <v>1500</v>
      </c>
      <c r="F485" s="18">
        <v>1500</v>
      </c>
      <c r="G485" s="125">
        <f t="shared" si="17"/>
        <v>0</v>
      </c>
      <c r="H485" s="337" t="s">
        <v>909</v>
      </c>
      <c r="I485" s="353" t="s">
        <v>909</v>
      </c>
      <c r="J485" s="163" t="s">
        <v>909</v>
      </c>
      <c r="K485" s="346" t="s">
        <v>909</v>
      </c>
    </row>
    <row r="486" spans="1:11">
      <c r="A486" s="360" t="s">
        <v>467</v>
      </c>
      <c r="B486" s="264" t="s">
        <v>1034</v>
      </c>
      <c r="C486" s="18">
        <v>7000</v>
      </c>
      <c r="D486" s="18"/>
      <c r="E486" s="18">
        <f t="shared" si="16"/>
        <v>7000</v>
      </c>
      <c r="F486" s="18">
        <v>7000</v>
      </c>
      <c r="G486" s="125">
        <f t="shared" si="17"/>
        <v>0</v>
      </c>
      <c r="H486" s="337" t="s">
        <v>909</v>
      </c>
      <c r="I486" s="353" t="s">
        <v>909</v>
      </c>
      <c r="J486" s="163" t="s">
        <v>909</v>
      </c>
      <c r="K486" s="346" t="s">
        <v>909</v>
      </c>
    </row>
    <row r="487" spans="1:11">
      <c r="A487" s="360" t="s">
        <v>568</v>
      </c>
      <c r="B487" s="236" t="s">
        <v>1435</v>
      </c>
      <c r="C487" s="18" t="s">
        <v>909</v>
      </c>
      <c r="D487" s="18" t="s">
        <v>909</v>
      </c>
      <c r="E487" s="18">
        <f t="shared" si="16"/>
        <v>0</v>
      </c>
      <c r="F487" s="18" t="s">
        <v>909</v>
      </c>
      <c r="G487" s="125">
        <f t="shared" si="17"/>
        <v>0</v>
      </c>
      <c r="H487" s="337" t="s">
        <v>909</v>
      </c>
      <c r="I487" s="353" t="s">
        <v>909</v>
      </c>
      <c r="J487" s="163" t="s">
        <v>909</v>
      </c>
      <c r="K487" s="346" t="s">
        <v>909</v>
      </c>
    </row>
    <row r="488" spans="1:11">
      <c r="A488" s="361" t="s">
        <v>568</v>
      </c>
      <c r="B488" s="236" t="s">
        <v>1436</v>
      </c>
      <c r="C488" s="18" t="s">
        <v>909</v>
      </c>
      <c r="D488" s="18" t="s">
        <v>909</v>
      </c>
      <c r="E488" s="18">
        <f t="shared" si="16"/>
        <v>0</v>
      </c>
      <c r="F488" s="18" t="s">
        <v>909</v>
      </c>
      <c r="G488" s="125">
        <f t="shared" si="17"/>
        <v>0</v>
      </c>
      <c r="H488" s="337" t="s">
        <v>909</v>
      </c>
      <c r="I488" s="353" t="s">
        <v>909</v>
      </c>
      <c r="J488" s="163" t="s">
        <v>909</v>
      </c>
      <c r="K488" s="346" t="s">
        <v>909</v>
      </c>
    </row>
    <row r="489" spans="1:11">
      <c r="A489" s="361" t="s">
        <v>568</v>
      </c>
      <c r="B489" s="236" t="s">
        <v>1437</v>
      </c>
      <c r="C489" s="18" t="s">
        <v>909</v>
      </c>
      <c r="D489" s="18" t="s">
        <v>909</v>
      </c>
      <c r="E489" s="18">
        <f t="shared" si="16"/>
        <v>0</v>
      </c>
      <c r="F489" s="18" t="s">
        <v>909</v>
      </c>
      <c r="G489" s="125">
        <f t="shared" si="17"/>
        <v>0</v>
      </c>
      <c r="H489" s="337" t="s">
        <v>909</v>
      </c>
      <c r="I489" s="353" t="s">
        <v>909</v>
      </c>
      <c r="J489" s="163" t="s">
        <v>909</v>
      </c>
      <c r="K489" s="346" t="s">
        <v>909</v>
      </c>
    </row>
    <row r="490" spans="1:11">
      <c r="A490" s="361" t="s">
        <v>568</v>
      </c>
      <c r="B490" s="236" t="s">
        <v>1438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25">
        <f t="shared" si="17"/>
        <v>0</v>
      </c>
      <c r="H490" s="337" t="s">
        <v>909</v>
      </c>
      <c r="I490" s="353" t="s">
        <v>909</v>
      </c>
      <c r="J490" s="163" t="s">
        <v>909</v>
      </c>
      <c r="K490" s="346" t="s">
        <v>909</v>
      </c>
    </row>
    <row r="491" spans="1:11">
      <c r="A491" s="361" t="s">
        <v>568</v>
      </c>
      <c r="B491" s="236" t="s">
        <v>1439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25">
        <f t="shared" si="17"/>
        <v>0</v>
      </c>
      <c r="H491" s="337" t="s">
        <v>909</v>
      </c>
      <c r="I491" s="353" t="s">
        <v>909</v>
      </c>
      <c r="J491" s="163" t="s">
        <v>909</v>
      </c>
      <c r="K491" s="346" t="s">
        <v>909</v>
      </c>
    </row>
    <row r="492" spans="1:11">
      <c r="A492" s="361" t="s">
        <v>568</v>
      </c>
      <c r="B492" s="236" t="s">
        <v>1440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25">
        <f t="shared" si="17"/>
        <v>0</v>
      </c>
      <c r="H492" s="337" t="s">
        <v>909</v>
      </c>
      <c r="I492" s="353" t="s">
        <v>909</v>
      </c>
      <c r="J492" s="163" t="s">
        <v>909</v>
      </c>
      <c r="K492" s="346" t="s">
        <v>909</v>
      </c>
    </row>
    <row r="493" spans="1:11">
      <c r="A493" s="361" t="s">
        <v>568</v>
      </c>
      <c r="B493" s="236" t="s">
        <v>1441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25">
        <f t="shared" si="17"/>
        <v>0</v>
      </c>
      <c r="H493" s="337" t="s">
        <v>909</v>
      </c>
      <c r="I493" s="353" t="s">
        <v>909</v>
      </c>
      <c r="J493" s="163" t="s">
        <v>909</v>
      </c>
      <c r="K493" s="346" t="s">
        <v>909</v>
      </c>
    </row>
    <row r="494" spans="1:11">
      <c r="A494" s="361" t="s">
        <v>568</v>
      </c>
      <c r="B494" s="236" t="s">
        <v>1442</v>
      </c>
      <c r="C494" s="18">
        <v>760</v>
      </c>
      <c r="D494" s="18"/>
      <c r="E494" s="18">
        <f t="shared" si="16"/>
        <v>760</v>
      </c>
      <c r="F494" s="18">
        <v>760</v>
      </c>
      <c r="G494" s="125">
        <f t="shared" si="17"/>
        <v>0</v>
      </c>
      <c r="H494" s="337" t="s">
        <v>909</v>
      </c>
      <c r="I494" s="353" t="s">
        <v>909</v>
      </c>
      <c r="J494" s="163" t="s">
        <v>909</v>
      </c>
      <c r="K494" s="346" t="s">
        <v>909</v>
      </c>
    </row>
    <row r="495" spans="1:11">
      <c r="A495" s="361" t="s">
        <v>568</v>
      </c>
      <c r="B495" s="236" t="s">
        <v>1443</v>
      </c>
      <c r="C495" s="18" t="s">
        <v>909</v>
      </c>
      <c r="D495" s="18" t="s">
        <v>909</v>
      </c>
      <c r="E495" s="18">
        <f t="shared" si="16"/>
        <v>0</v>
      </c>
      <c r="F495" s="18" t="s">
        <v>909</v>
      </c>
      <c r="G495" s="125">
        <f t="shared" si="17"/>
        <v>0</v>
      </c>
      <c r="H495" s="337" t="s">
        <v>909</v>
      </c>
      <c r="I495" s="353" t="s">
        <v>909</v>
      </c>
      <c r="J495" s="163" t="s">
        <v>909</v>
      </c>
      <c r="K495" s="346" t="s">
        <v>909</v>
      </c>
    </row>
    <row r="496" spans="1:11">
      <c r="A496" s="361" t="s">
        <v>568</v>
      </c>
      <c r="B496" s="237" t="s">
        <v>1572</v>
      </c>
      <c r="C496" s="18">
        <v>1500</v>
      </c>
      <c r="D496" s="18"/>
      <c r="E496" s="18">
        <f t="shared" si="16"/>
        <v>1500</v>
      </c>
      <c r="F496" s="18">
        <v>240</v>
      </c>
      <c r="G496" s="125">
        <f t="shared" si="17"/>
        <v>1260</v>
      </c>
      <c r="H496" s="337" t="s">
        <v>909</v>
      </c>
      <c r="I496" s="353" t="s">
        <v>909</v>
      </c>
      <c r="J496" s="163">
        <v>1260</v>
      </c>
      <c r="K496" s="346" t="s">
        <v>909</v>
      </c>
    </row>
    <row r="497" spans="1:11">
      <c r="A497" s="361" t="s">
        <v>568</v>
      </c>
      <c r="B497" s="236" t="s">
        <v>1445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25">
        <f t="shared" si="17"/>
        <v>0</v>
      </c>
      <c r="H497" s="337" t="s">
        <v>909</v>
      </c>
      <c r="I497" s="353" t="s">
        <v>909</v>
      </c>
      <c r="J497" s="163" t="s">
        <v>909</v>
      </c>
      <c r="K497" s="346" t="s">
        <v>909</v>
      </c>
    </row>
    <row r="498" spans="1:11">
      <c r="A498" s="360" t="s">
        <v>1002</v>
      </c>
      <c r="B498" s="265" t="s">
        <v>824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25">
        <f t="shared" si="17"/>
        <v>0</v>
      </c>
      <c r="H498" s="337" t="s">
        <v>909</v>
      </c>
      <c r="I498" s="353" t="s">
        <v>909</v>
      </c>
      <c r="J498" s="163" t="s">
        <v>909</v>
      </c>
      <c r="K498" s="346" t="s">
        <v>909</v>
      </c>
    </row>
    <row r="499" spans="1:11">
      <c r="A499" s="361" t="s">
        <v>1002</v>
      </c>
      <c r="B499" s="266" t="s">
        <v>825</v>
      </c>
      <c r="C499" s="18">
        <v>300</v>
      </c>
      <c r="D499" s="18"/>
      <c r="E499" s="18">
        <f t="shared" si="16"/>
        <v>300</v>
      </c>
      <c r="F499" s="18"/>
      <c r="G499" s="125">
        <f t="shared" si="17"/>
        <v>300</v>
      </c>
      <c r="H499" s="337" t="s">
        <v>909</v>
      </c>
      <c r="I499" s="353" t="s">
        <v>909</v>
      </c>
      <c r="J499" s="163">
        <v>300</v>
      </c>
      <c r="K499" s="346" t="s">
        <v>909</v>
      </c>
    </row>
    <row r="500" spans="1:11">
      <c r="A500" s="253" t="s">
        <v>1002</v>
      </c>
      <c r="B500" s="266" t="s">
        <v>826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25">
        <f t="shared" si="17"/>
        <v>0</v>
      </c>
      <c r="H500" s="337" t="s">
        <v>909</v>
      </c>
      <c r="I500" s="353" t="s">
        <v>909</v>
      </c>
      <c r="J500" s="163" t="s">
        <v>909</v>
      </c>
      <c r="K500" s="346" t="s">
        <v>909</v>
      </c>
    </row>
    <row r="501" spans="1:11">
      <c r="A501" s="253" t="s">
        <v>1002</v>
      </c>
      <c r="B501" s="267" t="s">
        <v>827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25">
        <f t="shared" si="17"/>
        <v>0</v>
      </c>
      <c r="H501" s="337" t="s">
        <v>909</v>
      </c>
      <c r="I501" s="353" t="s">
        <v>909</v>
      </c>
      <c r="J501" s="163" t="s">
        <v>909</v>
      </c>
      <c r="K501" s="346" t="s">
        <v>909</v>
      </c>
    </row>
    <row r="502" spans="1:11">
      <c r="A502" s="253" t="s">
        <v>1002</v>
      </c>
      <c r="B502" s="266" t="s">
        <v>828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25">
        <f t="shared" si="17"/>
        <v>0</v>
      </c>
      <c r="H502" s="337" t="s">
        <v>909</v>
      </c>
      <c r="I502" s="353" t="s">
        <v>909</v>
      </c>
      <c r="J502" s="163" t="s">
        <v>909</v>
      </c>
      <c r="K502" s="346" t="s">
        <v>909</v>
      </c>
    </row>
    <row r="503" spans="1:11">
      <c r="A503" s="253" t="s">
        <v>1002</v>
      </c>
      <c r="B503" s="266" t="s">
        <v>1003</v>
      </c>
      <c r="C503" s="18">
        <v>150</v>
      </c>
      <c r="D503" s="18"/>
      <c r="E503" s="18">
        <f t="shared" si="16"/>
        <v>150</v>
      </c>
      <c r="F503" s="18">
        <v>150</v>
      </c>
      <c r="G503" s="125">
        <f t="shared" si="17"/>
        <v>0</v>
      </c>
      <c r="H503" s="337" t="s">
        <v>909</v>
      </c>
      <c r="I503" s="353" t="s">
        <v>909</v>
      </c>
      <c r="J503" s="163" t="s">
        <v>909</v>
      </c>
      <c r="K503" s="346" t="s">
        <v>909</v>
      </c>
    </row>
    <row r="504" spans="1:11">
      <c r="A504" s="253" t="s">
        <v>1002</v>
      </c>
      <c r="B504" s="266" t="s">
        <v>829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25">
        <f t="shared" si="17"/>
        <v>0</v>
      </c>
      <c r="H504" s="337" t="s">
        <v>909</v>
      </c>
      <c r="I504" s="353" t="s">
        <v>909</v>
      </c>
      <c r="J504" s="163" t="s">
        <v>909</v>
      </c>
      <c r="K504" s="346" t="s">
        <v>909</v>
      </c>
    </row>
    <row r="505" spans="1:11">
      <c r="A505" s="253" t="s">
        <v>1002</v>
      </c>
      <c r="B505" s="266" t="s">
        <v>830</v>
      </c>
      <c r="C505" s="18">
        <v>50</v>
      </c>
      <c r="D505" s="18"/>
      <c r="E505" s="18">
        <f t="shared" si="16"/>
        <v>50</v>
      </c>
      <c r="F505" s="18">
        <v>50</v>
      </c>
      <c r="G505" s="125">
        <f t="shared" si="17"/>
        <v>0</v>
      </c>
      <c r="H505" s="337" t="s">
        <v>909</v>
      </c>
      <c r="I505" s="353" t="s">
        <v>909</v>
      </c>
      <c r="J505" s="163" t="s">
        <v>909</v>
      </c>
      <c r="K505" s="346" t="s">
        <v>909</v>
      </c>
    </row>
    <row r="506" spans="1:11">
      <c r="A506" s="253" t="s">
        <v>1002</v>
      </c>
      <c r="B506" s="266" t="s">
        <v>831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25">
        <f t="shared" si="17"/>
        <v>0</v>
      </c>
      <c r="H506" s="337" t="s">
        <v>909</v>
      </c>
      <c r="I506" s="353" t="s">
        <v>909</v>
      </c>
      <c r="J506" s="163" t="s">
        <v>909</v>
      </c>
      <c r="K506" s="346" t="s">
        <v>909</v>
      </c>
    </row>
    <row r="507" spans="1:11">
      <c r="A507" s="253" t="s">
        <v>1002</v>
      </c>
      <c r="B507" s="267" t="s">
        <v>827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25">
        <f t="shared" si="17"/>
        <v>0</v>
      </c>
      <c r="H507" s="337" t="s">
        <v>909</v>
      </c>
      <c r="I507" s="353" t="s">
        <v>909</v>
      </c>
      <c r="J507" s="163" t="s">
        <v>909</v>
      </c>
      <c r="K507" s="346" t="s">
        <v>909</v>
      </c>
    </row>
    <row r="508" spans="1:11">
      <c r="A508" s="253" t="s">
        <v>1002</v>
      </c>
      <c r="B508" s="268" t="s">
        <v>832</v>
      </c>
      <c r="C508" s="18">
        <v>150</v>
      </c>
      <c r="D508" s="18"/>
      <c r="E508" s="18">
        <f t="shared" si="16"/>
        <v>150</v>
      </c>
      <c r="F508" s="18">
        <v>150</v>
      </c>
      <c r="G508" s="125">
        <f t="shared" si="17"/>
        <v>0</v>
      </c>
      <c r="H508" s="337" t="s">
        <v>909</v>
      </c>
      <c r="I508" s="353" t="s">
        <v>909</v>
      </c>
      <c r="J508" s="163" t="s">
        <v>909</v>
      </c>
      <c r="K508" s="346" t="s">
        <v>909</v>
      </c>
    </row>
    <row r="509" spans="1:11">
      <c r="A509" s="253" t="s">
        <v>1002</v>
      </c>
      <c r="B509" s="268" t="s">
        <v>833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25">
        <f t="shared" si="17"/>
        <v>0</v>
      </c>
      <c r="H509" s="337" t="s">
        <v>909</v>
      </c>
      <c r="I509" s="353" t="s">
        <v>909</v>
      </c>
      <c r="J509" s="163" t="s">
        <v>909</v>
      </c>
      <c r="K509" s="346" t="s">
        <v>909</v>
      </c>
    </row>
    <row r="510" spans="1:11">
      <c r="A510" s="253" t="s">
        <v>1002</v>
      </c>
      <c r="B510" s="268" t="s">
        <v>834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25">
        <f t="shared" si="17"/>
        <v>0</v>
      </c>
      <c r="H510" s="337" t="s">
        <v>909</v>
      </c>
      <c r="I510" s="353" t="s">
        <v>909</v>
      </c>
      <c r="J510" s="163" t="s">
        <v>909</v>
      </c>
      <c r="K510" s="346" t="s">
        <v>909</v>
      </c>
    </row>
    <row r="511" spans="1:11">
      <c r="A511" s="253" t="s">
        <v>1002</v>
      </c>
      <c r="B511" s="266" t="s">
        <v>1004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25">
        <f t="shared" si="17"/>
        <v>0</v>
      </c>
      <c r="H511" s="337" t="s">
        <v>909</v>
      </c>
      <c r="I511" s="353" t="s">
        <v>909</v>
      </c>
      <c r="J511" s="163" t="s">
        <v>909</v>
      </c>
      <c r="K511" s="346" t="s">
        <v>909</v>
      </c>
    </row>
    <row r="512" spans="1:11">
      <c r="A512" s="253" t="s">
        <v>1002</v>
      </c>
      <c r="B512" s="266" t="s">
        <v>1573</v>
      </c>
      <c r="C512" s="18">
        <v>140</v>
      </c>
      <c r="D512" s="18"/>
      <c r="E512" s="18">
        <f t="shared" si="16"/>
        <v>140</v>
      </c>
      <c r="F512" s="18"/>
      <c r="G512" s="125">
        <f t="shared" si="17"/>
        <v>140</v>
      </c>
      <c r="H512" s="337"/>
      <c r="I512" s="353"/>
      <c r="J512" s="163">
        <v>140</v>
      </c>
      <c r="K512" s="346"/>
    </row>
    <row r="513" spans="1:11">
      <c r="A513" s="253" t="s">
        <v>1002</v>
      </c>
      <c r="B513" s="266" t="s">
        <v>1591</v>
      </c>
      <c r="C513" s="18">
        <v>1000</v>
      </c>
      <c r="D513" s="18"/>
      <c r="E513" s="18">
        <f t="shared" si="16"/>
        <v>1000</v>
      </c>
      <c r="F513" s="18">
        <v>1000</v>
      </c>
      <c r="G513" s="125">
        <f t="shared" si="17"/>
        <v>0</v>
      </c>
      <c r="H513" s="337"/>
      <c r="I513" s="353"/>
      <c r="J513" s="163"/>
      <c r="K513" s="346"/>
    </row>
    <row r="514" spans="1:11">
      <c r="A514" s="258" t="s">
        <v>1005</v>
      </c>
      <c r="B514" s="266" t="s">
        <v>1006</v>
      </c>
      <c r="C514" s="18" t="s">
        <v>909</v>
      </c>
      <c r="D514" s="18" t="s">
        <v>909</v>
      </c>
      <c r="E514" s="18">
        <f t="shared" si="16"/>
        <v>0</v>
      </c>
      <c r="F514" s="18" t="s">
        <v>909</v>
      </c>
      <c r="G514" s="125">
        <f t="shared" si="17"/>
        <v>0</v>
      </c>
      <c r="H514" s="337" t="s">
        <v>909</v>
      </c>
      <c r="I514" s="353" t="s">
        <v>909</v>
      </c>
      <c r="J514" s="163" t="s">
        <v>909</v>
      </c>
      <c r="K514" s="346" t="s">
        <v>909</v>
      </c>
    </row>
    <row r="515" spans="1:11">
      <c r="A515" s="258" t="s">
        <v>1483</v>
      </c>
      <c r="B515" s="365" t="s">
        <v>1494</v>
      </c>
      <c r="C515" s="18"/>
      <c r="D515" s="18"/>
      <c r="E515" s="18">
        <f t="shared" si="16"/>
        <v>0</v>
      </c>
      <c r="F515" s="18" t="s">
        <v>909</v>
      </c>
      <c r="G515" s="125">
        <f t="shared" si="17"/>
        <v>0</v>
      </c>
      <c r="H515" s="337" t="s">
        <v>909</v>
      </c>
      <c r="I515" s="353" t="s">
        <v>909</v>
      </c>
      <c r="J515" s="163" t="s">
        <v>909</v>
      </c>
      <c r="K515" s="346" t="s">
        <v>909</v>
      </c>
    </row>
    <row r="516" spans="1:11">
      <c r="A516" s="259" t="s">
        <v>1483</v>
      </c>
      <c r="B516" s="366" t="s">
        <v>1495</v>
      </c>
      <c r="C516" s="18">
        <v>8800</v>
      </c>
      <c r="D516" s="18"/>
      <c r="E516" s="18">
        <f t="shared" si="16"/>
        <v>8800</v>
      </c>
      <c r="F516" s="18">
        <v>8800</v>
      </c>
      <c r="G516" s="125">
        <f t="shared" si="17"/>
        <v>0</v>
      </c>
      <c r="H516" s="337" t="s">
        <v>909</v>
      </c>
      <c r="I516" s="353" t="s">
        <v>909</v>
      </c>
      <c r="J516" s="163" t="s">
        <v>909</v>
      </c>
      <c r="K516" s="346" t="s">
        <v>909</v>
      </c>
    </row>
    <row r="517" spans="1:11">
      <c r="A517" s="259" t="s">
        <v>1483</v>
      </c>
      <c r="B517" s="367" t="s">
        <v>1484</v>
      </c>
      <c r="C517" s="18">
        <v>13200</v>
      </c>
      <c r="D517" s="18"/>
      <c r="E517" s="18">
        <f t="shared" si="16"/>
        <v>13200</v>
      </c>
      <c r="F517" s="18">
        <v>13200</v>
      </c>
      <c r="G517" s="125">
        <f t="shared" si="17"/>
        <v>0</v>
      </c>
      <c r="H517" s="337" t="s">
        <v>909</v>
      </c>
      <c r="I517" s="353" t="s">
        <v>909</v>
      </c>
      <c r="J517" s="163" t="s">
        <v>909</v>
      </c>
      <c r="K517" s="346" t="s">
        <v>909</v>
      </c>
    </row>
    <row r="518" spans="1:11">
      <c r="A518" s="259" t="s">
        <v>1483</v>
      </c>
      <c r="B518" s="366" t="s">
        <v>1485</v>
      </c>
      <c r="C518" s="18" t="s">
        <v>909</v>
      </c>
      <c r="D518" s="18" t="s">
        <v>909</v>
      </c>
      <c r="E518" s="18">
        <f t="shared" si="16"/>
        <v>0</v>
      </c>
      <c r="F518" s="18" t="s">
        <v>909</v>
      </c>
      <c r="G518" s="125">
        <f t="shared" si="17"/>
        <v>0</v>
      </c>
      <c r="H518" s="337" t="s">
        <v>909</v>
      </c>
      <c r="I518" s="353" t="s">
        <v>909</v>
      </c>
      <c r="J518" s="163" t="s">
        <v>909</v>
      </c>
      <c r="K518" s="346" t="s">
        <v>909</v>
      </c>
    </row>
    <row r="519" spans="1:11">
      <c r="A519" s="259" t="s">
        <v>1483</v>
      </c>
      <c r="B519" s="366" t="s">
        <v>1486</v>
      </c>
      <c r="C519" s="18">
        <v>15200</v>
      </c>
      <c r="D519" s="18"/>
      <c r="E519" s="18">
        <f t="shared" si="16"/>
        <v>15200</v>
      </c>
      <c r="F519" s="18">
        <v>15200</v>
      </c>
      <c r="G519" s="125">
        <f t="shared" si="17"/>
        <v>0</v>
      </c>
      <c r="H519" s="337" t="s">
        <v>909</v>
      </c>
      <c r="I519" s="353" t="s">
        <v>909</v>
      </c>
      <c r="J519" s="163" t="s">
        <v>909</v>
      </c>
      <c r="K519" s="346" t="s">
        <v>909</v>
      </c>
    </row>
    <row r="520" spans="1:11">
      <c r="A520" s="259" t="s">
        <v>1483</v>
      </c>
      <c r="B520" s="366" t="s">
        <v>1487</v>
      </c>
      <c r="C520" s="18">
        <v>9800</v>
      </c>
      <c r="D520" s="18"/>
      <c r="E520" s="18">
        <f t="shared" si="16"/>
        <v>9800</v>
      </c>
      <c r="F520" s="18">
        <v>9800</v>
      </c>
      <c r="G520" s="125">
        <f t="shared" si="17"/>
        <v>0</v>
      </c>
      <c r="H520" s="337" t="s">
        <v>909</v>
      </c>
      <c r="I520" s="353" t="s">
        <v>909</v>
      </c>
      <c r="J520" s="163" t="s">
        <v>909</v>
      </c>
      <c r="K520" s="346" t="s">
        <v>909</v>
      </c>
    </row>
    <row r="521" spans="1:11">
      <c r="A521" s="259" t="s">
        <v>1483</v>
      </c>
      <c r="B521" s="366" t="s">
        <v>1488</v>
      </c>
      <c r="C521" s="18">
        <v>16400</v>
      </c>
      <c r="D521" s="18"/>
      <c r="E521" s="18">
        <f t="shared" si="16"/>
        <v>16400</v>
      </c>
      <c r="F521" s="18">
        <v>16400</v>
      </c>
      <c r="G521" s="125">
        <f t="shared" si="17"/>
        <v>0</v>
      </c>
      <c r="H521" s="337" t="s">
        <v>909</v>
      </c>
      <c r="I521" s="353" t="s">
        <v>909</v>
      </c>
      <c r="J521" s="163" t="s">
        <v>909</v>
      </c>
      <c r="K521" s="346" t="s">
        <v>909</v>
      </c>
    </row>
    <row r="522" spans="1:11">
      <c r="A522" s="259" t="s">
        <v>1483</v>
      </c>
      <c r="B522" s="366" t="s">
        <v>1489</v>
      </c>
      <c r="C522" s="18">
        <v>15600</v>
      </c>
      <c r="D522" s="18"/>
      <c r="E522" s="18">
        <f t="shared" si="16"/>
        <v>15600</v>
      </c>
      <c r="F522" s="18">
        <v>15600</v>
      </c>
      <c r="G522" s="125">
        <f t="shared" si="17"/>
        <v>0</v>
      </c>
      <c r="H522" s="337" t="s">
        <v>909</v>
      </c>
      <c r="I522" s="353" t="s">
        <v>909</v>
      </c>
      <c r="J522" s="163" t="s">
        <v>909</v>
      </c>
      <c r="K522" s="346" t="s">
        <v>909</v>
      </c>
    </row>
    <row r="523" spans="1:11">
      <c r="A523" s="259" t="s">
        <v>1483</v>
      </c>
      <c r="B523" s="366" t="s">
        <v>1490</v>
      </c>
      <c r="C523" s="18">
        <v>11600</v>
      </c>
      <c r="D523" s="18"/>
      <c r="E523" s="18">
        <f t="shared" si="16"/>
        <v>11600</v>
      </c>
      <c r="F523" s="18">
        <v>11600</v>
      </c>
      <c r="G523" s="125">
        <f t="shared" si="17"/>
        <v>0</v>
      </c>
      <c r="H523" s="337" t="s">
        <v>909</v>
      </c>
      <c r="I523" s="353" t="s">
        <v>909</v>
      </c>
      <c r="J523" s="163" t="s">
        <v>909</v>
      </c>
      <c r="K523" s="346" t="s">
        <v>909</v>
      </c>
    </row>
    <row r="524" spans="1:11">
      <c r="A524" s="259" t="s">
        <v>1483</v>
      </c>
      <c r="B524" s="366" t="s">
        <v>1491</v>
      </c>
      <c r="C524" s="18">
        <v>8000</v>
      </c>
      <c r="D524" s="18"/>
      <c r="E524" s="18">
        <f t="shared" si="16"/>
        <v>8000</v>
      </c>
      <c r="F524" s="18">
        <v>8000</v>
      </c>
      <c r="G524" s="125">
        <f t="shared" si="17"/>
        <v>0</v>
      </c>
      <c r="H524" s="337" t="s">
        <v>909</v>
      </c>
      <c r="I524" s="353" t="s">
        <v>909</v>
      </c>
      <c r="J524" s="163" t="s">
        <v>909</v>
      </c>
      <c r="K524" s="346" t="s">
        <v>909</v>
      </c>
    </row>
    <row r="525" spans="1:11">
      <c r="A525" s="259" t="s">
        <v>1483</v>
      </c>
      <c r="B525" s="366" t="s">
        <v>1492</v>
      </c>
      <c r="C525" s="18">
        <v>1600</v>
      </c>
      <c r="D525" s="18"/>
      <c r="E525" s="18">
        <f t="shared" si="16"/>
        <v>1600</v>
      </c>
      <c r="F525" s="18">
        <v>1600</v>
      </c>
      <c r="G525" s="125">
        <f t="shared" si="17"/>
        <v>0</v>
      </c>
      <c r="H525" s="337" t="s">
        <v>909</v>
      </c>
      <c r="I525" s="353" t="s">
        <v>909</v>
      </c>
      <c r="J525" s="163" t="s">
        <v>909</v>
      </c>
      <c r="K525" s="346" t="s">
        <v>909</v>
      </c>
    </row>
    <row r="526" spans="1:11">
      <c r="A526" s="259" t="s">
        <v>1483</v>
      </c>
      <c r="B526" s="210" t="s">
        <v>1493</v>
      </c>
      <c r="C526" s="18"/>
      <c r="D526" s="18"/>
      <c r="E526" s="18">
        <f t="shared" si="16"/>
        <v>0</v>
      </c>
      <c r="F526" s="18" t="s">
        <v>909</v>
      </c>
      <c r="G526" s="125">
        <f t="shared" si="17"/>
        <v>0</v>
      </c>
      <c r="H526" s="337" t="s">
        <v>909</v>
      </c>
      <c r="I526" s="353" t="s">
        <v>909</v>
      </c>
      <c r="J526" s="163" t="s">
        <v>909</v>
      </c>
      <c r="K526" s="346" t="s">
        <v>909</v>
      </c>
    </row>
    <row r="527" spans="1:11">
      <c r="A527" s="259" t="s">
        <v>1483</v>
      </c>
      <c r="B527" s="201" t="s">
        <v>1574</v>
      </c>
      <c r="C527" s="18"/>
      <c r="D527" s="18"/>
      <c r="E527" s="18">
        <f t="shared" ref="E527:E532" si="18">IFERROR(C527+D527,0)</f>
        <v>0</v>
      </c>
      <c r="F527" s="18" t="s">
        <v>909</v>
      </c>
      <c r="G527" s="125">
        <f t="shared" ref="G527:G532" si="19">IFERROR((E527-F527),0)</f>
        <v>0</v>
      </c>
      <c r="H527" s="337" t="s">
        <v>909</v>
      </c>
      <c r="I527" s="353" t="s">
        <v>909</v>
      </c>
      <c r="J527" s="163" t="s">
        <v>909</v>
      </c>
      <c r="K527" s="346" t="s">
        <v>909</v>
      </c>
    </row>
    <row r="528" spans="1:11">
      <c r="A528" s="259"/>
      <c r="B528" s="201" t="s">
        <v>1575</v>
      </c>
      <c r="C528" s="18">
        <v>2800</v>
      </c>
      <c r="D528" s="18"/>
      <c r="E528" s="18">
        <f t="shared" si="18"/>
        <v>2800</v>
      </c>
      <c r="F528" s="18">
        <v>2800</v>
      </c>
      <c r="G528" s="125">
        <f t="shared" si="19"/>
        <v>0</v>
      </c>
      <c r="H528" s="337"/>
      <c r="I528" s="353"/>
      <c r="J528" s="163"/>
      <c r="K528" s="346"/>
    </row>
    <row r="529" spans="1:11">
      <c r="A529" s="259"/>
      <c r="B529" s="201" t="s">
        <v>1576</v>
      </c>
      <c r="C529" s="18"/>
      <c r="D529" s="18"/>
      <c r="E529" s="18">
        <f t="shared" si="18"/>
        <v>0</v>
      </c>
      <c r="F529" s="18"/>
      <c r="G529" s="125">
        <f t="shared" si="19"/>
        <v>0</v>
      </c>
      <c r="H529" s="337"/>
      <c r="I529" s="353"/>
      <c r="J529" s="163"/>
      <c r="K529" s="346"/>
    </row>
    <row r="530" spans="1:11">
      <c r="A530" s="259"/>
      <c r="B530" s="201" t="s">
        <v>1485</v>
      </c>
      <c r="C530" s="18">
        <v>13600</v>
      </c>
      <c r="D530" s="18"/>
      <c r="E530" s="18">
        <f t="shared" si="18"/>
        <v>13600</v>
      </c>
      <c r="F530" s="18">
        <v>13600</v>
      </c>
      <c r="G530" s="125">
        <f t="shared" si="19"/>
        <v>0</v>
      </c>
      <c r="H530" s="337"/>
      <c r="I530" s="353"/>
      <c r="J530" s="163"/>
      <c r="K530" s="346"/>
    </row>
    <row r="531" spans="1:11">
      <c r="A531" s="258" t="s">
        <v>872</v>
      </c>
      <c r="B531" s="266" t="s">
        <v>1446</v>
      </c>
      <c r="C531" s="18">
        <v>1980</v>
      </c>
      <c r="D531" s="18"/>
      <c r="E531" s="18">
        <f t="shared" si="18"/>
        <v>1980</v>
      </c>
      <c r="F531" s="18">
        <v>1980</v>
      </c>
      <c r="G531" s="125">
        <f t="shared" si="19"/>
        <v>0</v>
      </c>
      <c r="H531" s="337" t="s">
        <v>909</v>
      </c>
      <c r="I531" s="353" t="s">
        <v>909</v>
      </c>
      <c r="J531" s="163" t="s">
        <v>909</v>
      </c>
      <c r="K531" s="346" t="s">
        <v>909</v>
      </c>
    </row>
    <row r="532" spans="1:11">
      <c r="A532" s="259" t="s">
        <v>872</v>
      </c>
      <c r="B532" s="240" t="s">
        <v>1447</v>
      </c>
      <c r="C532" s="18">
        <v>1980</v>
      </c>
      <c r="D532" s="18"/>
      <c r="E532" s="18">
        <f t="shared" si="18"/>
        <v>1980</v>
      </c>
      <c r="F532" s="18">
        <v>1980</v>
      </c>
      <c r="G532" s="125">
        <f t="shared" si="19"/>
        <v>0</v>
      </c>
      <c r="H532" s="337" t="s">
        <v>909</v>
      </c>
      <c r="I532" s="353" t="s">
        <v>909</v>
      </c>
      <c r="J532" s="163" t="s">
        <v>909</v>
      </c>
      <c r="K532" s="346" t="s">
        <v>909</v>
      </c>
    </row>
    <row r="533" spans="1:11">
      <c r="A533" s="259" t="s">
        <v>872</v>
      </c>
      <c r="B533" s="266" t="s">
        <v>874</v>
      </c>
      <c r="C533" s="18" t="s">
        <v>909</v>
      </c>
      <c r="D533" s="18" t="s">
        <v>909</v>
      </c>
      <c r="E533" s="18">
        <f t="shared" ref="E533:E592" si="20">IFERROR(C533+D533,0)</f>
        <v>0</v>
      </c>
      <c r="F533" s="18" t="s">
        <v>909</v>
      </c>
      <c r="G533" s="125">
        <f t="shared" ref="G533:G592" si="21">IFERROR((E533-F533),0)</f>
        <v>0</v>
      </c>
      <c r="H533" s="337" t="s">
        <v>909</v>
      </c>
      <c r="I533" s="353" t="s">
        <v>909</v>
      </c>
      <c r="J533" s="163" t="s">
        <v>909</v>
      </c>
      <c r="K533" s="346" t="s">
        <v>909</v>
      </c>
    </row>
    <row r="534" spans="1:11">
      <c r="A534" s="259" t="s">
        <v>872</v>
      </c>
      <c r="B534" s="240" t="s">
        <v>875</v>
      </c>
      <c r="C534" s="18" t="s">
        <v>909</v>
      </c>
      <c r="D534" s="18" t="s">
        <v>909</v>
      </c>
      <c r="E534" s="18">
        <f t="shared" si="20"/>
        <v>0</v>
      </c>
      <c r="F534" s="18" t="s">
        <v>909</v>
      </c>
      <c r="G534" s="125">
        <f t="shared" si="21"/>
        <v>0</v>
      </c>
      <c r="H534" s="337" t="s">
        <v>909</v>
      </c>
      <c r="I534" s="353" t="s">
        <v>909</v>
      </c>
      <c r="J534" s="163" t="s">
        <v>909</v>
      </c>
      <c r="K534" s="346" t="s">
        <v>909</v>
      </c>
    </row>
    <row r="535" spans="1:11">
      <c r="A535" s="258" t="s">
        <v>876</v>
      </c>
      <c r="B535" s="242" t="s">
        <v>877</v>
      </c>
      <c r="C535" s="18">
        <v>5900</v>
      </c>
      <c r="D535" s="18"/>
      <c r="E535" s="18">
        <f t="shared" si="20"/>
        <v>5900</v>
      </c>
      <c r="F535" s="18">
        <v>5900</v>
      </c>
      <c r="G535" s="125">
        <f t="shared" si="21"/>
        <v>0</v>
      </c>
      <c r="H535" s="337" t="s">
        <v>909</v>
      </c>
      <c r="I535" s="353" t="s">
        <v>909</v>
      </c>
      <c r="J535" s="163" t="s">
        <v>909</v>
      </c>
      <c r="K535" s="346" t="s">
        <v>909</v>
      </c>
    </row>
    <row r="536" spans="1:11">
      <c r="A536" s="259" t="s">
        <v>876</v>
      </c>
      <c r="B536" s="242" t="s">
        <v>1013</v>
      </c>
      <c r="C536" s="18" t="s">
        <v>909</v>
      </c>
      <c r="D536" s="18"/>
      <c r="E536" s="18">
        <f t="shared" si="20"/>
        <v>0</v>
      </c>
      <c r="F536" s="18" t="s">
        <v>909</v>
      </c>
      <c r="G536" s="125">
        <f t="shared" si="21"/>
        <v>0</v>
      </c>
      <c r="H536" s="337" t="s">
        <v>909</v>
      </c>
      <c r="I536" s="353" t="s">
        <v>909</v>
      </c>
      <c r="J536" s="163" t="s">
        <v>909</v>
      </c>
      <c r="K536" s="346" t="s">
        <v>909</v>
      </c>
    </row>
    <row r="537" spans="1:11">
      <c r="A537" s="259" t="s">
        <v>876</v>
      </c>
      <c r="B537" s="242" t="s">
        <v>1064</v>
      </c>
      <c r="C537" s="18">
        <v>4000</v>
      </c>
      <c r="D537" s="18"/>
      <c r="E537" s="18">
        <f t="shared" si="20"/>
        <v>4000</v>
      </c>
      <c r="F537" s="18">
        <v>4000</v>
      </c>
      <c r="G537" s="125">
        <f t="shared" si="21"/>
        <v>0</v>
      </c>
      <c r="H537" s="337" t="s">
        <v>909</v>
      </c>
      <c r="I537" s="353" t="s">
        <v>909</v>
      </c>
      <c r="J537" s="163" t="s">
        <v>909</v>
      </c>
      <c r="K537" s="346" t="s">
        <v>909</v>
      </c>
    </row>
    <row r="538" spans="1:11">
      <c r="A538" s="259" t="s">
        <v>876</v>
      </c>
      <c r="B538" s="242" t="s">
        <v>1065</v>
      </c>
      <c r="C538" s="18" t="s">
        <v>909</v>
      </c>
      <c r="D538" s="18"/>
      <c r="E538" s="18">
        <f t="shared" si="20"/>
        <v>0</v>
      </c>
      <c r="F538" s="18" t="s">
        <v>909</v>
      </c>
      <c r="G538" s="125">
        <f t="shared" si="21"/>
        <v>0</v>
      </c>
      <c r="H538" s="337" t="s">
        <v>909</v>
      </c>
      <c r="I538" s="353" t="s">
        <v>909</v>
      </c>
      <c r="J538" s="163" t="s">
        <v>909</v>
      </c>
      <c r="K538" s="346" t="s">
        <v>909</v>
      </c>
    </row>
    <row r="539" spans="1:11">
      <c r="A539" s="259" t="s">
        <v>876</v>
      </c>
      <c r="B539" s="242" t="s">
        <v>1014</v>
      </c>
      <c r="C539" s="18">
        <v>6000</v>
      </c>
      <c r="D539" s="18"/>
      <c r="E539" s="18">
        <f t="shared" si="20"/>
        <v>6000</v>
      </c>
      <c r="F539" s="18">
        <v>6000</v>
      </c>
      <c r="G539" s="125">
        <f t="shared" si="21"/>
        <v>0</v>
      </c>
      <c r="H539" s="337" t="s">
        <v>909</v>
      </c>
      <c r="I539" s="353" t="s">
        <v>909</v>
      </c>
      <c r="J539" s="163" t="s">
        <v>909</v>
      </c>
      <c r="K539" s="346" t="s">
        <v>909</v>
      </c>
    </row>
    <row r="540" spans="1:11">
      <c r="A540" s="274" t="s">
        <v>1454</v>
      </c>
      <c r="B540" s="262" t="s">
        <v>377</v>
      </c>
      <c r="C540" s="18" t="s">
        <v>909</v>
      </c>
      <c r="D540" s="18" t="s">
        <v>909</v>
      </c>
      <c r="E540" s="18">
        <f t="shared" si="20"/>
        <v>0</v>
      </c>
      <c r="F540" s="18" t="s">
        <v>909</v>
      </c>
      <c r="G540" s="125">
        <f t="shared" si="21"/>
        <v>0</v>
      </c>
      <c r="H540" s="337" t="s">
        <v>909</v>
      </c>
      <c r="I540" s="353" t="s">
        <v>909</v>
      </c>
      <c r="J540" s="163" t="s">
        <v>909</v>
      </c>
      <c r="K540" s="346" t="s">
        <v>909</v>
      </c>
    </row>
    <row r="541" spans="1:11">
      <c r="A541" s="274" t="s">
        <v>909</v>
      </c>
      <c r="B541" s="236" t="s">
        <v>376</v>
      </c>
      <c r="C541" s="18">
        <v>600</v>
      </c>
      <c r="D541" s="18"/>
      <c r="E541" s="18">
        <f t="shared" si="20"/>
        <v>600</v>
      </c>
      <c r="F541" s="18">
        <v>600</v>
      </c>
      <c r="G541" s="125">
        <f t="shared" si="21"/>
        <v>0</v>
      </c>
      <c r="H541" s="337" t="s">
        <v>909</v>
      </c>
      <c r="I541" s="353" t="s">
        <v>909</v>
      </c>
      <c r="J541" s="163" t="s">
        <v>909</v>
      </c>
      <c r="K541" s="346" t="s">
        <v>909</v>
      </c>
    </row>
    <row r="542" spans="1:11">
      <c r="A542" s="274" t="s">
        <v>909</v>
      </c>
      <c r="B542" s="236" t="s">
        <v>1455</v>
      </c>
      <c r="C542" s="18">
        <v>12500</v>
      </c>
      <c r="D542" s="18"/>
      <c r="E542" s="18">
        <f t="shared" si="20"/>
        <v>12500</v>
      </c>
      <c r="F542" s="18">
        <v>12500</v>
      </c>
      <c r="G542" s="125">
        <f t="shared" si="21"/>
        <v>0</v>
      </c>
      <c r="H542" s="337" t="s">
        <v>909</v>
      </c>
      <c r="I542" s="353" t="s">
        <v>909</v>
      </c>
      <c r="J542" s="163" t="s">
        <v>909</v>
      </c>
      <c r="K542" s="346" t="s">
        <v>909</v>
      </c>
    </row>
    <row r="543" spans="1:11">
      <c r="A543" s="275" t="s">
        <v>997</v>
      </c>
      <c r="B543" s="262" t="s">
        <v>1456</v>
      </c>
      <c r="C543" s="18" t="s">
        <v>909</v>
      </c>
      <c r="D543" s="18" t="s">
        <v>909</v>
      </c>
      <c r="E543" s="18">
        <f t="shared" si="20"/>
        <v>0</v>
      </c>
      <c r="F543" s="18" t="s">
        <v>909</v>
      </c>
      <c r="G543" s="125">
        <f t="shared" si="21"/>
        <v>0</v>
      </c>
      <c r="H543" s="337" t="s">
        <v>909</v>
      </c>
      <c r="I543" s="353" t="s">
        <v>909</v>
      </c>
      <c r="J543" s="163" t="s">
        <v>909</v>
      </c>
      <c r="K543" s="346" t="s">
        <v>909</v>
      </c>
    </row>
    <row r="544" spans="1:11">
      <c r="A544" s="273" t="s">
        <v>997</v>
      </c>
      <c r="B544" s="236" t="s">
        <v>1457</v>
      </c>
      <c r="C544" s="18">
        <v>1750</v>
      </c>
      <c r="D544" s="18"/>
      <c r="E544" s="18">
        <f t="shared" si="20"/>
        <v>1750</v>
      </c>
      <c r="F544" s="18"/>
      <c r="G544" s="125">
        <f t="shared" si="21"/>
        <v>1750</v>
      </c>
      <c r="H544" s="337" t="s">
        <v>909</v>
      </c>
      <c r="I544" s="353" t="s">
        <v>909</v>
      </c>
      <c r="J544" s="163">
        <v>1750</v>
      </c>
      <c r="K544" s="346" t="s">
        <v>909</v>
      </c>
    </row>
    <row r="545" spans="1:11">
      <c r="A545" s="273" t="s">
        <v>997</v>
      </c>
      <c r="B545" s="236" t="s">
        <v>1458</v>
      </c>
      <c r="C545" s="18">
        <v>3100</v>
      </c>
      <c r="D545" s="18"/>
      <c r="E545" s="18">
        <f t="shared" si="20"/>
        <v>3100</v>
      </c>
      <c r="F545" s="18">
        <v>2815</v>
      </c>
      <c r="G545" s="125">
        <f t="shared" si="21"/>
        <v>285</v>
      </c>
      <c r="H545" s="337" t="s">
        <v>909</v>
      </c>
      <c r="I545" s="353" t="s">
        <v>909</v>
      </c>
      <c r="J545" s="163">
        <v>285</v>
      </c>
      <c r="K545" s="346" t="s">
        <v>909</v>
      </c>
    </row>
    <row r="546" spans="1:11">
      <c r="A546" s="273" t="s">
        <v>997</v>
      </c>
      <c r="B546" s="237" t="s">
        <v>1459</v>
      </c>
      <c r="C546" s="18">
        <v>530</v>
      </c>
      <c r="D546" s="18"/>
      <c r="E546" s="18">
        <f t="shared" si="20"/>
        <v>530</v>
      </c>
      <c r="F546" s="18">
        <v>530</v>
      </c>
      <c r="G546" s="125">
        <f t="shared" si="21"/>
        <v>0</v>
      </c>
      <c r="H546" s="337" t="s">
        <v>909</v>
      </c>
      <c r="I546" s="353" t="s">
        <v>909</v>
      </c>
      <c r="J546" s="163" t="s">
        <v>909</v>
      </c>
      <c r="K546" s="346" t="s">
        <v>909</v>
      </c>
    </row>
    <row r="547" spans="1:11">
      <c r="A547" s="273" t="s">
        <v>997</v>
      </c>
      <c r="B547" s="237" t="s">
        <v>1460</v>
      </c>
      <c r="C547" s="18">
        <v>1200</v>
      </c>
      <c r="D547" s="18"/>
      <c r="E547" s="18">
        <f t="shared" si="20"/>
        <v>1200</v>
      </c>
      <c r="F547" s="18">
        <v>1200</v>
      </c>
      <c r="G547" s="125">
        <f t="shared" si="21"/>
        <v>0</v>
      </c>
      <c r="H547" s="337" t="s">
        <v>909</v>
      </c>
      <c r="I547" s="353" t="s">
        <v>909</v>
      </c>
      <c r="J547" s="163" t="s">
        <v>909</v>
      </c>
      <c r="K547" s="346" t="s">
        <v>909</v>
      </c>
    </row>
    <row r="548" spans="1:11">
      <c r="A548" s="273" t="s">
        <v>997</v>
      </c>
      <c r="B548" s="237" t="s">
        <v>1577</v>
      </c>
      <c r="C548" s="18">
        <v>500</v>
      </c>
      <c r="D548" s="18"/>
      <c r="E548" s="18">
        <f t="shared" si="20"/>
        <v>500</v>
      </c>
      <c r="F548" s="18"/>
      <c r="G548" s="125">
        <f t="shared" si="21"/>
        <v>500</v>
      </c>
      <c r="H548" s="337"/>
      <c r="I548" s="353"/>
      <c r="J548" s="163">
        <v>500</v>
      </c>
      <c r="K548" s="346"/>
    </row>
    <row r="549" spans="1:11">
      <c r="A549" s="274" t="s">
        <v>1461</v>
      </c>
      <c r="B549" s="236" t="s">
        <v>1462</v>
      </c>
      <c r="C549" s="18" t="s">
        <v>909</v>
      </c>
      <c r="D549" s="18"/>
      <c r="E549" s="18">
        <f t="shared" si="20"/>
        <v>0</v>
      </c>
      <c r="F549" s="18" t="s">
        <v>909</v>
      </c>
      <c r="G549" s="125">
        <f t="shared" si="21"/>
        <v>0</v>
      </c>
      <c r="H549" s="337" t="s">
        <v>909</v>
      </c>
      <c r="I549" s="353" t="s">
        <v>909</v>
      </c>
      <c r="J549" s="163" t="s">
        <v>909</v>
      </c>
      <c r="K549" s="346" t="s">
        <v>909</v>
      </c>
    </row>
    <row r="550" spans="1:11">
      <c r="A550" s="276" t="s">
        <v>1461</v>
      </c>
      <c r="B550" s="236" t="s">
        <v>1463</v>
      </c>
      <c r="C550" s="18" t="s">
        <v>909</v>
      </c>
      <c r="D550" s="18" t="s">
        <v>909</v>
      </c>
      <c r="E550" s="18">
        <f t="shared" si="20"/>
        <v>0</v>
      </c>
      <c r="F550" s="18" t="s">
        <v>909</v>
      </c>
      <c r="G550" s="125">
        <f t="shared" si="21"/>
        <v>0</v>
      </c>
      <c r="H550" s="337" t="s">
        <v>909</v>
      </c>
      <c r="I550" s="353" t="s">
        <v>909</v>
      </c>
      <c r="J550" s="163" t="s">
        <v>909</v>
      </c>
      <c r="K550" s="346" t="s">
        <v>909</v>
      </c>
    </row>
    <row r="551" spans="1:11">
      <c r="A551" s="274" t="s">
        <v>1498</v>
      </c>
      <c r="B551" s="219" t="s">
        <v>1038</v>
      </c>
      <c r="C551" s="18">
        <v>15676</v>
      </c>
      <c r="D551" s="18"/>
      <c r="E551" s="18">
        <f t="shared" si="20"/>
        <v>15676</v>
      </c>
      <c r="F551" s="18">
        <v>15676</v>
      </c>
      <c r="G551" s="125">
        <f t="shared" si="21"/>
        <v>0</v>
      </c>
      <c r="H551" s="337" t="s">
        <v>909</v>
      </c>
      <c r="I551" s="353" t="s">
        <v>909</v>
      </c>
      <c r="J551" s="163" t="s">
        <v>909</v>
      </c>
      <c r="K551" s="346" t="s">
        <v>909</v>
      </c>
    </row>
    <row r="552" spans="1:11">
      <c r="A552" s="276" t="s">
        <v>1498</v>
      </c>
      <c r="B552" s="219" t="s">
        <v>1039</v>
      </c>
      <c r="C552" s="18" t="s">
        <v>909</v>
      </c>
      <c r="D552" s="18" t="s">
        <v>909</v>
      </c>
      <c r="E552" s="18">
        <f t="shared" si="20"/>
        <v>0</v>
      </c>
      <c r="F552" s="18" t="s">
        <v>909</v>
      </c>
      <c r="G552" s="125">
        <f t="shared" si="21"/>
        <v>0</v>
      </c>
      <c r="H552" s="337" t="s">
        <v>909</v>
      </c>
      <c r="I552" s="353" t="s">
        <v>909</v>
      </c>
      <c r="J552" s="163" t="s">
        <v>909</v>
      </c>
      <c r="K552" s="346" t="s">
        <v>909</v>
      </c>
    </row>
    <row r="553" spans="1:11">
      <c r="A553" s="276" t="s">
        <v>1498</v>
      </c>
      <c r="B553" s="219" t="s">
        <v>1040</v>
      </c>
      <c r="C553" s="18">
        <v>38600</v>
      </c>
      <c r="D553" s="18"/>
      <c r="E553" s="18">
        <f t="shared" si="20"/>
        <v>38600</v>
      </c>
      <c r="F553" s="18">
        <v>38600</v>
      </c>
      <c r="G553" s="125">
        <f t="shared" si="21"/>
        <v>0</v>
      </c>
      <c r="H553" s="337" t="s">
        <v>909</v>
      </c>
      <c r="I553" s="353" t="s">
        <v>909</v>
      </c>
      <c r="J553" s="163" t="s">
        <v>909</v>
      </c>
      <c r="K553" s="346" t="s">
        <v>909</v>
      </c>
    </row>
    <row r="554" spans="1:11">
      <c r="A554" s="282" t="s">
        <v>840</v>
      </c>
      <c r="B554" s="364" t="s">
        <v>962</v>
      </c>
      <c r="C554" s="18" t="s">
        <v>909</v>
      </c>
      <c r="D554" s="18" t="s">
        <v>909</v>
      </c>
      <c r="E554" s="18">
        <f t="shared" si="20"/>
        <v>0</v>
      </c>
      <c r="F554" s="18" t="s">
        <v>909</v>
      </c>
      <c r="G554" s="125">
        <f t="shared" si="21"/>
        <v>0</v>
      </c>
      <c r="H554" s="337" t="s">
        <v>909</v>
      </c>
      <c r="I554" s="353" t="s">
        <v>909</v>
      </c>
      <c r="J554" s="163" t="s">
        <v>909</v>
      </c>
      <c r="K554" s="346" t="s">
        <v>909</v>
      </c>
    </row>
    <row r="555" spans="1:11">
      <c r="A555" s="282" t="s">
        <v>840</v>
      </c>
      <c r="B555" s="210" t="s">
        <v>963</v>
      </c>
      <c r="C555" s="18" t="s">
        <v>909</v>
      </c>
      <c r="D555" s="18" t="s">
        <v>909</v>
      </c>
      <c r="E555" s="18">
        <f t="shared" si="20"/>
        <v>0</v>
      </c>
      <c r="F555" s="18" t="s">
        <v>909</v>
      </c>
      <c r="G555" s="125">
        <f t="shared" si="21"/>
        <v>0</v>
      </c>
      <c r="H555" s="337" t="s">
        <v>909</v>
      </c>
      <c r="I555" s="353" t="s">
        <v>909</v>
      </c>
      <c r="J555" s="163" t="s">
        <v>909</v>
      </c>
      <c r="K555" s="346" t="s">
        <v>909</v>
      </c>
    </row>
    <row r="556" spans="1:11">
      <c r="A556" s="16" t="s">
        <v>1540</v>
      </c>
      <c r="B556" s="4" t="s">
        <v>1541</v>
      </c>
      <c r="C556" s="18" t="s">
        <v>909</v>
      </c>
      <c r="D556" s="18" t="s">
        <v>909</v>
      </c>
      <c r="E556" s="18">
        <f t="shared" si="20"/>
        <v>0</v>
      </c>
      <c r="F556" s="18" t="s">
        <v>909</v>
      </c>
      <c r="G556" s="125">
        <f t="shared" si="21"/>
        <v>0</v>
      </c>
      <c r="H556" s="337" t="s">
        <v>909</v>
      </c>
      <c r="I556" s="353" t="s">
        <v>909</v>
      </c>
      <c r="J556" s="163" t="s">
        <v>909</v>
      </c>
      <c r="K556" s="346" t="s">
        <v>909</v>
      </c>
    </row>
    <row r="557" spans="1:11">
      <c r="A557" s="281" t="s">
        <v>1542</v>
      </c>
      <c r="B557" s="364" t="s">
        <v>586</v>
      </c>
      <c r="C557" s="18">
        <v>1000</v>
      </c>
      <c r="D557" s="18"/>
      <c r="E557" s="18">
        <f t="shared" si="20"/>
        <v>1000</v>
      </c>
      <c r="F557" s="18">
        <v>1000</v>
      </c>
      <c r="G557" s="125">
        <f t="shared" si="21"/>
        <v>0</v>
      </c>
      <c r="H557" s="337" t="s">
        <v>909</v>
      </c>
      <c r="I557" s="353" t="s">
        <v>909</v>
      </c>
      <c r="J557" s="163" t="s">
        <v>909</v>
      </c>
      <c r="K557" s="346" t="s">
        <v>909</v>
      </c>
    </row>
    <row r="558" spans="1:11">
      <c r="A558" s="274" t="s">
        <v>1075</v>
      </c>
      <c r="B558" s="272" t="s">
        <v>1543</v>
      </c>
      <c r="C558" s="18">
        <v>2040</v>
      </c>
      <c r="D558" s="18"/>
      <c r="E558" s="18">
        <f t="shared" si="20"/>
        <v>2040</v>
      </c>
      <c r="F558" s="18">
        <v>2040</v>
      </c>
      <c r="G558" s="125">
        <f t="shared" si="21"/>
        <v>0</v>
      </c>
      <c r="H558" s="337" t="s">
        <v>909</v>
      </c>
      <c r="I558" s="353" t="s">
        <v>909</v>
      </c>
      <c r="J558" s="163" t="s">
        <v>909</v>
      </c>
      <c r="K558" s="346" t="s">
        <v>909</v>
      </c>
    </row>
    <row r="559" spans="1:11">
      <c r="A559" s="274"/>
      <c r="B559" s="272"/>
      <c r="C559" s="18" t="s">
        <v>909</v>
      </c>
      <c r="D559" s="18" t="s">
        <v>909</v>
      </c>
      <c r="E559" s="18">
        <f t="shared" si="20"/>
        <v>0</v>
      </c>
      <c r="F559" s="18" t="s">
        <v>909</v>
      </c>
      <c r="G559" s="125">
        <f t="shared" si="21"/>
        <v>0</v>
      </c>
      <c r="H559" s="337" t="s">
        <v>909</v>
      </c>
      <c r="I559" s="353" t="s">
        <v>909</v>
      </c>
      <c r="J559" s="163" t="s">
        <v>909</v>
      </c>
      <c r="K559" s="346" t="s">
        <v>909</v>
      </c>
    </row>
    <row r="560" spans="1:11">
      <c r="A560" s="274" t="s">
        <v>1471</v>
      </c>
      <c r="B560" s="272" t="s">
        <v>1472</v>
      </c>
      <c r="C560" s="18">
        <v>5000</v>
      </c>
      <c r="D560" s="18"/>
      <c r="E560" s="18">
        <f t="shared" si="20"/>
        <v>5000</v>
      </c>
      <c r="F560" s="18">
        <v>5000</v>
      </c>
      <c r="G560" s="125">
        <f t="shared" si="21"/>
        <v>0</v>
      </c>
      <c r="H560" s="337" t="s">
        <v>909</v>
      </c>
      <c r="I560" s="353" t="s">
        <v>909</v>
      </c>
      <c r="J560" s="163" t="s">
        <v>909</v>
      </c>
      <c r="K560" s="346" t="s">
        <v>909</v>
      </c>
    </row>
    <row r="561" spans="1:11">
      <c r="A561" s="276" t="s">
        <v>909</v>
      </c>
      <c r="B561" s="272" t="s">
        <v>1473</v>
      </c>
      <c r="C561" s="18">
        <v>1000</v>
      </c>
      <c r="D561" s="18"/>
      <c r="E561" s="18">
        <f t="shared" si="20"/>
        <v>1000</v>
      </c>
      <c r="F561" s="18">
        <v>974</v>
      </c>
      <c r="G561" s="125">
        <f t="shared" si="21"/>
        <v>26</v>
      </c>
      <c r="H561" s="337" t="s">
        <v>909</v>
      </c>
      <c r="I561" s="353" t="s">
        <v>909</v>
      </c>
      <c r="J561" s="163">
        <v>26</v>
      </c>
      <c r="K561" s="346" t="s">
        <v>909</v>
      </c>
    </row>
    <row r="562" spans="1:11">
      <c r="A562" s="276" t="s">
        <v>909</v>
      </c>
      <c r="B562" s="272" t="s">
        <v>1582</v>
      </c>
      <c r="C562" s="18">
        <v>4000</v>
      </c>
      <c r="D562" s="18"/>
      <c r="E562" s="18">
        <f t="shared" si="20"/>
        <v>4000</v>
      </c>
      <c r="F562" s="18">
        <v>3896</v>
      </c>
      <c r="G562" s="125">
        <f t="shared" si="21"/>
        <v>104</v>
      </c>
      <c r="H562" s="337" t="s">
        <v>909</v>
      </c>
      <c r="I562" s="353" t="s">
        <v>909</v>
      </c>
      <c r="J562" s="163">
        <v>104</v>
      </c>
      <c r="K562" s="346" t="s">
        <v>909</v>
      </c>
    </row>
    <row r="563" spans="1:11">
      <c r="A563" s="276" t="s">
        <v>909</v>
      </c>
      <c r="B563" s="272" t="s">
        <v>1475</v>
      </c>
      <c r="C563" s="18" t="s">
        <v>909</v>
      </c>
      <c r="D563" s="18" t="s">
        <v>909</v>
      </c>
      <c r="E563" s="18">
        <f t="shared" si="20"/>
        <v>0</v>
      </c>
      <c r="F563" s="18" t="s">
        <v>909</v>
      </c>
      <c r="G563" s="125">
        <f t="shared" si="21"/>
        <v>0</v>
      </c>
      <c r="H563" s="337" t="s">
        <v>909</v>
      </c>
      <c r="I563" s="353" t="s">
        <v>909</v>
      </c>
      <c r="J563" s="163" t="s">
        <v>909</v>
      </c>
      <c r="K563" s="346" t="s">
        <v>909</v>
      </c>
    </row>
    <row r="564" spans="1:11">
      <c r="A564" s="276" t="s">
        <v>909</v>
      </c>
      <c r="B564" s="272" t="s">
        <v>1578</v>
      </c>
      <c r="C564" s="18">
        <v>5000</v>
      </c>
      <c r="D564" s="18"/>
      <c r="E564" s="18">
        <f t="shared" si="20"/>
        <v>5000</v>
      </c>
      <c r="F564" s="18"/>
      <c r="G564" s="125">
        <f t="shared" si="21"/>
        <v>5000</v>
      </c>
      <c r="H564" s="337" t="s">
        <v>909</v>
      </c>
      <c r="I564" s="353" t="s">
        <v>909</v>
      </c>
      <c r="J564" s="163">
        <v>5000</v>
      </c>
      <c r="K564" s="346" t="s">
        <v>909</v>
      </c>
    </row>
    <row r="565" spans="1:11">
      <c r="A565" s="276" t="s">
        <v>909</v>
      </c>
      <c r="B565" s="272" t="s">
        <v>1477</v>
      </c>
      <c r="C565" s="18">
        <v>224</v>
      </c>
      <c r="D565" s="18"/>
      <c r="E565" s="18">
        <f t="shared" si="20"/>
        <v>224</v>
      </c>
      <c r="F565" s="18">
        <v>224</v>
      </c>
      <c r="G565" s="125">
        <f t="shared" si="21"/>
        <v>0</v>
      </c>
      <c r="H565" s="337" t="s">
        <v>909</v>
      </c>
      <c r="I565" s="353" t="s">
        <v>909</v>
      </c>
      <c r="J565" s="163" t="s">
        <v>909</v>
      </c>
      <c r="K565" s="346" t="s">
        <v>909</v>
      </c>
    </row>
    <row r="566" spans="1:11">
      <c r="A566" s="276" t="s">
        <v>909</v>
      </c>
      <c r="B566" s="272" t="s">
        <v>1478</v>
      </c>
      <c r="C566" s="18">
        <v>1000</v>
      </c>
      <c r="D566" s="18"/>
      <c r="E566" s="18">
        <f t="shared" si="20"/>
        <v>1000</v>
      </c>
      <c r="F566" s="18">
        <v>399</v>
      </c>
      <c r="G566" s="125">
        <f t="shared" si="21"/>
        <v>601</v>
      </c>
      <c r="H566" s="337" t="s">
        <v>909</v>
      </c>
      <c r="I566" s="353" t="s">
        <v>909</v>
      </c>
      <c r="J566" s="163">
        <v>601</v>
      </c>
      <c r="K566" s="346" t="s">
        <v>909</v>
      </c>
    </row>
    <row r="567" spans="1:11">
      <c r="A567" s="276" t="s">
        <v>909</v>
      </c>
      <c r="B567" s="272" t="s">
        <v>1479</v>
      </c>
      <c r="C567" s="18">
        <v>1000</v>
      </c>
      <c r="D567" s="18"/>
      <c r="E567" s="18">
        <f t="shared" si="20"/>
        <v>1000</v>
      </c>
      <c r="F567" s="18">
        <v>300</v>
      </c>
      <c r="G567" s="125">
        <f t="shared" si="21"/>
        <v>700</v>
      </c>
      <c r="H567" s="337" t="s">
        <v>909</v>
      </c>
      <c r="I567" s="353" t="s">
        <v>909</v>
      </c>
      <c r="J567" s="163">
        <v>700</v>
      </c>
      <c r="K567" s="346" t="s">
        <v>909</v>
      </c>
    </row>
    <row r="568" spans="1:11">
      <c r="A568" s="276" t="s">
        <v>909</v>
      </c>
      <c r="B568" s="272" t="s">
        <v>1480</v>
      </c>
      <c r="C568" s="18" t="s">
        <v>909</v>
      </c>
      <c r="D568" s="18" t="s">
        <v>909</v>
      </c>
      <c r="E568" s="18">
        <f t="shared" si="20"/>
        <v>0</v>
      </c>
      <c r="F568" s="18" t="s">
        <v>909</v>
      </c>
      <c r="G568" s="125">
        <f t="shared" si="21"/>
        <v>0</v>
      </c>
      <c r="H568" s="337" t="s">
        <v>909</v>
      </c>
      <c r="I568" s="353" t="s">
        <v>909</v>
      </c>
      <c r="J568" s="163" t="s">
        <v>909</v>
      </c>
      <c r="K568" s="346" t="s">
        <v>909</v>
      </c>
    </row>
    <row r="569" spans="1:11">
      <c r="A569" s="276" t="s">
        <v>909</v>
      </c>
      <c r="B569" s="272" t="s">
        <v>1481</v>
      </c>
      <c r="C569" s="18">
        <v>600</v>
      </c>
      <c r="D569" s="18"/>
      <c r="E569" s="18">
        <f t="shared" si="20"/>
        <v>600</v>
      </c>
      <c r="F569" s="18">
        <v>504</v>
      </c>
      <c r="G569" s="125">
        <f t="shared" si="21"/>
        <v>96</v>
      </c>
      <c r="H569" s="337" t="s">
        <v>909</v>
      </c>
      <c r="I569" s="353" t="s">
        <v>909</v>
      </c>
      <c r="J569" s="163">
        <v>96</v>
      </c>
      <c r="K569" s="346" t="s">
        <v>909</v>
      </c>
    </row>
    <row r="570" spans="1:11">
      <c r="A570" s="276" t="s">
        <v>909</v>
      </c>
      <c r="B570" s="272" t="s">
        <v>1482</v>
      </c>
      <c r="C570" s="18" t="s">
        <v>909</v>
      </c>
      <c r="D570" s="18" t="s">
        <v>909</v>
      </c>
      <c r="E570" s="18">
        <f t="shared" si="20"/>
        <v>0</v>
      </c>
      <c r="F570" s="18" t="s">
        <v>909</v>
      </c>
      <c r="G570" s="125">
        <f t="shared" si="21"/>
        <v>0</v>
      </c>
      <c r="H570" s="337" t="s">
        <v>909</v>
      </c>
      <c r="I570" s="353" t="s">
        <v>909</v>
      </c>
      <c r="J570" s="163" t="s">
        <v>909</v>
      </c>
      <c r="K570" s="346" t="s">
        <v>909</v>
      </c>
    </row>
    <row r="571" spans="1:11">
      <c r="A571" s="258" t="s">
        <v>857</v>
      </c>
      <c r="B571" s="266" t="s">
        <v>858</v>
      </c>
      <c r="C571" s="18">
        <v>25050</v>
      </c>
      <c r="D571" s="18"/>
      <c r="E571" s="18">
        <f t="shared" si="20"/>
        <v>25050</v>
      </c>
      <c r="F571" s="18">
        <v>25050</v>
      </c>
      <c r="G571" s="125">
        <f t="shared" si="21"/>
        <v>0</v>
      </c>
      <c r="H571" s="337" t="s">
        <v>909</v>
      </c>
      <c r="I571" s="353" t="s">
        <v>909</v>
      </c>
      <c r="J571" s="163" t="s">
        <v>909</v>
      </c>
      <c r="K571" s="346" t="s">
        <v>909</v>
      </c>
    </row>
    <row r="572" spans="1:11">
      <c r="A572" s="259" t="s">
        <v>857</v>
      </c>
      <c r="B572" s="266" t="s">
        <v>859</v>
      </c>
      <c r="C572" s="18">
        <v>38839</v>
      </c>
      <c r="D572" s="18"/>
      <c r="E572" s="18">
        <f t="shared" si="20"/>
        <v>38839</v>
      </c>
      <c r="F572" s="18">
        <v>38839</v>
      </c>
      <c r="G572" s="125">
        <f t="shared" si="21"/>
        <v>0</v>
      </c>
      <c r="H572" s="337" t="s">
        <v>909</v>
      </c>
      <c r="I572" s="353" t="s">
        <v>909</v>
      </c>
      <c r="J572" s="163" t="s">
        <v>909</v>
      </c>
      <c r="K572" s="346" t="s">
        <v>909</v>
      </c>
    </row>
    <row r="573" spans="1:11">
      <c r="A573" s="259" t="s">
        <v>857</v>
      </c>
      <c r="B573" s="266" t="s">
        <v>860</v>
      </c>
      <c r="C573" s="18" t="s">
        <v>909</v>
      </c>
      <c r="D573" s="18" t="s">
        <v>909</v>
      </c>
      <c r="E573" s="18">
        <f t="shared" si="20"/>
        <v>0</v>
      </c>
      <c r="F573" s="18" t="s">
        <v>909</v>
      </c>
      <c r="G573" s="125">
        <f t="shared" si="21"/>
        <v>0</v>
      </c>
      <c r="H573" s="337" t="s">
        <v>909</v>
      </c>
      <c r="I573" s="353" t="s">
        <v>909</v>
      </c>
      <c r="J573" s="163" t="s">
        <v>909</v>
      </c>
      <c r="K573" s="346" t="s">
        <v>909</v>
      </c>
    </row>
    <row r="574" spans="1:11">
      <c r="A574" s="259" t="s">
        <v>857</v>
      </c>
      <c r="B574" s="270" t="s">
        <v>1452</v>
      </c>
      <c r="C574" s="18">
        <v>17887</v>
      </c>
      <c r="D574" s="18"/>
      <c r="E574" s="18">
        <f t="shared" si="20"/>
        <v>17887</v>
      </c>
      <c r="F574" s="18">
        <v>17887</v>
      </c>
      <c r="G574" s="125">
        <f t="shared" si="21"/>
        <v>0</v>
      </c>
      <c r="H574" s="337" t="s">
        <v>909</v>
      </c>
      <c r="I574" s="353" t="s">
        <v>909</v>
      </c>
      <c r="J574" s="163" t="s">
        <v>909</v>
      </c>
      <c r="K574" s="346" t="s">
        <v>909</v>
      </c>
    </row>
    <row r="575" spans="1:11">
      <c r="A575" s="259" t="s">
        <v>857</v>
      </c>
      <c r="B575" s="270" t="s">
        <v>1453</v>
      </c>
      <c r="C575" s="18">
        <v>15847</v>
      </c>
      <c r="D575" s="18"/>
      <c r="E575" s="18">
        <f t="shared" si="20"/>
        <v>15847</v>
      </c>
      <c r="F575" s="18">
        <v>15847</v>
      </c>
      <c r="G575" s="125">
        <f t="shared" si="21"/>
        <v>0</v>
      </c>
      <c r="H575" s="337" t="s">
        <v>909</v>
      </c>
      <c r="I575" s="353" t="s">
        <v>909</v>
      </c>
      <c r="J575" s="163" t="s">
        <v>909</v>
      </c>
      <c r="K575" s="346" t="s">
        <v>909</v>
      </c>
    </row>
    <row r="576" spans="1:11">
      <c r="A576" s="259" t="s">
        <v>857</v>
      </c>
      <c r="B576" s="266" t="s">
        <v>863</v>
      </c>
      <c r="C576" s="18" t="s">
        <v>909</v>
      </c>
      <c r="D576" s="18" t="s">
        <v>909</v>
      </c>
      <c r="E576" s="18">
        <f t="shared" si="20"/>
        <v>0</v>
      </c>
      <c r="F576" s="18" t="s">
        <v>909</v>
      </c>
      <c r="G576" s="125">
        <f t="shared" si="21"/>
        <v>0</v>
      </c>
      <c r="H576" s="337" t="s">
        <v>909</v>
      </c>
      <c r="I576" s="353" t="s">
        <v>909</v>
      </c>
      <c r="J576" s="163" t="s">
        <v>909</v>
      </c>
      <c r="K576" s="346" t="s">
        <v>909</v>
      </c>
    </row>
    <row r="577" spans="1:11">
      <c r="A577" s="259" t="s">
        <v>857</v>
      </c>
      <c r="B577" s="266" t="s">
        <v>864</v>
      </c>
      <c r="C577" s="18" t="s">
        <v>909</v>
      </c>
      <c r="D577" s="18" t="s">
        <v>909</v>
      </c>
      <c r="E577" s="18">
        <f t="shared" si="20"/>
        <v>0</v>
      </c>
      <c r="F577" s="18" t="s">
        <v>909</v>
      </c>
      <c r="G577" s="125">
        <f t="shared" si="21"/>
        <v>0</v>
      </c>
      <c r="H577" s="337" t="s">
        <v>909</v>
      </c>
      <c r="I577" s="353" t="s">
        <v>909</v>
      </c>
      <c r="J577" s="163" t="s">
        <v>909</v>
      </c>
      <c r="K577" s="346" t="s">
        <v>909</v>
      </c>
    </row>
    <row r="578" spans="1:11">
      <c r="A578" s="259" t="s">
        <v>857</v>
      </c>
      <c r="B578" s="266" t="s">
        <v>865</v>
      </c>
      <c r="C578" s="18" t="s">
        <v>909</v>
      </c>
      <c r="D578" s="18" t="s">
        <v>909</v>
      </c>
      <c r="E578" s="18">
        <f t="shared" si="20"/>
        <v>0</v>
      </c>
      <c r="F578" s="18" t="s">
        <v>909</v>
      </c>
      <c r="G578" s="125">
        <f t="shared" si="21"/>
        <v>0</v>
      </c>
      <c r="H578" s="337" t="s">
        <v>909</v>
      </c>
      <c r="I578" s="353" t="s">
        <v>909</v>
      </c>
      <c r="J578" s="163" t="s">
        <v>909</v>
      </c>
      <c r="K578" s="346" t="s">
        <v>909</v>
      </c>
    </row>
    <row r="579" spans="1:11">
      <c r="A579" s="259" t="s">
        <v>857</v>
      </c>
      <c r="B579" s="266" t="s">
        <v>1579</v>
      </c>
      <c r="C579" s="18">
        <v>1800</v>
      </c>
      <c r="D579" s="18"/>
      <c r="E579" s="18">
        <f t="shared" si="20"/>
        <v>1800</v>
      </c>
      <c r="F579" s="18">
        <v>1000</v>
      </c>
      <c r="G579" s="125">
        <f t="shared" si="21"/>
        <v>800</v>
      </c>
      <c r="H579" s="337" t="s">
        <v>909</v>
      </c>
      <c r="I579" s="353" t="s">
        <v>909</v>
      </c>
      <c r="J579" s="163">
        <v>800</v>
      </c>
      <c r="K579" s="346" t="s">
        <v>909</v>
      </c>
    </row>
    <row r="580" spans="1:11">
      <c r="A580" s="274" t="s">
        <v>1496</v>
      </c>
      <c r="B580" s="200" t="s">
        <v>1497</v>
      </c>
      <c r="C580" s="18" t="s">
        <v>909</v>
      </c>
      <c r="D580" s="18" t="s">
        <v>909</v>
      </c>
      <c r="E580" s="18">
        <f t="shared" si="20"/>
        <v>0</v>
      </c>
      <c r="F580" s="18" t="s">
        <v>909</v>
      </c>
      <c r="G580" s="125">
        <f t="shared" si="21"/>
        <v>0</v>
      </c>
      <c r="H580" s="337" t="s">
        <v>909</v>
      </c>
      <c r="I580" s="353" t="s">
        <v>909</v>
      </c>
      <c r="J580" s="163" t="s">
        <v>909</v>
      </c>
      <c r="K580" s="346" t="s">
        <v>909</v>
      </c>
    </row>
    <row r="581" spans="1:11">
      <c r="A581" s="276" t="s">
        <v>1496</v>
      </c>
      <c r="B581" s="280" t="s">
        <v>770</v>
      </c>
      <c r="C581" s="18">
        <v>3000</v>
      </c>
      <c r="D581" s="18"/>
      <c r="E581" s="18">
        <f t="shared" si="20"/>
        <v>3000</v>
      </c>
      <c r="F581" s="18">
        <v>3000</v>
      </c>
      <c r="G581" s="125">
        <f t="shared" si="21"/>
        <v>0</v>
      </c>
      <c r="H581" s="337" t="s">
        <v>909</v>
      </c>
      <c r="I581" s="353" t="s">
        <v>909</v>
      </c>
      <c r="J581" s="163" t="s">
        <v>909</v>
      </c>
      <c r="K581" s="346" t="s">
        <v>909</v>
      </c>
    </row>
    <row r="582" spans="1:11">
      <c r="A582" s="276" t="s">
        <v>1496</v>
      </c>
      <c r="B582" s="202" t="s">
        <v>1041</v>
      </c>
      <c r="C582" s="18" t="s">
        <v>909</v>
      </c>
      <c r="D582" s="18" t="s">
        <v>909</v>
      </c>
      <c r="E582" s="18">
        <f t="shared" si="20"/>
        <v>0</v>
      </c>
      <c r="F582" s="18" t="s">
        <v>909</v>
      </c>
      <c r="G582" s="125">
        <f t="shared" si="21"/>
        <v>0</v>
      </c>
      <c r="H582" s="337" t="s">
        <v>909</v>
      </c>
      <c r="I582" s="353" t="s">
        <v>909</v>
      </c>
      <c r="J582" s="163" t="s">
        <v>909</v>
      </c>
      <c r="K582" s="346" t="s">
        <v>909</v>
      </c>
    </row>
    <row r="583" spans="1:11">
      <c r="A583" s="274" t="s">
        <v>964</v>
      </c>
      <c r="B583" s="271" t="s">
        <v>892</v>
      </c>
      <c r="C583" s="18" t="s">
        <v>909</v>
      </c>
      <c r="D583" s="18" t="s">
        <v>909</v>
      </c>
      <c r="E583" s="18">
        <f t="shared" si="20"/>
        <v>0</v>
      </c>
      <c r="F583" s="18" t="s">
        <v>909</v>
      </c>
      <c r="G583" s="125">
        <f t="shared" si="21"/>
        <v>0</v>
      </c>
      <c r="H583" s="337" t="s">
        <v>909</v>
      </c>
      <c r="I583" s="353" t="s">
        <v>909</v>
      </c>
      <c r="J583" s="163" t="s">
        <v>909</v>
      </c>
      <c r="K583" s="346" t="s">
        <v>909</v>
      </c>
    </row>
    <row r="584" spans="1:11">
      <c r="A584" s="276" t="s">
        <v>964</v>
      </c>
      <c r="B584" s="272" t="s">
        <v>891</v>
      </c>
      <c r="C584" s="18">
        <v>1700</v>
      </c>
      <c r="D584" s="18"/>
      <c r="E584" s="18">
        <f t="shared" si="20"/>
        <v>1700</v>
      </c>
      <c r="F584" s="18">
        <v>1700</v>
      </c>
      <c r="G584" s="125">
        <f t="shared" si="21"/>
        <v>0</v>
      </c>
      <c r="H584" s="337" t="s">
        <v>909</v>
      </c>
      <c r="I584" s="353" t="s">
        <v>909</v>
      </c>
      <c r="J584" s="163" t="s">
        <v>909</v>
      </c>
      <c r="K584" s="346" t="s">
        <v>909</v>
      </c>
    </row>
    <row r="585" spans="1:11">
      <c r="A585" s="276" t="s">
        <v>964</v>
      </c>
      <c r="B585" s="272" t="s">
        <v>965</v>
      </c>
      <c r="C585" s="18" t="s">
        <v>909</v>
      </c>
      <c r="D585" s="18" t="s">
        <v>909</v>
      </c>
      <c r="E585" s="18">
        <f t="shared" si="20"/>
        <v>0</v>
      </c>
      <c r="F585" s="18" t="s">
        <v>909</v>
      </c>
      <c r="G585" s="125">
        <f t="shared" si="21"/>
        <v>0</v>
      </c>
      <c r="H585" s="337" t="s">
        <v>909</v>
      </c>
      <c r="I585" s="353" t="s">
        <v>909</v>
      </c>
      <c r="J585" s="163" t="s">
        <v>909</v>
      </c>
      <c r="K585" s="346" t="s">
        <v>909</v>
      </c>
    </row>
    <row r="586" spans="1:11">
      <c r="A586" s="276" t="s">
        <v>964</v>
      </c>
      <c r="B586" s="272" t="s">
        <v>894</v>
      </c>
      <c r="C586" s="18" t="s">
        <v>909</v>
      </c>
      <c r="D586" s="18" t="s">
        <v>909</v>
      </c>
      <c r="E586" s="18">
        <f t="shared" si="20"/>
        <v>0</v>
      </c>
      <c r="F586" s="18" t="s">
        <v>909</v>
      </c>
      <c r="G586" s="125">
        <f t="shared" si="21"/>
        <v>0</v>
      </c>
      <c r="H586" s="337" t="s">
        <v>909</v>
      </c>
      <c r="I586" s="353" t="s">
        <v>909</v>
      </c>
      <c r="J586" s="163" t="s">
        <v>909</v>
      </c>
      <c r="K586" s="346" t="s">
        <v>909</v>
      </c>
    </row>
    <row r="587" spans="1:11">
      <c r="A587" s="276" t="s">
        <v>964</v>
      </c>
      <c r="B587" s="272" t="s">
        <v>1464</v>
      </c>
      <c r="C587" s="18" t="s">
        <v>909</v>
      </c>
      <c r="D587" s="18" t="s">
        <v>909</v>
      </c>
      <c r="E587" s="18">
        <f t="shared" si="20"/>
        <v>0</v>
      </c>
      <c r="F587" s="18" t="s">
        <v>909</v>
      </c>
      <c r="G587" s="125">
        <f t="shared" si="21"/>
        <v>0</v>
      </c>
      <c r="H587" s="337" t="s">
        <v>909</v>
      </c>
      <c r="I587" s="353" t="s">
        <v>909</v>
      </c>
      <c r="J587" s="163" t="s">
        <v>909</v>
      </c>
      <c r="K587" s="346" t="s">
        <v>909</v>
      </c>
    </row>
    <row r="588" spans="1:11">
      <c r="A588" s="276" t="s">
        <v>964</v>
      </c>
      <c r="B588" s="272" t="s">
        <v>1465</v>
      </c>
      <c r="C588" s="18" t="s">
        <v>909</v>
      </c>
      <c r="D588" s="18" t="s">
        <v>909</v>
      </c>
      <c r="E588" s="18">
        <f t="shared" si="20"/>
        <v>0</v>
      </c>
      <c r="F588" s="18" t="s">
        <v>909</v>
      </c>
      <c r="G588" s="125">
        <f t="shared" si="21"/>
        <v>0</v>
      </c>
      <c r="H588" s="337" t="s">
        <v>909</v>
      </c>
      <c r="I588" s="353" t="s">
        <v>909</v>
      </c>
      <c r="J588" s="163" t="s">
        <v>909</v>
      </c>
      <c r="K588" s="346" t="s">
        <v>909</v>
      </c>
    </row>
    <row r="589" spans="1:11">
      <c r="A589" s="276" t="s">
        <v>964</v>
      </c>
      <c r="B589" s="272" t="s">
        <v>1466</v>
      </c>
      <c r="C589" s="18" t="s">
        <v>909</v>
      </c>
      <c r="D589" s="18" t="s">
        <v>909</v>
      </c>
      <c r="E589" s="18">
        <f t="shared" si="20"/>
        <v>0</v>
      </c>
      <c r="F589" s="18" t="s">
        <v>909</v>
      </c>
      <c r="G589" s="125">
        <f t="shared" si="21"/>
        <v>0</v>
      </c>
      <c r="H589" s="337" t="s">
        <v>909</v>
      </c>
      <c r="I589" s="353" t="s">
        <v>909</v>
      </c>
      <c r="J589" s="163" t="s">
        <v>909</v>
      </c>
      <c r="K589" s="346" t="s">
        <v>909</v>
      </c>
    </row>
    <row r="590" spans="1:11">
      <c r="A590" s="276" t="s">
        <v>964</v>
      </c>
      <c r="B590" s="272" t="s">
        <v>1467</v>
      </c>
      <c r="C590" s="18" t="s">
        <v>909</v>
      </c>
      <c r="D590" s="18" t="s">
        <v>909</v>
      </c>
      <c r="E590" s="18">
        <f t="shared" si="20"/>
        <v>0</v>
      </c>
      <c r="F590" s="18" t="s">
        <v>909</v>
      </c>
      <c r="G590" s="125">
        <f t="shared" si="21"/>
        <v>0</v>
      </c>
      <c r="H590" s="337" t="s">
        <v>909</v>
      </c>
      <c r="I590" s="353" t="s">
        <v>909</v>
      </c>
      <c r="J590" s="163" t="s">
        <v>909</v>
      </c>
      <c r="K590" s="346" t="s">
        <v>909</v>
      </c>
    </row>
    <row r="591" spans="1:11">
      <c r="A591" s="276" t="s">
        <v>964</v>
      </c>
      <c r="B591" s="272" t="s">
        <v>1468</v>
      </c>
      <c r="C591" s="18" t="s">
        <v>909</v>
      </c>
      <c r="D591" s="18" t="s">
        <v>909</v>
      </c>
      <c r="E591" s="18">
        <f t="shared" si="20"/>
        <v>0</v>
      </c>
      <c r="F591" s="18" t="s">
        <v>909</v>
      </c>
      <c r="G591" s="125">
        <f t="shared" si="21"/>
        <v>0</v>
      </c>
      <c r="H591" s="337" t="s">
        <v>909</v>
      </c>
      <c r="I591" s="353" t="s">
        <v>909</v>
      </c>
      <c r="J591" s="163" t="s">
        <v>909</v>
      </c>
      <c r="K591" s="346" t="s">
        <v>909</v>
      </c>
    </row>
    <row r="592" spans="1:11">
      <c r="A592" s="276" t="s">
        <v>964</v>
      </c>
      <c r="B592" s="272" t="s">
        <v>1469</v>
      </c>
      <c r="C592" s="18" t="s">
        <v>909</v>
      </c>
      <c r="D592" s="18" t="s">
        <v>909</v>
      </c>
      <c r="E592" s="18">
        <f t="shared" si="20"/>
        <v>0</v>
      </c>
      <c r="F592" s="18" t="s">
        <v>909</v>
      </c>
      <c r="G592" s="125">
        <f t="shared" si="21"/>
        <v>0</v>
      </c>
      <c r="H592" s="337" t="s">
        <v>909</v>
      </c>
      <c r="I592" s="353" t="s">
        <v>909</v>
      </c>
      <c r="J592" s="163" t="s">
        <v>909</v>
      </c>
      <c r="K592" s="346" t="s">
        <v>909</v>
      </c>
    </row>
    <row r="593" spans="1:11">
      <c r="A593" s="276" t="s">
        <v>964</v>
      </c>
      <c r="B593" s="272" t="s">
        <v>1470</v>
      </c>
      <c r="C593" s="18" t="s">
        <v>909</v>
      </c>
      <c r="D593" s="18" t="s">
        <v>909</v>
      </c>
      <c r="E593" s="18">
        <f t="shared" ref="E593:E664" si="22">IFERROR(C593+D593,0)</f>
        <v>0</v>
      </c>
      <c r="F593" s="18" t="s">
        <v>909</v>
      </c>
      <c r="G593" s="125">
        <f t="shared" ref="G593:G664" si="23">IFERROR((E593-F593),0)</f>
        <v>0</v>
      </c>
      <c r="H593" s="337" t="s">
        <v>909</v>
      </c>
      <c r="I593" s="353" t="s">
        <v>909</v>
      </c>
      <c r="J593" s="163" t="s">
        <v>909</v>
      </c>
      <c r="K593" s="346" t="s">
        <v>909</v>
      </c>
    </row>
    <row r="594" spans="1:11">
      <c r="A594" s="276"/>
      <c r="B594" s="358" t="s">
        <v>1536</v>
      </c>
      <c r="C594" s="18">
        <v>15000</v>
      </c>
      <c r="D594" s="18"/>
      <c r="E594" s="18">
        <f t="shared" si="22"/>
        <v>15000</v>
      </c>
      <c r="F594" s="18"/>
      <c r="G594" s="125">
        <f t="shared" si="23"/>
        <v>15000</v>
      </c>
      <c r="H594" s="337" t="s">
        <v>909</v>
      </c>
      <c r="I594" s="353" t="s">
        <v>909</v>
      </c>
      <c r="J594" s="163">
        <v>15000</v>
      </c>
      <c r="K594" s="346" t="s">
        <v>909</v>
      </c>
    </row>
    <row r="595" spans="1:11">
      <c r="A595" s="276"/>
      <c r="B595" s="358" t="s">
        <v>1592</v>
      </c>
      <c r="C595" s="18">
        <v>2000</v>
      </c>
      <c r="D595" s="18"/>
      <c r="E595" s="18">
        <f t="shared" si="22"/>
        <v>2000</v>
      </c>
      <c r="F595" s="18"/>
      <c r="G595" s="125">
        <f t="shared" si="23"/>
        <v>2000</v>
      </c>
      <c r="H595" s="337" t="s">
        <v>909</v>
      </c>
      <c r="I595" s="353" t="s">
        <v>909</v>
      </c>
      <c r="J595" s="163">
        <v>2000</v>
      </c>
      <c r="K595" s="346" t="s">
        <v>909</v>
      </c>
    </row>
    <row r="596" spans="1:11">
      <c r="A596" s="276"/>
      <c r="B596" s="358" t="s">
        <v>1593</v>
      </c>
      <c r="C596" s="18">
        <v>1000</v>
      </c>
      <c r="D596" s="18"/>
      <c r="E596" s="18">
        <f t="shared" si="22"/>
        <v>1000</v>
      </c>
      <c r="F596" s="18"/>
      <c r="G596" s="125">
        <f t="shared" si="23"/>
        <v>1000</v>
      </c>
      <c r="H596" s="337" t="s">
        <v>909</v>
      </c>
      <c r="I596" s="353" t="s">
        <v>909</v>
      </c>
      <c r="J596" s="163">
        <v>1000</v>
      </c>
      <c r="K596" s="346" t="s">
        <v>909</v>
      </c>
    </row>
    <row r="597" spans="1:11">
      <c r="A597" s="274" t="s">
        <v>1499</v>
      </c>
      <c r="B597" s="4" t="s">
        <v>1500</v>
      </c>
      <c r="C597" s="18" t="s">
        <v>909</v>
      </c>
      <c r="D597" s="18" t="s">
        <v>909</v>
      </c>
      <c r="E597" s="18">
        <f t="shared" si="22"/>
        <v>0</v>
      </c>
      <c r="F597" s="18" t="s">
        <v>909</v>
      </c>
      <c r="G597" s="125">
        <f t="shared" si="23"/>
        <v>0</v>
      </c>
      <c r="H597" s="337" t="s">
        <v>909</v>
      </c>
      <c r="I597" s="353" t="s">
        <v>909</v>
      </c>
      <c r="J597" s="163" t="s">
        <v>909</v>
      </c>
      <c r="K597" s="346" t="s">
        <v>909</v>
      </c>
    </row>
    <row r="598" spans="1:11" ht="21">
      <c r="A598" s="274" t="s">
        <v>909</v>
      </c>
      <c r="B598" s="359" t="s">
        <v>1501</v>
      </c>
      <c r="C598" s="18" t="s">
        <v>909</v>
      </c>
      <c r="D598" s="18" t="s">
        <v>909</v>
      </c>
      <c r="E598" s="18">
        <f t="shared" si="22"/>
        <v>0</v>
      </c>
      <c r="F598" s="18" t="s">
        <v>909</v>
      </c>
      <c r="G598" s="125">
        <f t="shared" si="23"/>
        <v>0</v>
      </c>
      <c r="H598" s="337" t="s">
        <v>909</v>
      </c>
      <c r="I598" s="353" t="s">
        <v>909</v>
      </c>
      <c r="J598" s="163" t="s">
        <v>909</v>
      </c>
      <c r="K598" s="346" t="s">
        <v>909</v>
      </c>
    </row>
    <row r="599" spans="1:11">
      <c r="A599" s="274" t="s">
        <v>909</v>
      </c>
      <c r="B599" s="4" t="s">
        <v>1502</v>
      </c>
      <c r="C599" s="18" t="s">
        <v>909</v>
      </c>
      <c r="D599" s="18" t="s">
        <v>909</v>
      </c>
      <c r="E599" s="18">
        <f t="shared" si="22"/>
        <v>0</v>
      </c>
      <c r="F599" s="18" t="s">
        <v>909</v>
      </c>
      <c r="G599" s="125">
        <f t="shared" si="23"/>
        <v>0</v>
      </c>
      <c r="H599" s="337" t="s">
        <v>909</v>
      </c>
      <c r="I599" s="353" t="s">
        <v>909</v>
      </c>
      <c r="J599" s="163" t="s">
        <v>909</v>
      </c>
      <c r="K599" s="346" t="s">
        <v>909</v>
      </c>
    </row>
    <row r="600" spans="1:11">
      <c r="A600" s="274" t="s">
        <v>909</v>
      </c>
      <c r="B600" s="4" t="s">
        <v>1503</v>
      </c>
      <c r="C600" s="18" t="s">
        <v>909</v>
      </c>
      <c r="D600" s="18" t="s">
        <v>909</v>
      </c>
      <c r="E600" s="18">
        <f t="shared" si="22"/>
        <v>0</v>
      </c>
      <c r="F600" s="18" t="s">
        <v>909</v>
      </c>
      <c r="G600" s="125">
        <f t="shared" si="23"/>
        <v>0</v>
      </c>
      <c r="H600" s="337" t="s">
        <v>909</v>
      </c>
      <c r="I600" s="353" t="s">
        <v>909</v>
      </c>
      <c r="J600" s="163" t="s">
        <v>909</v>
      </c>
      <c r="K600" s="346" t="s">
        <v>909</v>
      </c>
    </row>
    <row r="601" spans="1:11">
      <c r="A601" s="274" t="s">
        <v>909</v>
      </c>
      <c r="B601" s="4" t="s">
        <v>1504</v>
      </c>
      <c r="C601" s="18" t="s">
        <v>909</v>
      </c>
      <c r="D601" s="18" t="s">
        <v>909</v>
      </c>
      <c r="E601" s="18">
        <f t="shared" si="22"/>
        <v>0</v>
      </c>
      <c r="F601" s="18" t="s">
        <v>909</v>
      </c>
      <c r="G601" s="125">
        <f t="shared" si="23"/>
        <v>0</v>
      </c>
      <c r="H601" s="337" t="s">
        <v>909</v>
      </c>
      <c r="I601" s="353" t="s">
        <v>909</v>
      </c>
      <c r="J601" s="163" t="s">
        <v>909</v>
      </c>
      <c r="K601" s="346" t="s">
        <v>909</v>
      </c>
    </row>
    <row r="602" spans="1:11">
      <c r="A602" s="274" t="s">
        <v>909</v>
      </c>
      <c r="B602" s="4" t="s">
        <v>1505</v>
      </c>
      <c r="C602" s="18">
        <v>102</v>
      </c>
      <c r="D602" s="18"/>
      <c r="E602" s="18">
        <f>IFERROR(C602+D602,0)</f>
        <v>102</v>
      </c>
      <c r="F602" s="18">
        <v>102</v>
      </c>
      <c r="G602" s="125">
        <f t="shared" si="23"/>
        <v>0</v>
      </c>
      <c r="H602" s="337" t="s">
        <v>909</v>
      </c>
      <c r="I602" s="353" t="s">
        <v>909</v>
      </c>
      <c r="J602" s="163" t="s">
        <v>909</v>
      </c>
      <c r="K602" s="346" t="s">
        <v>909</v>
      </c>
    </row>
    <row r="603" spans="1:11">
      <c r="A603" s="274" t="s">
        <v>909</v>
      </c>
      <c r="B603" s="4" t="s">
        <v>1506</v>
      </c>
      <c r="C603" s="18" t="s">
        <v>909</v>
      </c>
      <c r="D603" s="18" t="s">
        <v>909</v>
      </c>
      <c r="E603" s="18">
        <f t="shared" ref="E603:E610" si="24">IFERROR(C603+D603,0)</f>
        <v>0</v>
      </c>
      <c r="F603" s="18" t="s">
        <v>909</v>
      </c>
      <c r="G603" s="125">
        <f t="shared" si="23"/>
        <v>0</v>
      </c>
      <c r="H603" s="337" t="s">
        <v>909</v>
      </c>
      <c r="I603" s="353" t="s">
        <v>909</v>
      </c>
      <c r="J603" s="163" t="s">
        <v>909</v>
      </c>
      <c r="K603" s="346" t="s">
        <v>909</v>
      </c>
    </row>
    <row r="604" spans="1:11">
      <c r="A604" s="274" t="s">
        <v>909</v>
      </c>
      <c r="B604" s="4" t="s">
        <v>1586</v>
      </c>
      <c r="C604" s="18">
        <v>213</v>
      </c>
      <c r="D604" s="18"/>
      <c r="E604" s="18">
        <f t="shared" si="24"/>
        <v>213</v>
      </c>
      <c r="F604" s="18">
        <v>213</v>
      </c>
      <c r="G604" s="125">
        <f t="shared" si="23"/>
        <v>0</v>
      </c>
      <c r="H604" s="337"/>
      <c r="I604" s="353"/>
      <c r="J604" s="163"/>
      <c r="K604" s="346"/>
    </row>
    <row r="605" spans="1:11">
      <c r="A605" s="274" t="s">
        <v>909</v>
      </c>
      <c r="B605" s="4" t="s">
        <v>1587</v>
      </c>
      <c r="C605" s="18">
        <v>582</v>
      </c>
      <c r="D605" s="18"/>
      <c r="E605" s="18">
        <f t="shared" si="24"/>
        <v>582</v>
      </c>
      <c r="F605" s="18">
        <v>582</v>
      </c>
      <c r="G605" s="125">
        <f t="shared" si="23"/>
        <v>0</v>
      </c>
      <c r="H605" s="337"/>
      <c r="I605" s="353"/>
      <c r="J605" s="163"/>
      <c r="K605" s="346"/>
    </row>
    <row r="606" spans="1:11">
      <c r="A606" s="274" t="s">
        <v>909</v>
      </c>
      <c r="B606" s="4" t="s">
        <v>1507</v>
      </c>
      <c r="C606" s="18" t="s">
        <v>909</v>
      </c>
      <c r="D606" s="18" t="s">
        <v>909</v>
      </c>
      <c r="E606" s="18">
        <f t="shared" si="24"/>
        <v>0</v>
      </c>
      <c r="F606" s="18" t="s">
        <v>909</v>
      </c>
      <c r="G606" s="125">
        <f t="shared" si="23"/>
        <v>0</v>
      </c>
      <c r="H606" s="337" t="s">
        <v>909</v>
      </c>
      <c r="I606" s="353" t="s">
        <v>909</v>
      </c>
      <c r="J606" s="163" t="s">
        <v>909</v>
      </c>
      <c r="K606" s="346" t="s">
        <v>909</v>
      </c>
    </row>
    <row r="607" spans="1:11">
      <c r="A607" s="274" t="s">
        <v>909</v>
      </c>
      <c r="B607" s="4" t="s">
        <v>1508</v>
      </c>
      <c r="C607" s="18" t="s">
        <v>909</v>
      </c>
      <c r="D607" s="18" t="s">
        <v>909</v>
      </c>
      <c r="E607" s="18">
        <f t="shared" si="24"/>
        <v>0</v>
      </c>
      <c r="F607" s="18" t="s">
        <v>909</v>
      </c>
      <c r="G607" s="125">
        <f t="shared" si="23"/>
        <v>0</v>
      </c>
      <c r="H607" s="337" t="s">
        <v>909</v>
      </c>
      <c r="I607" s="353" t="s">
        <v>909</v>
      </c>
      <c r="J607" s="163" t="s">
        <v>909</v>
      </c>
      <c r="K607" s="346" t="s">
        <v>909</v>
      </c>
    </row>
    <row r="608" spans="1:11">
      <c r="A608" s="274" t="s">
        <v>909</v>
      </c>
      <c r="B608" s="4" t="s">
        <v>1509</v>
      </c>
      <c r="C608" s="18" t="s">
        <v>909</v>
      </c>
      <c r="D608" s="18" t="s">
        <v>909</v>
      </c>
      <c r="E608" s="18">
        <f t="shared" si="24"/>
        <v>0</v>
      </c>
      <c r="F608" s="18" t="s">
        <v>909</v>
      </c>
      <c r="G608" s="125">
        <f t="shared" si="23"/>
        <v>0</v>
      </c>
      <c r="H608" s="337" t="s">
        <v>909</v>
      </c>
      <c r="I608" s="353" t="s">
        <v>909</v>
      </c>
      <c r="J608" s="163" t="s">
        <v>909</v>
      </c>
      <c r="K608" s="346" t="s">
        <v>909</v>
      </c>
    </row>
    <row r="609" spans="1:11">
      <c r="A609" s="274" t="s">
        <v>909</v>
      </c>
      <c r="B609" s="4" t="s">
        <v>1510</v>
      </c>
      <c r="C609" s="18" t="s">
        <v>909</v>
      </c>
      <c r="D609" s="18" t="s">
        <v>909</v>
      </c>
      <c r="E609" s="18">
        <f t="shared" si="24"/>
        <v>0</v>
      </c>
      <c r="F609" s="18" t="s">
        <v>909</v>
      </c>
      <c r="G609" s="125">
        <f t="shared" si="23"/>
        <v>0</v>
      </c>
      <c r="H609" s="337" t="s">
        <v>909</v>
      </c>
      <c r="I609" s="353" t="s">
        <v>909</v>
      </c>
      <c r="J609" s="163" t="s">
        <v>909</v>
      </c>
      <c r="K609" s="346" t="s">
        <v>909</v>
      </c>
    </row>
    <row r="610" spans="1:11">
      <c r="A610" s="274" t="s">
        <v>909</v>
      </c>
      <c r="B610" s="4" t="s">
        <v>1511</v>
      </c>
      <c r="C610" s="18" t="s">
        <v>909</v>
      </c>
      <c r="D610" s="18" t="s">
        <v>909</v>
      </c>
      <c r="E610" s="18">
        <f t="shared" si="24"/>
        <v>0</v>
      </c>
      <c r="F610" s="18" t="s">
        <v>909</v>
      </c>
      <c r="G610" s="125">
        <f t="shared" si="23"/>
        <v>0</v>
      </c>
      <c r="H610" s="337" t="s">
        <v>909</v>
      </c>
      <c r="I610" s="353" t="s">
        <v>909</v>
      </c>
      <c r="J610" s="163" t="s">
        <v>909</v>
      </c>
      <c r="K610" s="346" t="s">
        <v>909</v>
      </c>
    </row>
    <row r="611" spans="1:11">
      <c r="A611" s="274" t="s">
        <v>909</v>
      </c>
      <c r="B611" s="4" t="s">
        <v>1512</v>
      </c>
      <c r="C611" s="18" t="s">
        <v>909</v>
      </c>
      <c r="D611" s="18" t="s">
        <v>909</v>
      </c>
      <c r="E611" s="18">
        <f t="shared" ref="E611" si="25">IFERROR(C611+D611,0)</f>
        <v>0</v>
      </c>
      <c r="F611" s="18" t="s">
        <v>909</v>
      </c>
      <c r="G611" s="125">
        <f t="shared" si="23"/>
        <v>0</v>
      </c>
      <c r="H611" s="337" t="s">
        <v>909</v>
      </c>
      <c r="I611" s="353" t="s">
        <v>909</v>
      </c>
      <c r="J611" s="163" t="s">
        <v>909</v>
      </c>
      <c r="K611" s="346" t="s">
        <v>909</v>
      </c>
    </row>
    <row r="612" spans="1:11">
      <c r="A612" s="274" t="s">
        <v>909</v>
      </c>
      <c r="B612" s="4" t="s">
        <v>1513</v>
      </c>
      <c r="C612" s="18" t="s">
        <v>909</v>
      </c>
      <c r="D612" s="18" t="s">
        <v>909</v>
      </c>
      <c r="E612" s="18">
        <f t="shared" si="22"/>
        <v>0</v>
      </c>
      <c r="F612" s="18" t="s">
        <v>909</v>
      </c>
      <c r="G612" s="125">
        <f t="shared" si="23"/>
        <v>0</v>
      </c>
      <c r="H612" s="337" t="s">
        <v>909</v>
      </c>
      <c r="I612" s="353" t="s">
        <v>909</v>
      </c>
      <c r="J612" s="163" t="s">
        <v>909</v>
      </c>
      <c r="K612" s="346" t="s">
        <v>909</v>
      </c>
    </row>
    <row r="613" spans="1:11">
      <c r="A613" s="274" t="s">
        <v>909</v>
      </c>
      <c r="B613" s="4" t="s">
        <v>1514</v>
      </c>
      <c r="C613" s="18" t="s">
        <v>909</v>
      </c>
      <c r="D613" s="18" t="s">
        <v>909</v>
      </c>
      <c r="E613" s="18">
        <f t="shared" si="22"/>
        <v>0</v>
      </c>
      <c r="F613" s="18" t="s">
        <v>909</v>
      </c>
      <c r="G613" s="125">
        <f t="shared" si="23"/>
        <v>0</v>
      </c>
      <c r="H613" s="337" t="s">
        <v>909</v>
      </c>
      <c r="I613" s="353" t="s">
        <v>909</v>
      </c>
      <c r="J613" s="163" t="s">
        <v>909</v>
      </c>
      <c r="K613" s="346" t="s">
        <v>909</v>
      </c>
    </row>
    <row r="614" spans="1:11">
      <c r="A614" s="274" t="s">
        <v>909</v>
      </c>
      <c r="B614" s="4" t="s">
        <v>1515</v>
      </c>
      <c r="C614" s="18" t="s">
        <v>909</v>
      </c>
      <c r="D614" s="18" t="s">
        <v>909</v>
      </c>
      <c r="E614" s="18">
        <f t="shared" si="22"/>
        <v>0</v>
      </c>
      <c r="F614" s="18" t="s">
        <v>909</v>
      </c>
      <c r="G614" s="125">
        <f t="shared" si="23"/>
        <v>0</v>
      </c>
      <c r="H614" s="337" t="s">
        <v>909</v>
      </c>
      <c r="I614" s="353" t="s">
        <v>909</v>
      </c>
      <c r="J614" s="163" t="s">
        <v>909</v>
      </c>
      <c r="K614" s="346" t="s">
        <v>909</v>
      </c>
    </row>
    <row r="615" spans="1:11">
      <c r="A615" s="274" t="s">
        <v>909</v>
      </c>
      <c r="B615" s="4" t="s">
        <v>1516</v>
      </c>
      <c r="C615" s="18" t="s">
        <v>909</v>
      </c>
      <c r="D615" s="18" t="s">
        <v>909</v>
      </c>
      <c r="E615" s="18">
        <f t="shared" si="22"/>
        <v>0</v>
      </c>
      <c r="F615" s="18" t="s">
        <v>909</v>
      </c>
      <c r="G615" s="125">
        <f t="shared" si="23"/>
        <v>0</v>
      </c>
      <c r="H615" s="337" t="s">
        <v>909</v>
      </c>
      <c r="I615" s="353" t="s">
        <v>909</v>
      </c>
      <c r="J615" s="163" t="s">
        <v>909</v>
      </c>
      <c r="K615" s="346" t="s">
        <v>909</v>
      </c>
    </row>
    <row r="616" spans="1:11">
      <c r="A616" s="274" t="s">
        <v>909</v>
      </c>
      <c r="B616" s="4" t="s">
        <v>1583</v>
      </c>
      <c r="C616" s="18">
        <v>102</v>
      </c>
      <c r="D616" s="18"/>
      <c r="E616" s="18">
        <f t="shared" si="22"/>
        <v>102</v>
      </c>
      <c r="F616" s="18">
        <v>102</v>
      </c>
      <c r="G616" s="125">
        <f t="shared" si="23"/>
        <v>0</v>
      </c>
      <c r="H616" s="337"/>
      <c r="I616" s="353"/>
      <c r="J616" s="163"/>
      <c r="K616" s="346"/>
    </row>
    <row r="617" spans="1:11">
      <c r="A617" s="274" t="s">
        <v>909</v>
      </c>
      <c r="B617" s="4" t="s">
        <v>1585</v>
      </c>
      <c r="C617" s="18">
        <v>286</v>
      </c>
      <c r="D617" s="18"/>
      <c r="E617" s="18">
        <f t="shared" si="22"/>
        <v>286</v>
      </c>
      <c r="F617" s="18">
        <v>286</v>
      </c>
      <c r="G617" s="125">
        <f t="shared" si="23"/>
        <v>0</v>
      </c>
      <c r="H617" s="337"/>
      <c r="I617" s="353"/>
      <c r="J617" s="163"/>
      <c r="K617" s="346"/>
    </row>
    <row r="618" spans="1:11">
      <c r="A618" s="274" t="s">
        <v>909</v>
      </c>
      <c r="B618" s="4" t="s">
        <v>1584</v>
      </c>
      <c r="C618" s="18">
        <v>515</v>
      </c>
      <c r="D618" s="18"/>
      <c r="E618" s="18">
        <f t="shared" si="22"/>
        <v>515</v>
      </c>
      <c r="F618" s="18">
        <v>515</v>
      </c>
      <c r="G618" s="125">
        <f t="shared" si="23"/>
        <v>0</v>
      </c>
      <c r="H618" s="337"/>
      <c r="I618" s="353"/>
      <c r="J618" s="163"/>
      <c r="K618" s="346"/>
    </row>
    <row r="619" spans="1:11">
      <c r="A619" s="274" t="s">
        <v>909</v>
      </c>
      <c r="B619" s="4" t="s">
        <v>1588</v>
      </c>
      <c r="C619" s="18">
        <v>105</v>
      </c>
      <c r="D619" s="18"/>
      <c r="E619" s="18">
        <f t="shared" si="22"/>
        <v>105</v>
      </c>
      <c r="F619" s="18">
        <v>105</v>
      </c>
      <c r="G619" s="125">
        <f t="shared" si="23"/>
        <v>0</v>
      </c>
      <c r="H619" s="337"/>
      <c r="I619" s="353"/>
      <c r="J619" s="163"/>
      <c r="K619" s="346"/>
    </row>
    <row r="620" spans="1:11">
      <c r="A620" s="274" t="s">
        <v>909</v>
      </c>
      <c r="B620" s="4" t="s">
        <v>1589</v>
      </c>
      <c r="C620" s="18">
        <v>118</v>
      </c>
      <c r="D620" s="18"/>
      <c r="E620" s="18">
        <f t="shared" si="22"/>
        <v>118</v>
      </c>
      <c r="F620" s="18">
        <v>118</v>
      </c>
      <c r="G620" s="125">
        <f t="shared" si="23"/>
        <v>0</v>
      </c>
      <c r="H620" s="337"/>
      <c r="I620" s="353"/>
      <c r="J620" s="163"/>
      <c r="K620" s="346"/>
    </row>
    <row r="621" spans="1:11">
      <c r="A621" s="274"/>
      <c r="B621" s="4" t="s">
        <v>1590</v>
      </c>
      <c r="C621" s="18">
        <v>165</v>
      </c>
      <c r="D621" s="18"/>
      <c r="E621" s="18">
        <f t="shared" si="22"/>
        <v>165</v>
      </c>
      <c r="F621" s="18">
        <v>165</v>
      </c>
      <c r="G621" s="125">
        <f t="shared" si="23"/>
        <v>0</v>
      </c>
      <c r="H621" s="337"/>
      <c r="I621" s="353"/>
      <c r="J621" s="163"/>
      <c r="K621" s="346"/>
    </row>
    <row r="622" spans="1:11">
      <c r="A622" s="16" t="s">
        <v>1538</v>
      </c>
      <c r="B622" s="4" t="s">
        <v>685</v>
      </c>
      <c r="C622" s="18">
        <v>400</v>
      </c>
      <c r="D622" s="18"/>
      <c r="E622" s="18">
        <f t="shared" si="22"/>
        <v>400</v>
      </c>
      <c r="F622" s="18">
        <v>400</v>
      </c>
      <c r="G622" s="125">
        <f t="shared" si="23"/>
        <v>0</v>
      </c>
      <c r="H622" s="337" t="s">
        <v>909</v>
      </c>
      <c r="I622" s="353" t="s">
        <v>909</v>
      </c>
      <c r="J622" s="163" t="s">
        <v>909</v>
      </c>
      <c r="K622" s="346" t="s">
        <v>909</v>
      </c>
    </row>
    <row r="623" spans="1:11">
      <c r="A623" s="238" t="s">
        <v>1538</v>
      </c>
      <c r="B623" s="4" t="s">
        <v>1539</v>
      </c>
      <c r="C623" s="18">
        <v>400</v>
      </c>
      <c r="D623" s="18"/>
      <c r="E623" s="18">
        <f t="shared" si="22"/>
        <v>400</v>
      </c>
      <c r="F623" s="18">
        <v>400</v>
      </c>
      <c r="G623" s="125">
        <f t="shared" si="23"/>
        <v>0</v>
      </c>
      <c r="H623" s="337" t="s">
        <v>909</v>
      </c>
      <c r="I623" s="353" t="s">
        <v>909</v>
      </c>
      <c r="J623" s="163" t="s">
        <v>909</v>
      </c>
      <c r="K623" s="346" t="s">
        <v>909</v>
      </c>
    </row>
    <row r="624" spans="1:11">
      <c r="A624" s="16" t="s">
        <v>909</v>
      </c>
      <c r="B624" s="27" t="s">
        <v>909</v>
      </c>
      <c r="C624" s="18" t="s">
        <v>909</v>
      </c>
      <c r="D624" s="18" t="s">
        <v>909</v>
      </c>
      <c r="E624" s="18">
        <f t="shared" si="22"/>
        <v>0</v>
      </c>
      <c r="F624" s="18" t="s">
        <v>909</v>
      </c>
      <c r="G624" s="125">
        <f t="shared" si="23"/>
        <v>0</v>
      </c>
      <c r="H624" s="337" t="s">
        <v>909</v>
      </c>
      <c r="I624" s="353" t="s">
        <v>909</v>
      </c>
      <c r="J624" s="163" t="s">
        <v>909</v>
      </c>
      <c r="K624" s="346" t="s">
        <v>909</v>
      </c>
    </row>
    <row r="625" spans="1:11">
      <c r="A625" s="16" t="s">
        <v>1594</v>
      </c>
      <c r="B625" s="4" t="s">
        <v>1595</v>
      </c>
      <c r="C625" s="18">
        <v>3024</v>
      </c>
      <c r="D625" s="18"/>
      <c r="E625" s="18">
        <f t="shared" si="22"/>
        <v>3024</v>
      </c>
      <c r="F625" s="18">
        <v>3024</v>
      </c>
      <c r="G625" s="125">
        <f t="shared" si="23"/>
        <v>0</v>
      </c>
      <c r="H625" s="337" t="s">
        <v>909</v>
      </c>
      <c r="I625" s="353" t="s">
        <v>909</v>
      </c>
      <c r="J625" s="163" t="s">
        <v>909</v>
      </c>
      <c r="K625" s="346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2"/>
        <v>0</v>
      </c>
      <c r="F626" s="18" t="s">
        <v>909</v>
      </c>
      <c r="G626" s="125">
        <f t="shared" si="23"/>
        <v>0</v>
      </c>
      <c r="H626" s="337" t="s">
        <v>909</v>
      </c>
      <c r="I626" s="353" t="s">
        <v>909</v>
      </c>
      <c r="J626" s="163" t="s">
        <v>909</v>
      </c>
      <c r="K626" s="346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2"/>
        <v>0</v>
      </c>
      <c r="F627" s="18" t="s">
        <v>909</v>
      </c>
      <c r="G627" s="125">
        <f t="shared" si="23"/>
        <v>0</v>
      </c>
      <c r="H627" s="337" t="s">
        <v>909</v>
      </c>
      <c r="I627" s="353" t="s">
        <v>909</v>
      </c>
      <c r="J627" s="163" t="s">
        <v>909</v>
      </c>
      <c r="K627" s="346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2"/>
        <v>0</v>
      </c>
      <c r="F628" s="18" t="s">
        <v>909</v>
      </c>
      <c r="G628" s="125">
        <f t="shared" si="23"/>
        <v>0</v>
      </c>
      <c r="H628" s="337" t="s">
        <v>909</v>
      </c>
      <c r="I628" s="353" t="s">
        <v>909</v>
      </c>
      <c r="J628" s="163" t="s">
        <v>909</v>
      </c>
      <c r="K628" s="346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2"/>
        <v>0</v>
      </c>
      <c r="F629" s="18" t="s">
        <v>909</v>
      </c>
      <c r="G629" s="125">
        <f t="shared" si="23"/>
        <v>0</v>
      </c>
      <c r="H629" s="337" t="s">
        <v>909</v>
      </c>
      <c r="I629" s="353" t="s">
        <v>909</v>
      </c>
      <c r="J629" s="163" t="s">
        <v>909</v>
      </c>
      <c r="K629" s="346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2"/>
        <v>0</v>
      </c>
      <c r="F630" s="18" t="s">
        <v>909</v>
      </c>
      <c r="G630" s="125">
        <f t="shared" si="23"/>
        <v>0</v>
      </c>
      <c r="H630" s="337" t="s">
        <v>909</v>
      </c>
      <c r="I630" s="353" t="s">
        <v>909</v>
      </c>
      <c r="J630" s="163" t="s">
        <v>909</v>
      </c>
      <c r="K630" s="346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2"/>
        <v>0</v>
      </c>
      <c r="F631" s="18" t="s">
        <v>909</v>
      </c>
      <c r="G631" s="125">
        <f t="shared" si="23"/>
        <v>0</v>
      </c>
      <c r="H631" s="337" t="s">
        <v>909</v>
      </c>
      <c r="I631" s="353" t="s">
        <v>909</v>
      </c>
      <c r="J631" s="163" t="s">
        <v>909</v>
      </c>
      <c r="K631" s="346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2"/>
        <v>0</v>
      </c>
      <c r="F632" s="18" t="s">
        <v>909</v>
      </c>
      <c r="G632" s="125">
        <f t="shared" si="23"/>
        <v>0</v>
      </c>
      <c r="H632" s="337" t="s">
        <v>909</v>
      </c>
      <c r="I632" s="353" t="s">
        <v>909</v>
      </c>
      <c r="J632" s="163" t="s">
        <v>909</v>
      </c>
      <c r="K632" s="346" t="s">
        <v>909</v>
      </c>
    </row>
    <row r="633" spans="1:11">
      <c r="A633" s="16" t="s">
        <v>909</v>
      </c>
      <c r="B633" s="4" t="s">
        <v>909</v>
      </c>
      <c r="C633" s="18" t="s">
        <v>909</v>
      </c>
      <c r="D633" s="18" t="s">
        <v>909</v>
      </c>
      <c r="E633" s="18">
        <f t="shared" si="22"/>
        <v>0</v>
      </c>
      <c r="F633" s="18" t="s">
        <v>909</v>
      </c>
      <c r="G633" s="125">
        <f t="shared" si="23"/>
        <v>0</v>
      </c>
      <c r="H633" s="337" t="s">
        <v>909</v>
      </c>
      <c r="I633" s="353" t="s">
        <v>909</v>
      </c>
      <c r="J633" s="163" t="s">
        <v>909</v>
      </c>
      <c r="K633" s="346" t="s">
        <v>909</v>
      </c>
    </row>
    <row r="634" spans="1:11">
      <c r="A634" s="16" t="s">
        <v>909</v>
      </c>
      <c r="B634" s="4" t="s">
        <v>909</v>
      </c>
      <c r="C634" s="18" t="s">
        <v>909</v>
      </c>
      <c r="D634" s="18" t="s">
        <v>909</v>
      </c>
      <c r="E634" s="18">
        <f t="shared" si="22"/>
        <v>0</v>
      </c>
      <c r="F634" s="18" t="s">
        <v>909</v>
      </c>
      <c r="G634" s="125">
        <f t="shared" si="23"/>
        <v>0</v>
      </c>
      <c r="H634" s="337" t="s">
        <v>909</v>
      </c>
      <c r="I634" s="353" t="s">
        <v>909</v>
      </c>
      <c r="J634" s="163" t="s">
        <v>909</v>
      </c>
      <c r="K634" s="346" t="s">
        <v>909</v>
      </c>
    </row>
    <row r="635" spans="1:11">
      <c r="A635" s="16" t="s">
        <v>909</v>
      </c>
      <c r="B635" s="4" t="s">
        <v>909</v>
      </c>
      <c r="C635" s="18" t="s">
        <v>909</v>
      </c>
      <c r="D635" s="18" t="s">
        <v>909</v>
      </c>
      <c r="E635" s="18">
        <f t="shared" si="22"/>
        <v>0</v>
      </c>
      <c r="F635" s="18" t="s">
        <v>909</v>
      </c>
      <c r="G635" s="125">
        <f t="shared" si="23"/>
        <v>0</v>
      </c>
      <c r="H635" s="337" t="s">
        <v>909</v>
      </c>
      <c r="I635" s="353" t="s">
        <v>909</v>
      </c>
      <c r="J635" s="163" t="s">
        <v>909</v>
      </c>
      <c r="K635" s="346" t="s">
        <v>909</v>
      </c>
    </row>
    <row r="636" spans="1:11">
      <c r="A636" s="16" t="s">
        <v>909</v>
      </c>
      <c r="B636" s="4" t="s">
        <v>909</v>
      </c>
      <c r="C636" s="18" t="s">
        <v>909</v>
      </c>
      <c r="D636" s="18" t="s">
        <v>909</v>
      </c>
      <c r="E636" s="18">
        <f t="shared" si="22"/>
        <v>0</v>
      </c>
      <c r="F636" s="18" t="s">
        <v>909</v>
      </c>
      <c r="G636" s="125">
        <f t="shared" si="23"/>
        <v>0</v>
      </c>
      <c r="H636" s="337" t="s">
        <v>909</v>
      </c>
      <c r="I636" s="353" t="s">
        <v>909</v>
      </c>
      <c r="J636" s="163" t="s">
        <v>909</v>
      </c>
      <c r="K636" s="346" t="s">
        <v>909</v>
      </c>
    </row>
    <row r="637" spans="1:11">
      <c r="A637" s="16" t="s">
        <v>909</v>
      </c>
      <c r="B637" s="4" t="s">
        <v>909</v>
      </c>
      <c r="C637" s="18" t="s">
        <v>909</v>
      </c>
      <c r="D637" s="18" t="s">
        <v>909</v>
      </c>
      <c r="E637" s="18">
        <f t="shared" si="22"/>
        <v>0</v>
      </c>
      <c r="F637" s="18" t="s">
        <v>909</v>
      </c>
      <c r="G637" s="125">
        <f t="shared" si="23"/>
        <v>0</v>
      </c>
      <c r="H637" s="337" t="s">
        <v>909</v>
      </c>
      <c r="I637" s="353" t="s">
        <v>909</v>
      </c>
      <c r="J637" s="163" t="s">
        <v>909</v>
      </c>
      <c r="K637" s="346" t="s">
        <v>909</v>
      </c>
    </row>
    <row r="638" spans="1:11">
      <c r="A638" s="16" t="s">
        <v>909</v>
      </c>
      <c r="B638" s="4" t="s">
        <v>909</v>
      </c>
      <c r="C638" s="18" t="s">
        <v>909</v>
      </c>
      <c r="D638" s="18" t="s">
        <v>909</v>
      </c>
      <c r="E638" s="18">
        <f t="shared" si="22"/>
        <v>0</v>
      </c>
      <c r="F638" s="18" t="s">
        <v>909</v>
      </c>
      <c r="G638" s="125">
        <f t="shared" si="23"/>
        <v>0</v>
      </c>
      <c r="H638" s="337" t="s">
        <v>909</v>
      </c>
      <c r="I638" s="353" t="s">
        <v>909</v>
      </c>
      <c r="J638" s="163" t="s">
        <v>909</v>
      </c>
      <c r="K638" s="346" t="s">
        <v>909</v>
      </c>
    </row>
    <row r="639" spans="1:11">
      <c r="A639" s="16" t="s">
        <v>909</v>
      </c>
      <c r="B639" s="4" t="s">
        <v>909</v>
      </c>
      <c r="C639" s="18" t="s">
        <v>909</v>
      </c>
      <c r="D639" s="18" t="s">
        <v>909</v>
      </c>
      <c r="E639" s="18">
        <f t="shared" si="22"/>
        <v>0</v>
      </c>
      <c r="F639" s="18" t="s">
        <v>909</v>
      </c>
      <c r="G639" s="125">
        <f t="shared" si="23"/>
        <v>0</v>
      </c>
      <c r="H639" s="337" t="s">
        <v>909</v>
      </c>
      <c r="I639" s="353" t="s">
        <v>909</v>
      </c>
      <c r="J639" s="163" t="s">
        <v>909</v>
      </c>
      <c r="K639" s="346" t="s">
        <v>909</v>
      </c>
    </row>
    <row r="640" spans="1:11">
      <c r="A640" s="16" t="s">
        <v>909</v>
      </c>
      <c r="B640" s="4" t="s">
        <v>909</v>
      </c>
      <c r="C640" s="18" t="s">
        <v>909</v>
      </c>
      <c r="D640" s="18" t="s">
        <v>909</v>
      </c>
      <c r="E640" s="18">
        <f t="shared" si="22"/>
        <v>0</v>
      </c>
      <c r="F640" s="18" t="s">
        <v>909</v>
      </c>
      <c r="G640" s="125">
        <f t="shared" si="23"/>
        <v>0</v>
      </c>
      <c r="H640" s="337" t="s">
        <v>909</v>
      </c>
      <c r="I640" s="353" t="s">
        <v>909</v>
      </c>
      <c r="J640" s="163" t="s">
        <v>909</v>
      </c>
      <c r="K640" s="346" t="s">
        <v>909</v>
      </c>
    </row>
    <row r="641" spans="1:11">
      <c r="A641" s="16" t="s">
        <v>909</v>
      </c>
      <c r="B641" s="4" t="s">
        <v>909</v>
      </c>
      <c r="C641" s="18" t="s">
        <v>909</v>
      </c>
      <c r="D641" s="18" t="s">
        <v>909</v>
      </c>
      <c r="E641" s="18">
        <f t="shared" si="22"/>
        <v>0</v>
      </c>
      <c r="F641" s="18" t="s">
        <v>909</v>
      </c>
      <c r="G641" s="125">
        <f t="shared" si="23"/>
        <v>0</v>
      </c>
      <c r="H641" s="337" t="s">
        <v>909</v>
      </c>
      <c r="I641" s="353" t="s">
        <v>909</v>
      </c>
      <c r="J641" s="163" t="s">
        <v>909</v>
      </c>
      <c r="K641" s="346" t="s">
        <v>909</v>
      </c>
    </row>
    <row r="642" spans="1:11">
      <c r="A642" s="16" t="s">
        <v>909</v>
      </c>
      <c r="B642" s="4" t="s">
        <v>909</v>
      </c>
      <c r="C642" s="18" t="s">
        <v>909</v>
      </c>
      <c r="D642" s="18" t="s">
        <v>909</v>
      </c>
      <c r="E642" s="18">
        <f t="shared" si="22"/>
        <v>0</v>
      </c>
      <c r="F642" s="18" t="s">
        <v>909</v>
      </c>
      <c r="G642" s="125">
        <f t="shared" si="23"/>
        <v>0</v>
      </c>
      <c r="H642" s="337" t="s">
        <v>909</v>
      </c>
      <c r="I642" s="353" t="s">
        <v>909</v>
      </c>
      <c r="J642" s="163" t="s">
        <v>909</v>
      </c>
      <c r="K642" s="346" t="s">
        <v>909</v>
      </c>
    </row>
    <row r="643" spans="1:11">
      <c r="A643" s="16" t="s">
        <v>909</v>
      </c>
      <c r="B643" s="4" t="s">
        <v>909</v>
      </c>
      <c r="C643" s="18" t="s">
        <v>909</v>
      </c>
      <c r="D643" s="18" t="s">
        <v>909</v>
      </c>
      <c r="E643" s="18">
        <f t="shared" si="22"/>
        <v>0</v>
      </c>
      <c r="F643" s="18" t="s">
        <v>909</v>
      </c>
      <c r="G643" s="125">
        <f t="shared" si="23"/>
        <v>0</v>
      </c>
      <c r="H643" s="337" t="s">
        <v>909</v>
      </c>
      <c r="I643" s="353" t="s">
        <v>909</v>
      </c>
      <c r="J643" s="163" t="s">
        <v>909</v>
      </c>
      <c r="K643" s="346" t="s">
        <v>909</v>
      </c>
    </row>
    <row r="644" spans="1:11">
      <c r="A644" s="16" t="s">
        <v>909</v>
      </c>
      <c r="B644" s="4" t="s">
        <v>909</v>
      </c>
      <c r="C644" s="18" t="s">
        <v>909</v>
      </c>
      <c r="D644" s="18" t="s">
        <v>909</v>
      </c>
      <c r="E644" s="18">
        <f t="shared" si="22"/>
        <v>0</v>
      </c>
      <c r="F644" s="18" t="s">
        <v>909</v>
      </c>
      <c r="G644" s="125">
        <f t="shared" si="23"/>
        <v>0</v>
      </c>
      <c r="H644" s="337" t="s">
        <v>909</v>
      </c>
      <c r="I644" s="353" t="s">
        <v>909</v>
      </c>
      <c r="J644" s="163" t="s">
        <v>909</v>
      </c>
      <c r="K644" s="346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2"/>
        <v>0</v>
      </c>
      <c r="F645" s="18" t="s">
        <v>909</v>
      </c>
      <c r="G645" s="125">
        <f t="shared" si="23"/>
        <v>0</v>
      </c>
      <c r="H645" s="337" t="s">
        <v>909</v>
      </c>
      <c r="I645" s="353" t="s">
        <v>909</v>
      </c>
      <c r="J645" s="163" t="s">
        <v>909</v>
      </c>
      <c r="K645" s="346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2"/>
        <v>0</v>
      </c>
      <c r="F646" s="18" t="s">
        <v>909</v>
      </c>
      <c r="G646" s="125">
        <f t="shared" si="23"/>
        <v>0</v>
      </c>
      <c r="H646" s="337" t="s">
        <v>909</v>
      </c>
      <c r="I646" s="353" t="s">
        <v>909</v>
      </c>
      <c r="J646" s="163" t="s">
        <v>909</v>
      </c>
      <c r="K646" s="346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2"/>
        <v>0</v>
      </c>
      <c r="F647" s="18" t="s">
        <v>909</v>
      </c>
      <c r="G647" s="125">
        <f t="shared" si="23"/>
        <v>0</v>
      </c>
      <c r="H647" s="337" t="s">
        <v>909</v>
      </c>
      <c r="I647" s="353" t="s">
        <v>909</v>
      </c>
      <c r="J647" s="163" t="s">
        <v>909</v>
      </c>
      <c r="K647" s="346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2"/>
        <v>0</v>
      </c>
      <c r="F648" s="18" t="s">
        <v>909</v>
      </c>
      <c r="G648" s="125">
        <f t="shared" si="23"/>
        <v>0</v>
      </c>
      <c r="H648" s="337" t="s">
        <v>909</v>
      </c>
      <c r="I648" s="353" t="s">
        <v>909</v>
      </c>
      <c r="J648" s="163" t="s">
        <v>909</v>
      </c>
      <c r="K648" s="346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2"/>
        <v>0</v>
      </c>
      <c r="F649" s="18" t="s">
        <v>909</v>
      </c>
      <c r="G649" s="125">
        <f t="shared" si="23"/>
        <v>0</v>
      </c>
      <c r="H649" s="337" t="s">
        <v>909</v>
      </c>
      <c r="I649" s="353" t="s">
        <v>909</v>
      </c>
      <c r="J649" s="163" t="s">
        <v>909</v>
      </c>
      <c r="K649" s="346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2"/>
        <v>0</v>
      </c>
      <c r="F650" s="18" t="s">
        <v>909</v>
      </c>
      <c r="G650" s="125">
        <f t="shared" si="23"/>
        <v>0</v>
      </c>
      <c r="H650" s="337" t="s">
        <v>909</v>
      </c>
      <c r="I650" s="353" t="s">
        <v>909</v>
      </c>
      <c r="J650" s="163" t="s">
        <v>909</v>
      </c>
      <c r="K650" s="346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2"/>
        <v>0</v>
      </c>
      <c r="F651" s="18" t="s">
        <v>909</v>
      </c>
      <c r="G651" s="125">
        <f t="shared" si="23"/>
        <v>0</v>
      </c>
      <c r="H651" s="337" t="s">
        <v>909</v>
      </c>
      <c r="I651" s="353" t="s">
        <v>909</v>
      </c>
      <c r="J651" s="163" t="s">
        <v>909</v>
      </c>
      <c r="K651" s="346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2"/>
        <v>0</v>
      </c>
      <c r="F652" s="18" t="s">
        <v>909</v>
      </c>
      <c r="G652" s="125">
        <f t="shared" si="23"/>
        <v>0</v>
      </c>
      <c r="H652" s="337" t="s">
        <v>909</v>
      </c>
      <c r="I652" s="353" t="s">
        <v>909</v>
      </c>
      <c r="J652" s="163" t="s">
        <v>909</v>
      </c>
      <c r="K652" s="346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si="22"/>
        <v>0</v>
      </c>
      <c r="F653" s="18" t="s">
        <v>909</v>
      </c>
      <c r="G653" s="125">
        <f t="shared" si="23"/>
        <v>0</v>
      </c>
      <c r="H653" s="337" t="s">
        <v>909</v>
      </c>
      <c r="I653" s="353" t="s">
        <v>909</v>
      </c>
      <c r="J653" s="163" t="s">
        <v>909</v>
      </c>
      <c r="K653" s="346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2"/>
        <v>0</v>
      </c>
      <c r="F654" s="18" t="s">
        <v>909</v>
      </c>
      <c r="G654" s="125">
        <f t="shared" si="23"/>
        <v>0</v>
      </c>
      <c r="H654" s="337" t="s">
        <v>909</v>
      </c>
      <c r="I654" s="353" t="s">
        <v>909</v>
      </c>
      <c r="J654" s="163" t="s">
        <v>909</v>
      </c>
      <c r="K654" s="346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2"/>
        <v>0</v>
      </c>
      <c r="F655" s="18" t="s">
        <v>909</v>
      </c>
      <c r="G655" s="125">
        <f t="shared" si="23"/>
        <v>0</v>
      </c>
      <c r="H655" s="337" t="s">
        <v>909</v>
      </c>
      <c r="I655" s="353" t="s">
        <v>909</v>
      </c>
      <c r="J655" s="163" t="s">
        <v>909</v>
      </c>
      <c r="K655" s="346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2"/>
        <v>0</v>
      </c>
      <c r="F656" s="18" t="s">
        <v>909</v>
      </c>
      <c r="G656" s="125">
        <f t="shared" si="23"/>
        <v>0</v>
      </c>
      <c r="H656" s="337" t="s">
        <v>909</v>
      </c>
      <c r="I656" s="353" t="s">
        <v>909</v>
      </c>
      <c r="J656" s="163" t="s">
        <v>909</v>
      </c>
      <c r="K656" s="346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2"/>
        <v>0</v>
      </c>
      <c r="F657" s="18" t="s">
        <v>909</v>
      </c>
      <c r="G657" s="125">
        <f t="shared" si="23"/>
        <v>0</v>
      </c>
      <c r="H657" s="337" t="s">
        <v>909</v>
      </c>
      <c r="I657" s="353" t="s">
        <v>909</v>
      </c>
      <c r="J657" s="163" t="s">
        <v>909</v>
      </c>
      <c r="K657" s="346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2"/>
        <v>0</v>
      </c>
      <c r="F658" s="18" t="s">
        <v>909</v>
      </c>
      <c r="G658" s="125">
        <f t="shared" si="23"/>
        <v>0</v>
      </c>
      <c r="H658" s="337" t="s">
        <v>909</v>
      </c>
      <c r="I658" s="353" t="s">
        <v>909</v>
      </c>
      <c r="J658" s="163" t="s">
        <v>909</v>
      </c>
      <c r="K658" s="346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25">
        <f t="shared" si="23"/>
        <v>0</v>
      </c>
      <c r="H659" s="337" t="s">
        <v>909</v>
      </c>
      <c r="I659" s="353" t="s">
        <v>909</v>
      </c>
      <c r="J659" s="163" t="s">
        <v>909</v>
      </c>
      <c r="K659" s="346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25">
        <f t="shared" si="23"/>
        <v>0</v>
      </c>
      <c r="H660" s="337" t="s">
        <v>909</v>
      </c>
      <c r="I660" s="353" t="s">
        <v>909</v>
      </c>
      <c r="J660" s="163" t="s">
        <v>909</v>
      </c>
      <c r="K660" s="346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25">
        <f t="shared" si="23"/>
        <v>0</v>
      </c>
      <c r="H661" s="337" t="s">
        <v>909</v>
      </c>
      <c r="I661" s="353" t="s">
        <v>909</v>
      </c>
      <c r="J661" s="163" t="s">
        <v>909</v>
      </c>
      <c r="K661" s="346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25">
        <f t="shared" si="23"/>
        <v>0</v>
      </c>
      <c r="H662" s="337" t="s">
        <v>909</v>
      </c>
      <c r="I662" s="353" t="s">
        <v>909</v>
      </c>
      <c r="J662" s="163" t="s">
        <v>909</v>
      </c>
      <c r="K662" s="346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25">
        <f t="shared" si="23"/>
        <v>0</v>
      </c>
      <c r="H663" s="337" t="s">
        <v>909</v>
      </c>
      <c r="I663" s="353" t="s">
        <v>909</v>
      </c>
      <c r="J663" s="163" t="s">
        <v>909</v>
      </c>
      <c r="K663" s="346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25">
        <f t="shared" si="23"/>
        <v>0</v>
      </c>
      <c r="H664" s="337" t="s">
        <v>909</v>
      </c>
      <c r="I664" s="353" t="s">
        <v>909</v>
      </c>
      <c r="J664" s="163" t="s">
        <v>909</v>
      </c>
      <c r="K664" s="346" t="s">
        <v>909</v>
      </c>
    </row>
    <row r="665" spans="1:11">
      <c r="A665" s="16" t="s">
        <v>909</v>
      </c>
      <c r="B665" s="17" t="s">
        <v>909</v>
      </c>
      <c r="C665" s="18" t="s">
        <v>909</v>
      </c>
      <c r="D665" s="18" t="s">
        <v>909</v>
      </c>
      <c r="E665" s="18">
        <f t="shared" ref="E665:E728" si="26">IFERROR(C665+D665,0)</f>
        <v>0</v>
      </c>
      <c r="F665" s="18" t="s">
        <v>909</v>
      </c>
      <c r="G665" s="125">
        <f t="shared" ref="G665:G728" si="27">IFERROR((E665-F665),0)</f>
        <v>0</v>
      </c>
      <c r="H665" s="337" t="s">
        <v>909</v>
      </c>
      <c r="I665" s="353" t="s">
        <v>909</v>
      </c>
      <c r="J665" s="163" t="s">
        <v>909</v>
      </c>
      <c r="K665" s="346" t="s">
        <v>909</v>
      </c>
    </row>
    <row r="666" spans="1:11">
      <c r="A666" s="16" t="s">
        <v>909</v>
      </c>
      <c r="B666" s="17" t="s">
        <v>909</v>
      </c>
      <c r="C666" s="18" t="s">
        <v>909</v>
      </c>
      <c r="D666" s="18" t="s">
        <v>909</v>
      </c>
      <c r="E666" s="18">
        <f t="shared" si="26"/>
        <v>0</v>
      </c>
      <c r="F666" s="18" t="s">
        <v>909</v>
      </c>
      <c r="G666" s="125">
        <f t="shared" si="27"/>
        <v>0</v>
      </c>
      <c r="H666" s="338" t="s">
        <v>909</v>
      </c>
      <c r="I666" s="615" t="s">
        <v>909</v>
      </c>
      <c r="J666" s="169" t="s">
        <v>909</v>
      </c>
      <c r="K666" s="346" t="s">
        <v>909</v>
      </c>
    </row>
    <row r="667" spans="1:11">
      <c r="A667" s="16" t="s">
        <v>909</v>
      </c>
      <c r="B667" s="17" t="s">
        <v>909</v>
      </c>
      <c r="C667" s="18" t="s">
        <v>909</v>
      </c>
      <c r="D667" s="18" t="s">
        <v>909</v>
      </c>
      <c r="E667" s="18">
        <f t="shared" si="26"/>
        <v>0</v>
      </c>
      <c r="F667" s="18" t="s">
        <v>909</v>
      </c>
      <c r="G667" s="125">
        <f t="shared" si="27"/>
        <v>0</v>
      </c>
      <c r="H667" s="339" t="s">
        <v>909</v>
      </c>
      <c r="I667" s="616" t="s">
        <v>909</v>
      </c>
      <c r="J667" s="170" t="s">
        <v>909</v>
      </c>
      <c r="K667" s="346" t="s">
        <v>909</v>
      </c>
    </row>
    <row r="668" spans="1:11">
      <c r="A668" s="16" t="s">
        <v>909</v>
      </c>
      <c r="B668" s="17" t="s">
        <v>909</v>
      </c>
      <c r="C668" s="18" t="s">
        <v>909</v>
      </c>
      <c r="D668" s="18" t="s">
        <v>909</v>
      </c>
      <c r="E668" s="18">
        <f t="shared" si="26"/>
        <v>0</v>
      </c>
      <c r="F668" s="18" t="s">
        <v>909</v>
      </c>
      <c r="G668" s="125">
        <f t="shared" si="27"/>
        <v>0</v>
      </c>
      <c r="H668" s="337" t="s">
        <v>909</v>
      </c>
      <c r="I668" s="353" t="s">
        <v>909</v>
      </c>
      <c r="J668" s="163" t="s">
        <v>909</v>
      </c>
      <c r="K668" s="346" t="s">
        <v>909</v>
      </c>
    </row>
    <row r="669" spans="1:11">
      <c r="A669" s="16" t="s">
        <v>909</v>
      </c>
      <c r="B669" s="17" t="s">
        <v>909</v>
      </c>
      <c r="C669" s="18" t="s">
        <v>909</v>
      </c>
      <c r="D669" s="18" t="s">
        <v>909</v>
      </c>
      <c r="E669" s="18">
        <f t="shared" si="26"/>
        <v>0</v>
      </c>
      <c r="F669" s="18" t="s">
        <v>909</v>
      </c>
      <c r="G669" s="125">
        <f t="shared" si="27"/>
        <v>0</v>
      </c>
      <c r="H669" s="337" t="s">
        <v>909</v>
      </c>
      <c r="I669" s="353" t="s">
        <v>909</v>
      </c>
      <c r="J669" s="163" t="s">
        <v>909</v>
      </c>
      <c r="K669" s="346" t="s">
        <v>909</v>
      </c>
    </row>
    <row r="670" spans="1:11">
      <c r="A670" s="16" t="s">
        <v>909</v>
      </c>
      <c r="B670" s="17" t="s">
        <v>909</v>
      </c>
      <c r="C670" s="18" t="s">
        <v>909</v>
      </c>
      <c r="D670" s="18" t="s">
        <v>909</v>
      </c>
      <c r="E670" s="18">
        <f t="shared" si="26"/>
        <v>0</v>
      </c>
      <c r="F670" s="18" t="s">
        <v>909</v>
      </c>
      <c r="G670" s="125">
        <f t="shared" si="27"/>
        <v>0</v>
      </c>
      <c r="H670" s="337" t="s">
        <v>909</v>
      </c>
      <c r="I670" s="353" t="s">
        <v>909</v>
      </c>
      <c r="J670" s="163" t="s">
        <v>909</v>
      </c>
      <c r="K670" s="346" t="s">
        <v>909</v>
      </c>
    </row>
    <row r="671" spans="1:11">
      <c r="A671" s="16" t="s">
        <v>909</v>
      </c>
      <c r="B671" s="17" t="s">
        <v>909</v>
      </c>
      <c r="C671" s="18" t="s">
        <v>909</v>
      </c>
      <c r="D671" s="18" t="s">
        <v>909</v>
      </c>
      <c r="E671" s="18">
        <f t="shared" si="26"/>
        <v>0</v>
      </c>
      <c r="F671" s="18" t="s">
        <v>909</v>
      </c>
      <c r="G671" s="125">
        <f t="shared" si="27"/>
        <v>0</v>
      </c>
      <c r="H671" s="337" t="s">
        <v>909</v>
      </c>
      <c r="I671" s="353" t="s">
        <v>909</v>
      </c>
      <c r="J671" s="163" t="s">
        <v>909</v>
      </c>
      <c r="K671" s="346" t="s">
        <v>909</v>
      </c>
    </row>
    <row r="672" spans="1:11">
      <c r="A672" s="16" t="s">
        <v>909</v>
      </c>
      <c r="B672" s="17" t="s">
        <v>909</v>
      </c>
      <c r="C672" s="18" t="s">
        <v>909</v>
      </c>
      <c r="D672" s="18" t="s">
        <v>909</v>
      </c>
      <c r="E672" s="18">
        <f t="shared" si="26"/>
        <v>0</v>
      </c>
      <c r="F672" s="18" t="s">
        <v>909</v>
      </c>
      <c r="G672" s="125">
        <f t="shared" si="27"/>
        <v>0</v>
      </c>
      <c r="H672" s="337" t="s">
        <v>909</v>
      </c>
      <c r="I672" s="353" t="s">
        <v>909</v>
      </c>
      <c r="J672" s="163" t="s">
        <v>909</v>
      </c>
      <c r="K672" s="346" t="s">
        <v>909</v>
      </c>
    </row>
    <row r="673" spans="1:11">
      <c r="A673" s="16" t="s">
        <v>909</v>
      </c>
      <c r="B673" s="17" t="s">
        <v>909</v>
      </c>
      <c r="C673" s="18" t="s">
        <v>909</v>
      </c>
      <c r="D673" s="18" t="s">
        <v>909</v>
      </c>
      <c r="E673" s="18">
        <f t="shared" si="26"/>
        <v>0</v>
      </c>
      <c r="F673" s="18" t="s">
        <v>909</v>
      </c>
      <c r="G673" s="125">
        <f t="shared" si="27"/>
        <v>0</v>
      </c>
      <c r="H673" s="337" t="s">
        <v>909</v>
      </c>
      <c r="I673" s="353" t="s">
        <v>909</v>
      </c>
      <c r="J673" s="163" t="s">
        <v>909</v>
      </c>
      <c r="K673" s="346" t="s">
        <v>909</v>
      </c>
    </row>
    <row r="674" spans="1:11">
      <c r="A674" s="16" t="s">
        <v>909</v>
      </c>
      <c r="B674" s="17" t="s">
        <v>909</v>
      </c>
      <c r="C674" s="18" t="s">
        <v>909</v>
      </c>
      <c r="D674" s="18" t="s">
        <v>909</v>
      </c>
      <c r="E674" s="18">
        <f t="shared" si="26"/>
        <v>0</v>
      </c>
      <c r="F674" s="18" t="s">
        <v>909</v>
      </c>
      <c r="G674" s="125">
        <f t="shared" si="27"/>
        <v>0</v>
      </c>
      <c r="H674" s="337" t="s">
        <v>909</v>
      </c>
      <c r="I674" s="353" t="s">
        <v>909</v>
      </c>
      <c r="J674" s="163" t="s">
        <v>909</v>
      </c>
      <c r="K674" s="346" t="s">
        <v>909</v>
      </c>
    </row>
    <row r="675" spans="1:11">
      <c r="A675" s="16" t="s">
        <v>909</v>
      </c>
      <c r="B675" s="17" t="s">
        <v>909</v>
      </c>
      <c r="C675" s="18" t="s">
        <v>909</v>
      </c>
      <c r="D675" s="18" t="s">
        <v>909</v>
      </c>
      <c r="E675" s="18">
        <f t="shared" si="26"/>
        <v>0</v>
      </c>
      <c r="F675" s="18" t="s">
        <v>909</v>
      </c>
      <c r="G675" s="125">
        <f t="shared" si="27"/>
        <v>0</v>
      </c>
      <c r="H675" s="337" t="s">
        <v>909</v>
      </c>
      <c r="I675" s="353" t="s">
        <v>909</v>
      </c>
      <c r="J675" s="163" t="s">
        <v>909</v>
      </c>
      <c r="K675" s="346" t="s">
        <v>909</v>
      </c>
    </row>
    <row r="676" spans="1:11">
      <c r="A676" s="16" t="s">
        <v>909</v>
      </c>
      <c r="B676" s="17" t="s">
        <v>909</v>
      </c>
      <c r="C676" s="18" t="s">
        <v>909</v>
      </c>
      <c r="D676" s="18" t="s">
        <v>909</v>
      </c>
      <c r="E676" s="18">
        <f t="shared" si="26"/>
        <v>0</v>
      </c>
      <c r="F676" s="18" t="s">
        <v>909</v>
      </c>
      <c r="G676" s="125">
        <f t="shared" si="27"/>
        <v>0</v>
      </c>
      <c r="H676" s="337" t="s">
        <v>909</v>
      </c>
      <c r="I676" s="353" t="s">
        <v>909</v>
      </c>
      <c r="J676" s="163" t="s">
        <v>909</v>
      </c>
      <c r="K676" s="346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6"/>
        <v>0</v>
      </c>
      <c r="F677" s="18" t="s">
        <v>909</v>
      </c>
      <c r="G677" s="125">
        <f t="shared" si="27"/>
        <v>0</v>
      </c>
      <c r="H677" s="337" t="s">
        <v>909</v>
      </c>
      <c r="I677" s="353" t="s">
        <v>909</v>
      </c>
      <c r="J677" s="163" t="s">
        <v>909</v>
      </c>
      <c r="K677" s="346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6"/>
        <v>0</v>
      </c>
      <c r="F678" s="18" t="s">
        <v>909</v>
      </c>
      <c r="G678" s="125">
        <f t="shared" si="27"/>
        <v>0</v>
      </c>
      <c r="H678" s="337" t="s">
        <v>909</v>
      </c>
      <c r="I678" s="353" t="s">
        <v>909</v>
      </c>
      <c r="J678" s="163" t="s">
        <v>909</v>
      </c>
      <c r="K678" s="346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6"/>
        <v>0</v>
      </c>
      <c r="F679" s="18" t="s">
        <v>909</v>
      </c>
      <c r="G679" s="125">
        <f t="shared" si="27"/>
        <v>0</v>
      </c>
      <c r="H679" s="337" t="s">
        <v>909</v>
      </c>
      <c r="I679" s="353" t="s">
        <v>909</v>
      </c>
      <c r="J679" s="163" t="s">
        <v>909</v>
      </c>
      <c r="K679" s="346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6"/>
        <v>0</v>
      </c>
      <c r="F680" s="18" t="s">
        <v>909</v>
      </c>
      <c r="G680" s="125">
        <f t="shared" si="27"/>
        <v>0</v>
      </c>
      <c r="H680" s="337" t="s">
        <v>909</v>
      </c>
      <c r="I680" s="353" t="s">
        <v>909</v>
      </c>
      <c r="J680" s="163" t="s">
        <v>909</v>
      </c>
      <c r="K680" s="346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6"/>
        <v>0</v>
      </c>
      <c r="F681" s="18" t="s">
        <v>909</v>
      </c>
      <c r="G681" s="125">
        <f t="shared" si="27"/>
        <v>0</v>
      </c>
      <c r="H681" s="337" t="s">
        <v>909</v>
      </c>
      <c r="I681" s="353" t="s">
        <v>909</v>
      </c>
      <c r="J681" s="163" t="s">
        <v>909</v>
      </c>
      <c r="K681" s="346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6"/>
        <v>0</v>
      </c>
      <c r="F682" s="18" t="s">
        <v>909</v>
      </c>
      <c r="G682" s="125">
        <f t="shared" si="27"/>
        <v>0</v>
      </c>
      <c r="H682" s="337" t="s">
        <v>909</v>
      </c>
      <c r="I682" s="353" t="s">
        <v>909</v>
      </c>
      <c r="J682" s="163" t="s">
        <v>909</v>
      </c>
      <c r="K682" s="346" t="s">
        <v>909</v>
      </c>
    </row>
    <row r="683" spans="1:1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6"/>
        <v>0</v>
      </c>
      <c r="F683" s="18" t="s">
        <v>909</v>
      </c>
      <c r="G683" s="125">
        <f t="shared" si="27"/>
        <v>0</v>
      </c>
      <c r="H683" s="337" t="s">
        <v>909</v>
      </c>
      <c r="I683" s="353" t="s">
        <v>909</v>
      </c>
      <c r="J683" s="163" t="s">
        <v>909</v>
      </c>
      <c r="K683" s="346" t="s">
        <v>909</v>
      </c>
    </row>
    <row r="684" spans="1:1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6"/>
        <v>0</v>
      </c>
      <c r="F684" s="18" t="s">
        <v>909</v>
      </c>
      <c r="G684" s="125">
        <f t="shared" si="27"/>
        <v>0</v>
      </c>
      <c r="H684" s="337" t="s">
        <v>909</v>
      </c>
      <c r="I684" s="353" t="s">
        <v>909</v>
      </c>
      <c r="J684" s="163" t="s">
        <v>909</v>
      </c>
      <c r="K684" s="346" t="s">
        <v>909</v>
      </c>
    </row>
    <row r="685" spans="1:1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6"/>
        <v>0</v>
      </c>
      <c r="F685" s="18" t="s">
        <v>909</v>
      </c>
      <c r="G685" s="125">
        <f t="shared" si="27"/>
        <v>0</v>
      </c>
      <c r="H685" s="337" t="s">
        <v>909</v>
      </c>
      <c r="I685" s="353" t="s">
        <v>909</v>
      </c>
      <c r="J685" s="163" t="s">
        <v>909</v>
      </c>
      <c r="K685" s="346" t="s">
        <v>909</v>
      </c>
    </row>
    <row r="686" spans="1:11">
      <c r="A686" s="16" t="s">
        <v>909</v>
      </c>
      <c r="B686" s="4" t="s">
        <v>909</v>
      </c>
      <c r="C686" s="18" t="s">
        <v>909</v>
      </c>
      <c r="D686" s="18" t="s">
        <v>909</v>
      </c>
      <c r="E686" s="18">
        <f t="shared" si="26"/>
        <v>0</v>
      </c>
      <c r="F686" s="18" t="s">
        <v>909</v>
      </c>
      <c r="G686" s="125">
        <f t="shared" si="27"/>
        <v>0</v>
      </c>
      <c r="H686" s="337" t="s">
        <v>909</v>
      </c>
      <c r="I686" s="353" t="s">
        <v>909</v>
      </c>
      <c r="J686" s="163" t="s">
        <v>909</v>
      </c>
      <c r="K686" s="346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6"/>
        <v>0</v>
      </c>
      <c r="F687" s="18" t="s">
        <v>909</v>
      </c>
      <c r="G687" s="125">
        <f t="shared" si="27"/>
        <v>0</v>
      </c>
      <c r="H687" s="337" t="s">
        <v>909</v>
      </c>
      <c r="I687" s="353" t="s">
        <v>909</v>
      </c>
      <c r="J687" s="163" t="s">
        <v>909</v>
      </c>
      <c r="K687" s="346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6"/>
        <v>0</v>
      </c>
      <c r="F688" s="18" t="s">
        <v>909</v>
      </c>
      <c r="G688" s="125">
        <f t="shared" si="27"/>
        <v>0</v>
      </c>
      <c r="H688" s="337" t="s">
        <v>909</v>
      </c>
      <c r="I688" s="353" t="s">
        <v>909</v>
      </c>
      <c r="J688" s="163" t="s">
        <v>909</v>
      </c>
      <c r="K688" s="346" t="s">
        <v>909</v>
      </c>
    </row>
    <row r="689" spans="1:11">
      <c r="A689" s="16" t="s">
        <v>909</v>
      </c>
      <c r="B689" s="4" t="s">
        <v>909</v>
      </c>
      <c r="C689" s="18" t="s">
        <v>909</v>
      </c>
      <c r="D689" s="18" t="s">
        <v>909</v>
      </c>
      <c r="E689" s="18">
        <f t="shared" si="26"/>
        <v>0</v>
      </c>
      <c r="F689" s="18" t="s">
        <v>909</v>
      </c>
      <c r="G689" s="125">
        <f t="shared" si="27"/>
        <v>0</v>
      </c>
      <c r="H689" s="337" t="s">
        <v>909</v>
      </c>
      <c r="I689" s="353" t="s">
        <v>909</v>
      </c>
      <c r="J689" s="163" t="s">
        <v>909</v>
      </c>
      <c r="K689" s="346" t="s">
        <v>909</v>
      </c>
    </row>
    <row r="690" spans="1:11">
      <c r="A690" s="16" t="s">
        <v>909</v>
      </c>
      <c r="B690" s="4" t="s">
        <v>909</v>
      </c>
      <c r="C690" s="18" t="s">
        <v>909</v>
      </c>
      <c r="D690" s="18" t="s">
        <v>909</v>
      </c>
      <c r="E690" s="18">
        <f t="shared" si="26"/>
        <v>0</v>
      </c>
      <c r="F690" s="18" t="s">
        <v>909</v>
      </c>
      <c r="G690" s="125">
        <f t="shared" si="27"/>
        <v>0</v>
      </c>
      <c r="H690" s="337" t="s">
        <v>909</v>
      </c>
      <c r="I690" s="353" t="s">
        <v>909</v>
      </c>
      <c r="J690" s="163" t="s">
        <v>909</v>
      </c>
      <c r="K690" s="346" t="s">
        <v>909</v>
      </c>
    </row>
    <row r="691" spans="1:11">
      <c r="A691" s="16" t="s">
        <v>909</v>
      </c>
      <c r="B691" s="4" t="s">
        <v>909</v>
      </c>
      <c r="C691" s="18" t="s">
        <v>909</v>
      </c>
      <c r="D691" s="18" t="s">
        <v>909</v>
      </c>
      <c r="E691" s="18">
        <f t="shared" si="26"/>
        <v>0</v>
      </c>
      <c r="F691" s="18" t="s">
        <v>909</v>
      </c>
      <c r="G691" s="125">
        <f t="shared" si="27"/>
        <v>0</v>
      </c>
      <c r="H691" s="337" t="s">
        <v>909</v>
      </c>
      <c r="I691" s="353" t="s">
        <v>909</v>
      </c>
      <c r="J691" s="163" t="s">
        <v>909</v>
      </c>
      <c r="K691" s="346" t="s">
        <v>909</v>
      </c>
    </row>
    <row r="692" spans="1:11">
      <c r="A692" s="16" t="s">
        <v>909</v>
      </c>
      <c r="B692" s="4" t="s">
        <v>909</v>
      </c>
      <c r="C692" s="18" t="s">
        <v>909</v>
      </c>
      <c r="D692" s="18" t="s">
        <v>909</v>
      </c>
      <c r="E692" s="18">
        <f t="shared" si="26"/>
        <v>0</v>
      </c>
      <c r="F692" s="18" t="s">
        <v>909</v>
      </c>
      <c r="G692" s="125">
        <f t="shared" si="27"/>
        <v>0</v>
      </c>
      <c r="H692" s="337" t="s">
        <v>909</v>
      </c>
      <c r="I692" s="353" t="s">
        <v>909</v>
      </c>
      <c r="J692" s="163" t="s">
        <v>909</v>
      </c>
      <c r="K692" s="346" t="s">
        <v>909</v>
      </c>
    </row>
    <row r="693" spans="1:11">
      <c r="A693" s="16" t="s">
        <v>909</v>
      </c>
      <c r="B693" s="4" t="s">
        <v>909</v>
      </c>
      <c r="C693" s="18" t="s">
        <v>909</v>
      </c>
      <c r="D693" s="18" t="s">
        <v>909</v>
      </c>
      <c r="E693" s="18">
        <f t="shared" si="26"/>
        <v>0</v>
      </c>
      <c r="F693" s="18" t="s">
        <v>909</v>
      </c>
      <c r="G693" s="125">
        <f t="shared" si="27"/>
        <v>0</v>
      </c>
      <c r="H693" s="337" t="s">
        <v>909</v>
      </c>
      <c r="I693" s="353" t="s">
        <v>909</v>
      </c>
      <c r="J693" s="163" t="s">
        <v>909</v>
      </c>
      <c r="K693" s="346" t="s">
        <v>909</v>
      </c>
    </row>
    <row r="694" spans="1:11">
      <c r="A694" s="16" t="s">
        <v>909</v>
      </c>
      <c r="B694" s="4" t="s">
        <v>909</v>
      </c>
      <c r="C694" s="18" t="s">
        <v>909</v>
      </c>
      <c r="D694" s="18" t="s">
        <v>909</v>
      </c>
      <c r="E694" s="18">
        <f t="shared" si="26"/>
        <v>0</v>
      </c>
      <c r="F694" s="18" t="s">
        <v>909</v>
      </c>
      <c r="G694" s="125">
        <f t="shared" si="27"/>
        <v>0</v>
      </c>
      <c r="H694" s="337" t="s">
        <v>909</v>
      </c>
      <c r="I694" s="353" t="s">
        <v>909</v>
      </c>
      <c r="J694" s="163" t="s">
        <v>909</v>
      </c>
      <c r="K694" s="346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6"/>
        <v>0</v>
      </c>
      <c r="F695" s="18" t="s">
        <v>909</v>
      </c>
      <c r="G695" s="125">
        <f t="shared" si="27"/>
        <v>0</v>
      </c>
      <c r="H695" s="337" t="s">
        <v>909</v>
      </c>
      <c r="I695" s="353" t="s">
        <v>909</v>
      </c>
      <c r="J695" s="163" t="s">
        <v>909</v>
      </c>
      <c r="K695" s="346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6"/>
        <v>0</v>
      </c>
      <c r="F696" s="18" t="s">
        <v>909</v>
      </c>
      <c r="G696" s="125">
        <f t="shared" si="27"/>
        <v>0</v>
      </c>
      <c r="H696" s="337" t="s">
        <v>909</v>
      </c>
      <c r="I696" s="353" t="s">
        <v>909</v>
      </c>
      <c r="J696" s="163" t="s">
        <v>909</v>
      </c>
      <c r="K696" s="346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6"/>
        <v>0</v>
      </c>
      <c r="F697" s="18" t="s">
        <v>909</v>
      </c>
      <c r="G697" s="125">
        <f t="shared" si="27"/>
        <v>0</v>
      </c>
      <c r="H697" s="337" t="s">
        <v>909</v>
      </c>
      <c r="I697" s="353" t="s">
        <v>909</v>
      </c>
      <c r="J697" s="163" t="s">
        <v>909</v>
      </c>
      <c r="K697" s="346" t="s">
        <v>909</v>
      </c>
    </row>
    <row r="698" spans="1:11">
      <c r="A698" s="16" t="s">
        <v>909</v>
      </c>
      <c r="B698" s="28" t="s">
        <v>909</v>
      </c>
      <c r="C698" s="18" t="s">
        <v>909</v>
      </c>
      <c r="D698" s="18" t="s">
        <v>909</v>
      </c>
      <c r="E698" s="18">
        <f t="shared" si="26"/>
        <v>0</v>
      </c>
      <c r="F698" s="18" t="s">
        <v>909</v>
      </c>
      <c r="G698" s="125">
        <f t="shared" si="27"/>
        <v>0</v>
      </c>
      <c r="H698" s="337" t="s">
        <v>909</v>
      </c>
      <c r="I698" s="353" t="s">
        <v>909</v>
      </c>
      <c r="J698" s="163" t="s">
        <v>909</v>
      </c>
      <c r="K698" s="346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6"/>
        <v>0</v>
      </c>
      <c r="F699" s="18" t="s">
        <v>909</v>
      </c>
      <c r="G699" s="125">
        <f t="shared" si="27"/>
        <v>0</v>
      </c>
      <c r="H699" s="337" t="s">
        <v>909</v>
      </c>
      <c r="I699" s="353" t="s">
        <v>909</v>
      </c>
      <c r="J699" s="163" t="s">
        <v>909</v>
      </c>
      <c r="K699" s="346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6"/>
        <v>0</v>
      </c>
      <c r="F700" s="18" t="s">
        <v>909</v>
      </c>
      <c r="G700" s="125">
        <f t="shared" si="27"/>
        <v>0</v>
      </c>
      <c r="H700" s="337" t="s">
        <v>909</v>
      </c>
      <c r="I700" s="353" t="s">
        <v>909</v>
      </c>
      <c r="J700" s="163" t="s">
        <v>909</v>
      </c>
      <c r="K700" s="346" t="s">
        <v>909</v>
      </c>
    </row>
    <row r="701" spans="1:11">
      <c r="A701" s="16" t="s">
        <v>909</v>
      </c>
      <c r="B701" s="28" t="s">
        <v>909</v>
      </c>
      <c r="C701" s="18" t="s">
        <v>909</v>
      </c>
      <c r="D701" s="18" t="s">
        <v>909</v>
      </c>
      <c r="E701" s="18">
        <f t="shared" si="26"/>
        <v>0</v>
      </c>
      <c r="F701" s="18" t="s">
        <v>909</v>
      </c>
      <c r="G701" s="125">
        <f t="shared" si="27"/>
        <v>0</v>
      </c>
      <c r="H701" s="337" t="s">
        <v>909</v>
      </c>
      <c r="I701" s="353" t="s">
        <v>909</v>
      </c>
      <c r="J701" s="163" t="s">
        <v>909</v>
      </c>
      <c r="K701" s="346" t="s">
        <v>909</v>
      </c>
    </row>
    <row r="702" spans="1:11">
      <c r="A702" s="16" t="s">
        <v>909</v>
      </c>
      <c r="B702" s="28" t="s">
        <v>909</v>
      </c>
      <c r="C702" s="18" t="s">
        <v>909</v>
      </c>
      <c r="D702" s="18" t="s">
        <v>909</v>
      </c>
      <c r="E702" s="18">
        <f t="shared" si="26"/>
        <v>0</v>
      </c>
      <c r="F702" s="18" t="s">
        <v>909</v>
      </c>
      <c r="G702" s="125">
        <f t="shared" si="27"/>
        <v>0</v>
      </c>
      <c r="H702" s="337" t="s">
        <v>909</v>
      </c>
      <c r="I702" s="353" t="s">
        <v>909</v>
      </c>
      <c r="J702" s="163" t="s">
        <v>909</v>
      </c>
      <c r="K702" s="346" t="s">
        <v>909</v>
      </c>
    </row>
    <row r="703" spans="1:11">
      <c r="A703" s="16" t="s">
        <v>909</v>
      </c>
      <c r="B703" s="28" t="s">
        <v>909</v>
      </c>
      <c r="C703" s="18" t="s">
        <v>909</v>
      </c>
      <c r="D703" s="18" t="s">
        <v>909</v>
      </c>
      <c r="E703" s="18">
        <f t="shared" si="26"/>
        <v>0</v>
      </c>
      <c r="F703" s="18" t="s">
        <v>909</v>
      </c>
      <c r="G703" s="125">
        <f t="shared" si="27"/>
        <v>0</v>
      </c>
      <c r="H703" s="337" t="s">
        <v>909</v>
      </c>
      <c r="I703" s="353" t="s">
        <v>909</v>
      </c>
      <c r="J703" s="163" t="s">
        <v>909</v>
      </c>
      <c r="K703" s="346" t="s">
        <v>909</v>
      </c>
    </row>
    <row r="704" spans="1:11">
      <c r="A704" s="16" t="s">
        <v>909</v>
      </c>
      <c r="B704" s="28" t="s">
        <v>909</v>
      </c>
      <c r="C704" s="18" t="s">
        <v>909</v>
      </c>
      <c r="D704" s="18" t="s">
        <v>909</v>
      </c>
      <c r="E704" s="18">
        <f t="shared" si="26"/>
        <v>0</v>
      </c>
      <c r="F704" s="18" t="s">
        <v>909</v>
      </c>
      <c r="G704" s="125">
        <f t="shared" si="27"/>
        <v>0</v>
      </c>
      <c r="H704" s="337" t="s">
        <v>909</v>
      </c>
      <c r="I704" s="353" t="s">
        <v>909</v>
      </c>
      <c r="J704" s="163" t="s">
        <v>909</v>
      </c>
      <c r="K704" s="346" t="s">
        <v>909</v>
      </c>
    </row>
    <row r="705" spans="1:11">
      <c r="A705" s="16" t="s">
        <v>909</v>
      </c>
      <c r="B705" s="28" t="s">
        <v>909</v>
      </c>
      <c r="C705" s="18" t="s">
        <v>909</v>
      </c>
      <c r="D705" s="18" t="s">
        <v>909</v>
      </c>
      <c r="E705" s="18">
        <f t="shared" si="26"/>
        <v>0</v>
      </c>
      <c r="F705" s="18" t="s">
        <v>909</v>
      </c>
      <c r="G705" s="125">
        <f t="shared" si="27"/>
        <v>0</v>
      </c>
      <c r="H705" s="337" t="s">
        <v>909</v>
      </c>
      <c r="I705" s="353" t="s">
        <v>909</v>
      </c>
      <c r="J705" s="163" t="s">
        <v>909</v>
      </c>
      <c r="K705" s="346" t="s">
        <v>909</v>
      </c>
    </row>
    <row r="706" spans="1:11">
      <c r="A706" s="16" t="s">
        <v>909</v>
      </c>
      <c r="B706" s="28" t="s">
        <v>909</v>
      </c>
      <c r="C706" s="18" t="s">
        <v>909</v>
      </c>
      <c r="D706" s="18" t="s">
        <v>909</v>
      </c>
      <c r="E706" s="18">
        <f t="shared" si="26"/>
        <v>0</v>
      </c>
      <c r="F706" s="18" t="s">
        <v>909</v>
      </c>
      <c r="G706" s="125">
        <f t="shared" si="27"/>
        <v>0</v>
      </c>
      <c r="H706" s="337" t="s">
        <v>909</v>
      </c>
      <c r="I706" s="353" t="s">
        <v>909</v>
      </c>
      <c r="J706" s="163" t="s">
        <v>909</v>
      </c>
      <c r="K706" s="346" t="s">
        <v>909</v>
      </c>
    </row>
    <row r="707" spans="1:11">
      <c r="A707" s="16" t="s">
        <v>909</v>
      </c>
      <c r="B707" s="28" t="s">
        <v>909</v>
      </c>
      <c r="C707" s="18" t="s">
        <v>909</v>
      </c>
      <c r="D707" s="18" t="s">
        <v>909</v>
      </c>
      <c r="E707" s="18">
        <f t="shared" si="26"/>
        <v>0</v>
      </c>
      <c r="F707" s="18" t="s">
        <v>909</v>
      </c>
      <c r="G707" s="125">
        <f t="shared" si="27"/>
        <v>0</v>
      </c>
      <c r="H707" s="337" t="s">
        <v>909</v>
      </c>
      <c r="I707" s="353" t="s">
        <v>909</v>
      </c>
      <c r="J707" s="163" t="s">
        <v>909</v>
      </c>
      <c r="K707" s="346" t="s">
        <v>909</v>
      </c>
    </row>
    <row r="708" spans="1:11">
      <c r="A708" s="16" t="s">
        <v>909</v>
      </c>
      <c r="B708" s="28" t="s">
        <v>909</v>
      </c>
      <c r="C708" s="18" t="s">
        <v>909</v>
      </c>
      <c r="D708" s="18" t="s">
        <v>909</v>
      </c>
      <c r="E708" s="18">
        <f t="shared" si="26"/>
        <v>0</v>
      </c>
      <c r="F708" s="18" t="s">
        <v>909</v>
      </c>
      <c r="G708" s="125">
        <f t="shared" si="27"/>
        <v>0</v>
      </c>
      <c r="H708" s="337" t="s">
        <v>909</v>
      </c>
      <c r="I708" s="353" t="s">
        <v>909</v>
      </c>
      <c r="J708" s="163" t="s">
        <v>909</v>
      </c>
      <c r="K708" s="346" t="s">
        <v>909</v>
      </c>
    </row>
    <row r="709" spans="1:11">
      <c r="A709" s="16" t="s">
        <v>909</v>
      </c>
      <c r="B709" s="28" t="s">
        <v>909</v>
      </c>
      <c r="C709" s="18" t="s">
        <v>909</v>
      </c>
      <c r="D709" s="18" t="s">
        <v>909</v>
      </c>
      <c r="E709" s="18">
        <f t="shared" si="26"/>
        <v>0</v>
      </c>
      <c r="F709" s="18" t="s">
        <v>909</v>
      </c>
      <c r="G709" s="125">
        <f t="shared" si="27"/>
        <v>0</v>
      </c>
      <c r="H709" s="337" t="s">
        <v>909</v>
      </c>
      <c r="I709" s="353" t="s">
        <v>909</v>
      </c>
      <c r="J709" s="163" t="s">
        <v>909</v>
      </c>
      <c r="K709" s="346" t="s">
        <v>909</v>
      </c>
    </row>
    <row r="710" spans="1:11">
      <c r="A710" s="16" t="s">
        <v>909</v>
      </c>
      <c r="B710" s="4" t="s">
        <v>909</v>
      </c>
      <c r="C710" s="18" t="s">
        <v>909</v>
      </c>
      <c r="D710" s="18" t="s">
        <v>909</v>
      </c>
      <c r="E710" s="18">
        <f t="shared" si="26"/>
        <v>0</v>
      </c>
      <c r="F710" s="18" t="s">
        <v>909</v>
      </c>
      <c r="G710" s="125">
        <f t="shared" si="27"/>
        <v>0</v>
      </c>
      <c r="H710" s="337" t="s">
        <v>909</v>
      </c>
      <c r="I710" s="353" t="s">
        <v>909</v>
      </c>
      <c r="J710" s="163" t="s">
        <v>909</v>
      </c>
      <c r="K710" s="346" t="s">
        <v>909</v>
      </c>
    </row>
    <row r="711" spans="1:11">
      <c r="A711" s="16" t="s">
        <v>909</v>
      </c>
      <c r="B711" s="4" t="s">
        <v>909</v>
      </c>
      <c r="C711" s="18" t="s">
        <v>909</v>
      </c>
      <c r="D711" s="18" t="s">
        <v>909</v>
      </c>
      <c r="E711" s="18">
        <f t="shared" si="26"/>
        <v>0</v>
      </c>
      <c r="F711" s="18" t="s">
        <v>909</v>
      </c>
      <c r="G711" s="125">
        <f t="shared" si="27"/>
        <v>0</v>
      </c>
      <c r="H711" s="337" t="s">
        <v>909</v>
      </c>
      <c r="I711" s="353" t="s">
        <v>909</v>
      </c>
      <c r="J711" s="163" t="s">
        <v>909</v>
      </c>
      <c r="K711" s="346" t="s">
        <v>909</v>
      </c>
    </row>
    <row r="712" spans="1:11">
      <c r="A712" s="16" t="s">
        <v>909</v>
      </c>
      <c r="B712" s="4" t="s">
        <v>909</v>
      </c>
      <c r="C712" s="18" t="s">
        <v>909</v>
      </c>
      <c r="D712" s="18" t="s">
        <v>909</v>
      </c>
      <c r="E712" s="18">
        <f t="shared" si="26"/>
        <v>0</v>
      </c>
      <c r="F712" s="18" t="s">
        <v>909</v>
      </c>
      <c r="G712" s="125">
        <f t="shared" si="27"/>
        <v>0</v>
      </c>
      <c r="H712" s="337" t="s">
        <v>909</v>
      </c>
      <c r="I712" s="353" t="s">
        <v>909</v>
      </c>
      <c r="J712" s="163" t="s">
        <v>909</v>
      </c>
      <c r="K712" s="346" t="s">
        <v>909</v>
      </c>
    </row>
    <row r="713" spans="1:11">
      <c r="A713" s="16" t="s">
        <v>909</v>
      </c>
      <c r="B713" s="4" t="s">
        <v>909</v>
      </c>
      <c r="C713" s="18" t="s">
        <v>909</v>
      </c>
      <c r="D713" s="18" t="s">
        <v>909</v>
      </c>
      <c r="E713" s="18">
        <f t="shared" si="26"/>
        <v>0</v>
      </c>
      <c r="F713" s="18" t="s">
        <v>909</v>
      </c>
      <c r="G713" s="125">
        <f t="shared" si="27"/>
        <v>0</v>
      </c>
      <c r="H713" s="337" t="s">
        <v>909</v>
      </c>
      <c r="I713" s="353" t="s">
        <v>909</v>
      </c>
      <c r="J713" s="163" t="s">
        <v>909</v>
      </c>
      <c r="K713" s="346" t="s">
        <v>909</v>
      </c>
    </row>
    <row r="714" spans="1:11">
      <c r="A714" s="16" t="s">
        <v>909</v>
      </c>
      <c r="B714" s="4" t="s">
        <v>909</v>
      </c>
      <c r="C714" s="18" t="s">
        <v>909</v>
      </c>
      <c r="D714" s="18" t="s">
        <v>909</v>
      </c>
      <c r="E714" s="18">
        <f t="shared" si="26"/>
        <v>0</v>
      </c>
      <c r="F714" s="18" t="s">
        <v>909</v>
      </c>
      <c r="G714" s="125">
        <f t="shared" si="27"/>
        <v>0</v>
      </c>
      <c r="H714" s="337" t="s">
        <v>909</v>
      </c>
      <c r="I714" s="353" t="s">
        <v>909</v>
      </c>
      <c r="J714" s="163" t="s">
        <v>909</v>
      </c>
      <c r="K714" s="346" t="s">
        <v>909</v>
      </c>
    </row>
    <row r="715" spans="1:11">
      <c r="A715" s="16" t="s">
        <v>909</v>
      </c>
      <c r="B715" s="4" t="s">
        <v>909</v>
      </c>
      <c r="C715" s="18" t="s">
        <v>909</v>
      </c>
      <c r="D715" s="18" t="s">
        <v>909</v>
      </c>
      <c r="E715" s="18">
        <f t="shared" si="26"/>
        <v>0</v>
      </c>
      <c r="F715" s="18" t="s">
        <v>909</v>
      </c>
      <c r="G715" s="125">
        <f t="shared" si="27"/>
        <v>0</v>
      </c>
      <c r="H715" s="337" t="s">
        <v>909</v>
      </c>
      <c r="I715" s="353" t="s">
        <v>909</v>
      </c>
      <c r="J715" s="163" t="s">
        <v>909</v>
      </c>
      <c r="K715" s="346" t="s">
        <v>909</v>
      </c>
    </row>
    <row r="716" spans="1:11">
      <c r="A716" s="16" t="s">
        <v>909</v>
      </c>
      <c r="B716" s="29" t="s">
        <v>909</v>
      </c>
      <c r="C716" s="18" t="s">
        <v>909</v>
      </c>
      <c r="D716" s="18" t="s">
        <v>909</v>
      </c>
      <c r="E716" s="18">
        <f t="shared" si="26"/>
        <v>0</v>
      </c>
      <c r="F716" s="18" t="s">
        <v>909</v>
      </c>
      <c r="G716" s="125">
        <f t="shared" si="27"/>
        <v>0</v>
      </c>
      <c r="H716" s="337" t="s">
        <v>909</v>
      </c>
      <c r="I716" s="353" t="s">
        <v>909</v>
      </c>
      <c r="J716" s="163" t="s">
        <v>909</v>
      </c>
      <c r="K716" s="346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si="26"/>
        <v>0</v>
      </c>
      <c r="F717" s="18" t="s">
        <v>909</v>
      </c>
      <c r="G717" s="125">
        <f t="shared" si="27"/>
        <v>0</v>
      </c>
      <c r="H717" s="337" t="s">
        <v>909</v>
      </c>
      <c r="I717" s="353" t="s">
        <v>909</v>
      </c>
      <c r="J717" s="163" t="s">
        <v>909</v>
      </c>
      <c r="K717" s="346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6"/>
        <v>0</v>
      </c>
      <c r="F718" s="18" t="s">
        <v>909</v>
      </c>
      <c r="G718" s="125">
        <f t="shared" si="27"/>
        <v>0</v>
      </c>
      <c r="H718" s="337" t="s">
        <v>909</v>
      </c>
      <c r="I718" s="353" t="s">
        <v>909</v>
      </c>
      <c r="J718" s="163" t="s">
        <v>909</v>
      </c>
      <c r="K718" s="346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6"/>
        <v>0</v>
      </c>
      <c r="F719" s="18" t="s">
        <v>909</v>
      </c>
      <c r="G719" s="125">
        <f t="shared" si="27"/>
        <v>0</v>
      </c>
      <c r="H719" s="337" t="s">
        <v>909</v>
      </c>
      <c r="I719" s="353" t="s">
        <v>909</v>
      </c>
      <c r="J719" s="163" t="s">
        <v>909</v>
      </c>
      <c r="K719" s="346" t="s">
        <v>909</v>
      </c>
    </row>
    <row r="720" spans="1:11">
      <c r="A720" s="16" t="s">
        <v>909</v>
      </c>
      <c r="B720" s="30" t="s">
        <v>909</v>
      </c>
      <c r="C720" s="18" t="s">
        <v>909</v>
      </c>
      <c r="D720" s="18" t="s">
        <v>909</v>
      </c>
      <c r="E720" s="18">
        <f t="shared" si="26"/>
        <v>0</v>
      </c>
      <c r="F720" s="18" t="s">
        <v>909</v>
      </c>
      <c r="G720" s="125">
        <f t="shared" si="27"/>
        <v>0</v>
      </c>
      <c r="H720" s="337" t="s">
        <v>909</v>
      </c>
      <c r="I720" s="353" t="s">
        <v>909</v>
      </c>
      <c r="J720" s="163" t="s">
        <v>909</v>
      </c>
      <c r="K720" s="346" t="s">
        <v>909</v>
      </c>
    </row>
    <row r="721" spans="1:11">
      <c r="A721" s="16" t="s">
        <v>909</v>
      </c>
      <c r="B721" s="30" t="s">
        <v>909</v>
      </c>
      <c r="C721" s="18" t="s">
        <v>909</v>
      </c>
      <c r="D721" s="18" t="s">
        <v>909</v>
      </c>
      <c r="E721" s="18">
        <f t="shared" si="26"/>
        <v>0</v>
      </c>
      <c r="F721" s="18" t="s">
        <v>909</v>
      </c>
      <c r="G721" s="125">
        <f t="shared" si="27"/>
        <v>0</v>
      </c>
      <c r="H721" s="337" t="s">
        <v>909</v>
      </c>
      <c r="I721" s="353" t="s">
        <v>909</v>
      </c>
      <c r="J721" s="163" t="s">
        <v>909</v>
      </c>
      <c r="K721" s="346" t="s">
        <v>909</v>
      </c>
    </row>
    <row r="722" spans="1:11">
      <c r="A722" s="16" t="s">
        <v>909</v>
      </c>
      <c r="B722" s="30" t="s">
        <v>909</v>
      </c>
      <c r="C722" s="18" t="s">
        <v>909</v>
      </c>
      <c r="D722" s="18" t="s">
        <v>909</v>
      </c>
      <c r="E722" s="18">
        <f t="shared" si="26"/>
        <v>0</v>
      </c>
      <c r="F722" s="18" t="s">
        <v>909</v>
      </c>
      <c r="G722" s="125">
        <f t="shared" si="27"/>
        <v>0</v>
      </c>
      <c r="H722" s="337" t="s">
        <v>909</v>
      </c>
      <c r="I722" s="353" t="s">
        <v>909</v>
      </c>
      <c r="J722" s="163" t="s">
        <v>909</v>
      </c>
      <c r="K722" s="346" t="s">
        <v>909</v>
      </c>
    </row>
    <row r="723" spans="1:11">
      <c r="A723" s="16" t="s">
        <v>909</v>
      </c>
      <c r="B723" s="30" t="s">
        <v>909</v>
      </c>
      <c r="C723" s="18" t="s">
        <v>909</v>
      </c>
      <c r="D723" s="18" t="s">
        <v>909</v>
      </c>
      <c r="E723" s="18">
        <f t="shared" si="26"/>
        <v>0</v>
      </c>
      <c r="F723" s="18" t="s">
        <v>909</v>
      </c>
      <c r="G723" s="125">
        <f t="shared" si="27"/>
        <v>0</v>
      </c>
      <c r="H723" s="337" t="s">
        <v>909</v>
      </c>
      <c r="I723" s="353" t="s">
        <v>909</v>
      </c>
      <c r="J723" s="163" t="s">
        <v>909</v>
      </c>
      <c r="K723" s="346" t="s">
        <v>909</v>
      </c>
    </row>
    <row r="724" spans="1:11">
      <c r="A724" s="16" t="s">
        <v>909</v>
      </c>
      <c r="B724" s="30" t="s">
        <v>909</v>
      </c>
      <c r="C724" s="18" t="s">
        <v>909</v>
      </c>
      <c r="D724" s="18" t="s">
        <v>909</v>
      </c>
      <c r="E724" s="18">
        <f t="shared" si="26"/>
        <v>0</v>
      </c>
      <c r="F724" s="18" t="s">
        <v>909</v>
      </c>
      <c r="G724" s="125">
        <f t="shared" si="27"/>
        <v>0</v>
      </c>
      <c r="H724" s="337" t="s">
        <v>909</v>
      </c>
      <c r="I724" s="353" t="s">
        <v>909</v>
      </c>
      <c r="J724" s="163" t="s">
        <v>909</v>
      </c>
      <c r="K724" s="346" t="s">
        <v>909</v>
      </c>
    </row>
    <row r="725" spans="1:11">
      <c r="A725" s="16" t="s">
        <v>909</v>
      </c>
      <c r="B725" s="30" t="s">
        <v>909</v>
      </c>
      <c r="C725" s="18" t="s">
        <v>909</v>
      </c>
      <c r="D725" s="18" t="s">
        <v>909</v>
      </c>
      <c r="E725" s="18">
        <f t="shared" si="26"/>
        <v>0</v>
      </c>
      <c r="F725" s="18" t="s">
        <v>909</v>
      </c>
      <c r="G725" s="125">
        <f t="shared" si="27"/>
        <v>0</v>
      </c>
      <c r="H725" s="337" t="s">
        <v>909</v>
      </c>
      <c r="I725" s="353" t="s">
        <v>909</v>
      </c>
      <c r="J725" s="163" t="s">
        <v>909</v>
      </c>
      <c r="K725" s="346" t="s">
        <v>909</v>
      </c>
    </row>
    <row r="726" spans="1:11">
      <c r="A726" s="16" t="s">
        <v>909</v>
      </c>
      <c r="B726" s="31" t="s">
        <v>909</v>
      </c>
      <c r="C726" s="18" t="s">
        <v>909</v>
      </c>
      <c r="D726" s="18" t="s">
        <v>909</v>
      </c>
      <c r="E726" s="18">
        <f t="shared" si="26"/>
        <v>0</v>
      </c>
      <c r="F726" s="18" t="s">
        <v>909</v>
      </c>
      <c r="G726" s="125">
        <f t="shared" si="27"/>
        <v>0</v>
      </c>
      <c r="H726" s="337" t="s">
        <v>909</v>
      </c>
      <c r="I726" s="353" t="s">
        <v>909</v>
      </c>
      <c r="J726" s="163" t="s">
        <v>909</v>
      </c>
      <c r="K726" s="346" t="s">
        <v>909</v>
      </c>
    </row>
    <row r="727" spans="1:11">
      <c r="A727" s="16" t="s">
        <v>909</v>
      </c>
      <c r="B727" s="31" t="s">
        <v>909</v>
      </c>
      <c r="C727" s="18" t="s">
        <v>909</v>
      </c>
      <c r="D727" s="18" t="s">
        <v>909</v>
      </c>
      <c r="E727" s="18">
        <f t="shared" si="26"/>
        <v>0</v>
      </c>
      <c r="F727" s="18" t="s">
        <v>909</v>
      </c>
      <c r="G727" s="125">
        <f t="shared" si="27"/>
        <v>0</v>
      </c>
      <c r="H727" s="337" t="s">
        <v>909</v>
      </c>
      <c r="I727" s="353" t="s">
        <v>909</v>
      </c>
      <c r="J727" s="163" t="s">
        <v>909</v>
      </c>
      <c r="K727" s="346" t="s">
        <v>909</v>
      </c>
    </row>
    <row r="728" spans="1:11">
      <c r="A728" s="16" t="s">
        <v>909</v>
      </c>
      <c r="B728" s="31" t="s">
        <v>909</v>
      </c>
      <c r="C728" s="18" t="s">
        <v>909</v>
      </c>
      <c r="D728" s="18" t="s">
        <v>909</v>
      </c>
      <c r="E728" s="18">
        <f t="shared" si="26"/>
        <v>0</v>
      </c>
      <c r="F728" s="18" t="s">
        <v>909</v>
      </c>
      <c r="G728" s="125">
        <f t="shared" si="27"/>
        <v>0</v>
      </c>
      <c r="H728" s="337" t="s">
        <v>909</v>
      </c>
      <c r="I728" s="353" t="s">
        <v>909</v>
      </c>
      <c r="J728" s="163" t="s">
        <v>909</v>
      </c>
      <c r="K728" s="346" t="s">
        <v>909</v>
      </c>
    </row>
    <row r="729" spans="1:11">
      <c r="A729" s="16" t="s">
        <v>909</v>
      </c>
      <c r="B729" s="30" t="s">
        <v>909</v>
      </c>
      <c r="C729" s="18" t="s">
        <v>909</v>
      </c>
      <c r="D729" s="18" t="s">
        <v>909</v>
      </c>
      <c r="E729" s="18">
        <f t="shared" ref="E729:E792" si="28">IFERROR(C729+D729,0)</f>
        <v>0</v>
      </c>
      <c r="F729" s="18" t="s">
        <v>909</v>
      </c>
      <c r="G729" s="125">
        <f t="shared" ref="G729:G792" si="29">IFERROR((E729-F729),0)</f>
        <v>0</v>
      </c>
      <c r="H729" s="337" t="s">
        <v>909</v>
      </c>
      <c r="I729" s="353" t="s">
        <v>909</v>
      </c>
      <c r="J729" s="163" t="s">
        <v>909</v>
      </c>
      <c r="K729" s="346" t="s">
        <v>909</v>
      </c>
    </row>
    <row r="730" spans="1:11">
      <c r="A730" s="16" t="s">
        <v>909</v>
      </c>
      <c r="B730" s="30" t="s">
        <v>909</v>
      </c>
      <c r="C730" s="18" t="s">
        <v>909</v>
      </c>
      <c r="D730" s="18" t="s">
        <v>909</v>
      </c>
      <c r="E730" s="18">
        <f t="shared" si="28"/>
        <v>0</v>
      </c>
      <c r="F730" s="18" t="s">
        <v>909</v>
      </c>
      <c r="G730" s="125">
        <f t="shared" si="29"/>
        <v>0</v>
      </c>
      <c r="H730" s="337" t="s">
        <v>909</v>
      </c>
      <c r="I730" s="353" t="s">
        <v>909</v>
      </c>
      <c r="J730" s="163" t="s">
        <v>909</v>
      </c>
      <c r="K730" s="346" t="s">
        <v>909</v>
      </c>
    </row>
    <row r="731" spans="1:11">
      <c r="A731" s="16" t="s">
        <v>909</v>
      </c>
      <c r="B731" s="30" t="s">
        <v>909</v>
      </c>
      <c r="C731" s="18" t="s">
        <v>909</v>
      </c>
      <c r="D731" s="18" t="s">
        <v>909</v>
      </c>
      <c r="E731" s="18">
        <f t="shared" si="28"/>
        <v>0</v>
      </c>
      <c r="F731" s="18" t="s">
        <v>909</v>
      </c>
      <c r="G731" s="125">
        <f t="shared" si="29"/>
        <v>0</v>
      </c>
      <c r="H731" s="337" t="s">
        <v>909</v>
      </c>
      <c r="I731" s="353" t="s">
        <v>909</v>
      </c>
      <c r="J731" s="163" t="s">
        <v>909</v>
      </c>
      <c r="K731" s="346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8"/>
        <v>0</v>
      </c>
      <c r="F732" s="34" t="s">
        <v>909</v>
      </c>
      <c r="G732" s="125">
        <f t="shared" si="29"/>
        <v>0</v>
      </c>
      <c r="H732" s="337" t="s">
        <v>909</v>
      </c>
      <c r="I732" s="356" t="s">
        <v>909</v>
      </c>
      <c r="J732" s="171" t="s">
        <v>909</v>
      </c>
      <c r="K732" s="348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8"/>
        <v>0</v>
      </c>
      <c r="F733" s="34" t="s">
        <v>909</v>
      </c>
      <c r="G733" s="126">
        <f t="shared" si="29"/>
        <v>0</v>
      </c>
      <c r="H733" s="340" t="s">
        <v>909</v>
      </c>
      <c r="I733" s="356" t="s">
        <v>909</v>
      </c>
      <c r="J733" s="171" t="s">
        <v>909</v>
      </c>
      <c r="K733" s="348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8"/>
        <v>0</v>
      </c>
      <c r="F734" s="34" t="s">
        <v>909</v>
      </c>
      <c r="G734" s="126">
        <f t="shared" si="29"/>
        <v>0</v>
      </c>
      <c r="H734" s="340" t="s">
        <v>909</v>
      </c>
      <c r="I734" s="356" t="s">
        <v>909</v>
      </c>
      <c r="J734" s="171" t="s">
        <v>909</v>
      </c>
      <c r="K734" s="348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8"/>
        <v>0</v>
      </c>
      <c r="F735" s="34" t="s">
        <v>909</v>
      </c>
      <c r="G735" s="126">
        <f t="shared" si="29"/>
        <v>0</v>
      </c>
      <c r="H735" s="340" t="s">
        <v>909</v>
      </c>
      <c r="I735" s="356" t="s">
        <v>909</v>
      </c>
      <c r="J735" s="171" t="s">
        <v>909</v>
      </c>
      <c r="K735" s="348" t="s">
        <v>909</v>
      </c>
    </row>
    <row r="736" spans="1:11">
      <c r="A736" s="32" t="s">
        <v>909</v>
      </c>
      <c r="B736" s="35" t="s">
        <v>909</v>
      </c>
      <c r="C736" s="34" t="s">
        <v>909</v>
      </c>
      <c r="D736" s="34" t="s">
        <v>909</v>
      </c>
      <c r="E736" s="34">
        <f t="shared" si="28"/>
        <v>0</v>
      </c>
      <c r="F736" s="34" t="s">
        <v>909</v>
      </c>
      <c r="G736" s="126">
        <f t="shared" si="29"/>
        <v>0</v>
      </c>
      <c r="H736" s="340" t="s">
        <v>909</v>
      </c>
      <c r="I736" s="356" t="s">
        <v>909</v>
      </c>
      <c r="J736" s="171" t="s">
        <v>909</v>
      </c>
      <c r="K736" s="348" t="s">
        <v>909</v>
      </c>
    </row>
    <row r="737" spans="1:11">
      <c r="A737" s="32" t="s">
        <v>909</v>
      </c>
      <c r="B737" s="35" t="s">
        <v>909</v>
      </c>
      <c r="C737" s="34" t="s">
        <v>909</v>
      </c>
      <c r="D737" s="34" t="s">
        <v>909</v>
      </c>
      <c r="E737" s="34">
        <f t="shared" si="28"/>
        <v>0</v>
      </c>
      <c r="F737" s="34" t="s">
        <v>909</v>
      </c>
      <c r="G737" s="126">
        <f t="shared" si="29"/>
        <v>0</v>
      </c>
      <c r="H737" s="340" t="s">
        <v>909</v>
      </c>
      <c r="I737" s="356" t="s">
        <v>909</v>
      </c>
      <c r="J737" s="171" t="s">
        <v>909</v>
      </c>
      <c r="K737" s="348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8"/>
        <v>0</v>
      </c>
      <c r="F738" s="34" t="s">
        <v>909</v>
      </c>
      <c r="G738" s="126">
        <f t="shared" si="29"/>
        <v>0</v>
      </c>
      <c r="H738" s="340" t="s">
        <v>909</v>
      </c>
      <c r="I738" s="356" t="s">
        <v>909</v>
      </c>
      <c r="J738" s="171" t="s">
        <v>909</v>
      </c>
      <c r="K738" s="348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8"/>
        <v>0</v>
      </c>
      <c r="F739" s="34" t="s">
        <v>909</v>
      </c>
      <c r="G739" s="126">
        <f t="shared" si="29"/>
        <v>0</v>
      </c>
      <c r="H739" s="340" t="s">
        <v>909</v>
      </c>
      <c r="I739" s="356" t="s">
        <v>909</v>
      </c>
      <c r="J739" s="171" t="s">
        <v>909</v>
      </c>
      <c r="K739" s="348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8"/>
        <v>0</v>
      </c>
      <c r="F740" s="34" t="s">
        <v>909</v>
      </c>
      <c r="G740" s="126">
        <f t="shared" si="29"/>
        <v>0</v>
      </c>
      <c r="H740" s="340" t="s">
        <v>909</v>
      </c>
      <c r="I740" s="356" t="s">
        <v>909</v>
      </c>
      <c r="J740" s="171" t="s">
        <v>909</v>
      </c>
      <c r="K740" s="348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8"/>
        <v>0</v>
      </c>
      <c r="F741" s="34" t="s">
        <v>909</v>
      </c>
      <c r="G741" s="126">
        <f t="shared" si="29"/>
        <v>0</v>
      </c>
      <c r="H741" s="340" t="s">
        <v>909</v>
      </c>
      <c r="I741" s="356" t="s">
        <v>909</v>
      </c>
      <c r="J741" s="171" t="s">
        <v>909</v>
      </c>
      <c r="K741" s="348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8"/>
        <v>0</v>
      </c>
      <c r="F742" s="34" t="s">
        <v>909</v>
      </c>
      <c r="G742" s="126">
        <f t="shared" si="29"/>
        <v>0</v>
      </c>
      <c r="H742" s="340" t="s">
        <v>909</v>
      </c>
      <c r="I742" s="356" t="s">
        <v>909</v>
      </c>
      <c r="J742" s="171" t="s">
        <v>909</v>
      </c>
      <c r="K742" s="348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8"/>
        <v>0</v>
      </c>
      <c r="F743" s="34" t="s">
        <v>909</v>
      </c>
      <c r="G743" s="126">
        <f t="shared" si="29"/>
        <v>0</v>
      </c>
      <c r="H743" s="340" t="s">
        <v>909</v>
      </c>
      <c r="I743" s="356" t="s">
        <v>909</v>
      </c>
      <c r="J743" s="171" t="s">
        <v>909</v>
      </c>
      <c r="K743" s="348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8"/>
        <v>0</v>
      </c>
      <c r="F744" s="34" t="s">
        <v>909</v>
      </c>
      <c r="G744" s="126">
        <f t="shared" si="29"/>
        <v>0</v>
      </c>
      <c r="H744" s="340" t="s">
        <v>909</v>
      </c>
      <c r="I744" s="356" t="s">
        <v>909</v>
      </c>
      <c r="J744" s="171" t="s">
        <v>909</v>
      </c>
      <c r="K744" s="348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8"/>
        <v>0</v>
      </c>
      <c r="F745" s="34" t="s">
        <v>909</v>
      </c>
      <c r="G745" s="126">
        <f t="shared" si="29"/>
        <v>0</v>
      </c>
      <c r="H745" s="340" t="s">
        <v>909</v>
      </c>
      <c r="I745" s="356" t="s">
        <v>909</v>
      </c>
      <c r="J745" s="171" t="s">
        <v>909</v>
      </c>
      <c r="K745" s="348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8"/>
        <v>0</v>
      </c>
      <c r="F746" s="34" t="s">
        <v>909</v>
      </c>
      <c r="G746" s="126">
        <f t="shared" si="29"/>
        <v>0</v>
      </c>
      <c r="H746" s="340" t="s">
        <v>909</v>
      </c>
      <c r="I746" s="356" t="s">
        <v>909</v>
      </c>
      <c r="J746" s="171" t="s">
        <v>909</v>
      </c>
      <c r="K746" s="348" t="s">
        <v>909</v>
      </c>
    </row>
    <row r="747" spans="1:11">
      <c r="A747" s="32" t="s">
        <v>909</v>
      </c>
      <c r="B747" s="33" t="s">
        <v>909</v>
      </c>
      <c r="C747" s="34" t="s">
        <v>909</v>
      </c>
      <c r="D747" s="34" t="s">
        <v>909</v>
      </c>
      <c r="E747" s="34">
        <f t="shared" si="28"/>
        <v>0</v>
      </c>
      <c r="F747" s="34" t="s">
        <v>909</v>
      </c>
      <c r="G747" s="126">
        <f t="shared" si="29"/>
        <v>0</v>
      </c>
      <c r="H747" s="340" t="s">
        <v>909</v>
      </c>
      <c r="I747" s="356" t="s">
        <v>909</v>
      </c>
      <c r="J747" s="171" t="s">
        <v>909</v>
      </c>
      <c r="K747" s="348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8"/>
        <v>0</v>
      </c>
      <c r="F748" s="34" t="s">
        <v>909</v>
      </c>
      <c r="G748" s="126">
        <f t="shared" si="29"/>
        <v>0</v>
      </c>
      <c r="H748" s="340" t="s">
        <v>909</v>
      </c>
      <c r="I748" s="356" t="s">
        <v>909</v>
      </c>
      <c r="J748" s="171" t="s">
        <v>909</v>
      </c>
      <c r="K748" s="348" t="s">
        <v>909</v>
      </c>
    </row>
    <row r="749" spans="1:11">
      <c r="A749" s="32" t="s">
        <v>909</v>
      </c>
      <c r="B749" s="33" t="s">
        <v>909</v>
      </c>
      <c r="C749" s="34" t="s">
        <v>909</v>
      </c>
      <c r="D749" s="34" t="s">
        <v>909</v>
      </c>
      <c r="E749" s="34">
        <f t="shared" si="28"/>
        <v>0</v>
      </c>
      <c r="F749" s="34" t="s">
        <v>909</v>
      </c>
      <c r="G749" s="126">
        <f t="shared" si="29"/>
        <v>0</v>
      </c>
      <c r="H749" s="340" t="s">
        <v>909</v>
      </c>
      <c r="I749" s="356" t="s">
        <v>909</v>
      </c>
      <c r="J749" s="171" t="s">
        <v>909</v>
      </c>
      <c r="K749" s="348" t="s">
        <v>909</v>
      </c>
    </row>
    <row r="750" spans="1:11">
      <c r="A750" s="32" t="s">
        <v>909</v>
      </c>
      <c r="B750" s="33" t="s">
        <v>909</v>
      </c>
      <c r="C750" s="34" t="s">
        <v>909</v>
      </c>
      <c r="D750" s="34" t="s">
        <v>909</v>
      </c>
      <c r="E750" s="34">
        <f t="shared" si="28"/>
        <v>0</v>
      </c>
      <c r="F750" s="34" t="s">
        <v>909</v>
      </c>
      <c r="G750" s="126">
        <f t="shared" si="29"/>
        <v>0</v>
      </c>
      <c r="H750" s="340" t="s">
        <v>909</v>
      </c>
      <c r="I750" s="356" t="s">
        <v>909</v>
      </c>
      <c r="J750" s="171" t="s">
        <v>909</v>
      </c>
      <c r="K750" s="348" t="s">
        <v>909</v>
      </c>
    </row>
    <row r="751" spans="1:11">
      <c r="A751" s="32" t="s">
        <v>909</v>
      </c>
      <c r="B751" s="33" t="s">
        <v>909</v>
      </c>
      <c r="C751" s="34" t="s">
        <v>909</v>
      </c>
      <c r="D751" s="34" t="s">
        <v>909</v>
      </c>
      <c r="E751" s="34">
        <f t="shared" si="28"/>
        <v>0</v>
      </c>
      <c r="F751" s="34" t="s">
        <v>909</v>
      </c>
      <c r="G751" s="126">
        <f t="shared" si="29"/>
        <v>0</v>
      </c>
      <c r="H751" s="340" t="s">
        <v>909</v>
      </c>
      <c r="I751" s="356" t="s">
        <v>909</v>
      </c>
      <c r="J751" s="171" t="s">
        <v>909</v>
      </c>
      <c r="K751" s="348" t="s">
        <v>909</v>
      </c>
    </row>
    <row r="752" spans="1:11">
      <c r="A752" s="32" t="s">
        <v>909</v>
      </c>
      <c r="B752" s="33" t="s">
        <v>909</v>
      </c>
      <c r="C752" s="34" t="s">
        <v>909</v>
      </c>
      <c r="D752" s="34" t="s">
        <v>909</v>
      </c>
      <c r="E752" s="34">
        <f t="shared" si="28"/>
        <v>0</v>
      </c>
      <c r="F752" s="34" t="s">
        <v>909</v>
      </c>
      <c r="G752" s="126">
        <f t="shared" si="29"/>
        <v>0</v>
      </c>
      <c r="H752" s="340" t="s">
        <v>909</v>
      </c>
      <c r="I752" s="356" t="s">
        <v>909</v>
      </c>
      <c r="J752" s="171" t="s">
        <v>909</v>
      </c>
      <c r="K752" s="348" t="s">
        <v>909</v>
      </c>
    </row>
    <row r="753" spans="1:11">
      <c r="A753" s="32" t="s">
        <v>909</v>
      </c>
      <c r="B753" s="33" t="s">
        <v>909</v>
      </c>
      <c r="C753" s="34" t="s">
        <v>909</v>
      </c>
      <c r="D753" s="34" t="s">
        <v>909</v>
      </c>
      <c r="E753" s="34">
        <f t="shared" si="28"/>
        <v>0</v>
      </c>
      <c r="F753" s="34" t="s">
        <v>909</v>
      </c>
      <c r="G753" s="126">
        <f t="shared" si="29"/>
        <v>0</v>
      </c>
      <c r="H753" s="340" t="s">
        <v>909</v>
      </c>
      <c r="I753" s="356" t="s">
        <v>909</v>
      </c>
      <c r="J753" s="171" t="s">
        <v>909</v>
      </c>
      <c r="K753" s="348" t="s">
        <v>909</v>
      </c>
    </row>
    <row r="754" spans="1:11">
      <c r="A754" s="32" t="s">
        <v>909</v>
      </c>
      <c r="B754" s="33" t="s">
        <v>909</v>
      </c>
      <c r="C754" s="34" t="s">
        <v>909</v>
      </c>
      <c r="D754" s="34" t="s">
        <v>909</v>
      </c>
      <c r="E754" s="34">
        <f t="shared" si="28"/>
        <v>0</v>
      </c>
      <c r="F754" s="34" t="s">
        <v>909</v>
      </c>
      <c r="G754" s="126">
        <f t="shared" si="29"/>
        <v>0</v>
      </c>
      <c r="H754" s="340" t="s">
        <v>909</v>
      </c>
      <c r="I754" s="356" t="s">
        <v>909</v>
      </c>
      <c r="J754" s="171" t="s">
        <v>909</v>
      </c>
      <c r="K754" s="348" t="s">
        <v>909</v>
      </c>
    </row>
    <row r="755" spans="1:11">
      <c r="A755" s="32" t="s">
        <v>909</v>
      </c>
      <c r="B755" s="33" t="s">
        <v>909</v>
      </c>
      <c r="C755" s="34" t="s">
        <v>909</v>
      </c>
      <c r="D755" s="34" t="s">
        <v>909</v>
      </c>
      <c r="E755" s="34">
        <f t="shared" si="28"/>
        <v>0</v>
      </c>
      <c r="F755" s="34" t="s">
        <v>909</v>
      </c>
      <c r="G755" s="126">
        <f t="shared" si="29"/>
        <v>0</v>
      </c>
      <c r="H755" s="340" t="s">
        <v>909</v>
      </c>
      <c r="I755" s="356" t="s">
        <v>909</v>
      </c>
      <c r="J755" s="171" t="s">
        <v>909</v>
      </c>
      <c r="K755" s="348" t="s">
        <v>909</v>
      </c>
    </row>
    <row r="756" spans="1:11">
      <c r="A756" s="32" t="s">
        <v>909</v>
      </c>
      <c r="B756" s="33" t="s">
        <v>909</v>
      </c>
      <c r="C756" s="34" t="s">
        <v>909</v>
      </c>
      <c r="D756" s="34" t="s">
        <v>909</v>
      </c>
      <c r="E756" s="34">
        <f t="shared" si="28"/>
        <v>0</v>
      </c>
      <c r="F756" s="34" t="s">
        <v>909</v>
      </c>
      <c r="G756" s="126">
        <f t="shared" si="29"/>
        <v>0</v>
      </c>
      <c r="H756" s="340" t="s">
        <v>909</v>
      </c>
      <c r="I756" s="356" t="s">
        <v>909</v>
      </c>
      <c r="J756" s="171" t="s">
        <v>909</v>
      </c>
      <c r="K756" s="348" t="s">
        <v>909</v>
      </c>
    </row>
    <row r="757" spans="1:11">
      <c r="A757" s="32" t="s">
        <v>909</v>
      </c>
      <c r="B757" s="33" t="s">
        <v>909</v>
      </c>
      <c r="C757" s="34" t="s">
        <v>909</v>
      </c>
      <c r="D757" s="34" t="s">
        <v>909</v>
      </c>
      <c r="E757" s="34">
        <f t="shared" si="28"/>
        <v>0</v>
      </c>
      <c r="F757" s="34" t="s">
        <v>909</v>
      </c>
      <c r="G757" s="126">
        <f t="shared" si="29"/>
        <v>0</v>
      </c>
      <c r="H757" s="340" t="s">
        <v>909</v>
      </c>
      <c r="I757" s="356" t="s">
        <v>909</v>
      </c>
      <c r="J757" s="171" t="s">
        <v>909</v>
      </c>
      <c r="K757" s="348" t="s">
        <v>909</v>
      </c>
    </row>
    <row r="758" spans="1:11">
      <c r="A758" s="32" t="s">
        <v>909</v>
      </c>
      <c r="B758" s="33" t="s">
        <v>909</v>
      </c>
      <c r="C758" s="34" t="s">
        <v>909</v>
      </c>
      <c r="D758" s="34" t="s">
        <v>909</v>
      </c>
      <c r="E758" s="34">
        <f t="shared" si="28"/>
        <v>0</v>
      </c>
      <c r="F758" s="34" t="s">
        <v>909</v>
      </c>
      <c r="G758" s="126">
        <f t="shared" si="29"/>
        <v>0</v>
      </c>
      <c r="H758" s="340" t="s">
        <v>909</v>
      </c>
      <c r="I758" s="356" t="s">
        <v>909</v>
      </c>
      <c r="J758" s="171" t="s">
        <v>909</v>
      </c>
      <c r="K758" s="348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8"/>
        <v>0</v>
      </c>
      <c r="F759" s="34" t="s">
        <v>909</v>
      </c>
      <c r="G759" s="126">
        <f t="shared" si="29"/>
        <v>0</v>
      </c>
      <c r="H759" s="340" t="s">
        <v>909</v>
      </c>
      <c r="I759" s="356" t="s">
        <v>909</v>
      </c>
      <c r="J759" s="171" t="s">
        <v>909</v>
      </c>
      <c r="K759" s="348" t="s">
        <v>909</v>
      </c>
    </row>
    <row r="760" spans="1:11">
      <c r="A760" s="32" t="s">
        <v>909</v>
      </c>
      <c r="B760" s="33" t="s">
        <v>909</v>
      </c>
      <c r="C760" s="34" t="s">
        <v>909</v>
      </c>
      <c r="D760" s="34" t="s">
        <v>909</v>
      </c>
      <c r="E760" s="34">
        <f t="shared" si="28"/>
        <v>0</v>
      </c>
      <c r="F760" s="34" t="s">
        <v>909</v>
      </c>
      <c r="G760" s="126">
        <f t="shared" si="29"/>
        <v>0</v>
      </c>
      <c r="H760" s="340" t="s">
        <v>909</v>
      </c>
      <c r="I760" s="356" t="s">
        <v>909</v>
      </c>
      <c r="J760" s="171" t="s">
        <v>909</v>
      </c>
      <c r="K760" s="348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8"/>
        <v>0</v>
      </c>
      <c r="F761" s="34" t="s">
        <v>909</v>
      </c>
      <c r="G761" s="126">
        <f t="shared" si="29"/>
        <v>0</v>
      </c>
      <c r="H761" s="340" t="s">
        <v>909</v>
      </c>
      <c r="I761" s="356" t="s">
        <v>909</v>
      </c>
      <c r="J761" s="171" t="s">
        <v>909</v>
      </c>
      <c r="K761" s="348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8"/>
        <v>0</v>
      </c>
      <c r="F762" s="34" t="s">
        <v>909</v>
      </c>
      <c r="G762" s="126">
        <f t="shared" si="29"/>
        <v>0</v>
      </c>
      <c r="H762" s="340" t="s">
        <v>909</v>
      </c>
      <c r="I762" s="356" t="s">
        <v>909</v>
      </c>
      <c r="J762" s="171" t="s">
        <v>909</v>
      </c>
      <c r="K762" s="348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8"/>
        <v>0</v>
      </c>
      <c r="F763" s="34" t="s">
        <v>909</v>
      </c>
      <c r="G763" s="126">
        <f t="shared" si="29"/>
        <v>0</v>
      </c>
      <c r="H763" s="341" t="s">
        <v>909</v>
      </c>
      <c r="I763" s="357" t="s">
        <v>909</v>
      </c>
      <c r="J763" s="173" t="s">
        <v>909</v>
      </c>
      <c r="K763" s="349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8"/>
        <v>0</v>
      </c>
      <c r="F764" s="34" t="s">
        <v>909</v>
      </c>
      <c r="G764" s="126">
        <f t="shared" si="29"/>
        <v>0</v>
      </c>
      <c r="H764" s="341" t="s">
        <v>909</v>
      </c>
      <c r="I764" s="357" t="s">
        <v>909</v>
      </c>
      <c r="J764" s="173" t="s">
        <v>909</v>
      </c>
      <c r="K764" s="349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8"/>
        <v>0</v>
      </c>
      <c r="F765" s="34" t="s">
        <v>909</v>
      </c>
      <c r="G765" s="126">
        <f t="shared" si="29"/>
        <v>0</v>
      </c>
      <c r="H765" s="340" t="s">
        <v>909</v>
      </c>
      <c r="I765" s="176" t="s">
        <v>909</v>
      </c>
      <c r="J765" s="175" t="s">
        <v>909</v>
      </c>
      <c r="K765" s="159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8"/>
        <v>0</v>
      </c>
      <c r="F766" s="34" t="s">
        <v>909</v>
      </c>
      <c r="G766" s="126">
        <f t="shared" si="29"/>
        <v>0</v>
      </c>
      <c r="H766" s="340" t="s">
        <v>909</v>
      </c>
      <c r="I766" s="176" t="s">
        <v>909</v>
      </c>
      <c r="J766" s="175" t="s">
        <v>909</v>
      </c>
      <c r="K766" s="159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8"/>
        <v>0</v>
      </c>
      <c r="F767" s="34" t="s">
        <v>909</v>
      </c>
      <c r="G767" s="126">
        <f t="shared" si="29"/>
        <v>0</v>
      </c>
      <c r="H767" s="340" t="s">
        <v>909</v>
      </c>
      <c r="I767" s="176" t="s">
        <v>909</v>
      </c>
      <c r="J767" s="175" t="s">
        <v>909</v>
      </c>
      <c r="K767" s="159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8"/>
        <v>0</v>
      </c>
      <c r="F768" s="34" t="s">
        <v>909</v>
      </c>
      <c r="G768" s="126">
        <f t="shared" si="29"/>
        <v>0</v>
      </c>
      <c r="H768" s="340" t="s">
        <v>909</v>
      </c>
      <c r="I768" s="176" t="s">
        <v>909</v>
      </c>
      <c r="J768" s="175" t="s">
        <v>909</v>
      </c>
      <c r="K768" s="159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8"/>
        <v>0</v>
      </c>
      <c r="F769" s="34" t="s">
        <v>909</v>
      </c>
      <c r="G769" s="126">
        <f t="shared" si="29"/>
        <v>0</v>
      </c>
      <c r="H769" s="340" t="s">
        <v>909</v>
      </c>
      <c r="I769" s="176" t="s">
        <v>909</v>
      </c>
      <c r="J769" s="175" t="s">
        <v>909</v>
      </c>
      <c r="K769" s="159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8"/>
        <v>0</v>
      </c>
      <c r="F770" s="34" t="s">
        <v>909</v>
      </c>
      <c r="G770" s="126">
        <f t="shared" si="29"/>
        <v>0</v>
      </c>
      <c r="H770" s="340" t="s">
        <v>909</v>
      </c>
      <c r="I770" s="176" t="s">
        <v>909</v>
      </c>
      <c r="J770" s="175" t="s">
        <v>909</v>
      </c>
      <c r="K770" s="159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8"/>
        <v>0</v>
      </c>
      <c r="F771" s="34" t="s">
        <v>909</v>
      </c>
      <c r="G771" s="126">
        <f t="shared" si="29"/>
        <v>0</v>
      </c>
      <c r="H771" s="340" t="s">
        <v>909</v>
      </c>
      <c r="I771" s="176" t="s">
        <v>909</v>
      </c>
      <c r="J771" s="175" t="s">
        <v>909</v>
      </c>
      <c r="K771" s="159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8"/>
        <v>0</v>
      </c>
      <c r="F772" s="34" t="s">
        <v>909</v>
      </c>
      <c r="G772" s="126">
        <f t="shared" si="29"/>
        <v>0</v>
      </c>
      <c r="H772" s="340" t="s">
        <v>909</v>
      </c>
      <c r="I772" s="176" t="s">
        <v>909</v>
      </c>
      <c r="J772" s="175" t="s">
        <v>909</v>
      </c>
      <c r="K772" s="159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8"/>
        <v>0</v>
      </c>
      <c r="F773" s="34" t="s">
        <v>909</v>
      </c>
      <c r="G773" s="126">
        <f t="shared" si="29"/>
        <v>0</v>
      </c>
      <c r="H773" s="340" t="s">
        <v>909</v>
      </c>
      <c r="I773" s="176" t="s">
        <v>909</v>
      </c>
      <c r="J773" s="175" t="s">
        <v>909</v>
      </c>
      <c r="K773" s="159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8"/>
        <v>0</v>
      </c>
      <c r="F774" s="34" t="s">
        <v>909</v>
      </c>
      <c r="G774" s="126">
        <f t="shared" si="29"/>
        <v>0</v>
      </c>
      <c r="H774" s="340" t="s">
        <v>909</v>
      </c>
      <c r="I774" s="176" t="s">
        <v>909</v>
      </c>
      <c r="J774" s="175" t="s">
        <v>909</v>
      </c>
      <c r="K774" s="159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8"/>
        <v>0</v>
      </c>
      <c r="F775" s="34" t="s">
        <v>909</v>
      </c>
      <c r="G775" s="126">
        <f t="shared" si="29"/>
        <v>0</v>
      </c>
      <c r="H775" s="340" t="s">
        <v>909</v>
      </c>
      <c r="I775" s="176" t="s">
        <v>909</v>
      </c>
      <c r="J775" s="175" t="s">
        <v>909</v>
      </c>
      <c r="K775" s="159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8"/>
        <v>0</v>
      </c>
      <c r="F776" s="34" t="s">
        <v>909</v>
      </c>
      <c r="G776" s="126">
        <f t="shared" si="29"/>
        <v>0</v>
      </c>
      <c r="H776" s="340" t="s">
        <v>909</v>
      </c>
      <c r="I776" s="176" t="s">
        <v>909</v>
      </c>
      <c r="J776" s="175" t="s">
        <v>909</v>
      </c>
      <c r="K776" s="159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8"/>
        <v>0</v>
      </c>
      <c r="F777" s="34" t="s">
        <v>909</v>
      </c>
      <c r="G777" s="126">
        <f t="shared" si="29"/>
        <v>0</v>
      </c>
      <c r="H777" s="340" t="s">
        <v>909</v>
      </c>
      <c r="I777" s="176" t="s">
        <v>909</v>
      </c>
      <c r="J777" s="175" t="s">
        <v>909</v>
      </c>
      <c r="K777" s="159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8"/>
        <v>0</v>
      </c>
      <c r="F778" s="34" t="s">
        <v>909</v>
      </c>
      <c r="G778" s="126">
        <f t="shared" si="29"/>
        <v>0</v>
      </c>
      <c r="H778" s="340" t="s">
        <v>909</v>
      </c>
      <c r="I778" s="176" t="s">
        <v>909</v>
      </c>
      <c r="J778" s="175" t="s">
        <v>909</v>
      </c>
      <c r="K778" s="159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8"/>
        <v>0</v>
      </c>
      <c r="F779" s="34" t="s">
        <v>909</v>
      </c>
      <c r="G779" s="126">
        <f t="shared" si="29"/>
        <v>0</v>
      </c>
      <c r="H779" s="340" t="s">
        <v>909</v>
      </c>
      <c r="I779" s="176" t="s">
        <v>909</v>
      </c>
      <c r="J779" s="175" t="s">
        <v>909</v>
      </c>
      <c r="K779" s="159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8"/>
        <v>0</v>
      </c>
      <c r="F780" s="34" t="s">
        <v>909</v>
      </c>
      <c r="G780" s="126">
        <f t="shared" si="29"/>
        <v>0</v>
      </c>
      <c r="H780" s="340" t="s">
        <v>909</v>
      </c>
      <c r="I780" s="176" t="s">
        <v>909</v>
      </c>
      <c r="J780" s="175" t="s">
        <v>909</v>
      </c>
      <c r="K780" s="159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si="28"/>
        <v>0</v>
      </c>
      <c r="F781" s="34" t="s">
        <v>909</v>
      </c>
      <c r="G781" s="126">
        <f t="shared" si="29"/>
        <v>0</v>
      </c>
      <c r="H781" s="340" t="s">
        <v>909</v>
      </c>
      <c r="I781" s="176" t="s">
        <v>909</v>
      </c>
      <c r="J781" s="175" t="s">
        <v>909</v>
      </c>
      <c r="K781" s="159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8"/>
        <v>0</v>
      </c>
      <c r="F782" s="34" t="s">
        <v>909</v>
      </c>
      <c r="G782" s="126">
        <f t="shared" si="29"/>
        <v>0</v>
      </c>
      <c r="H782" s="340" t="s">
        <v>909</v>
      </c>
      <c r="I782" s="176" t="s">
        <v>909</v>
      </c>
      <c r="J782" s="175" t="s">
        <v>909</v>
      </c>
      <c r="K782" s="159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8"/>
        <v>0</v>
      </c>
      <c r="F783" s="34" t="s">
        <v>909</v>
      </c>
      <c r="G783" s="126">
        <f t="shared" si="29"/>
        <v>0</v>
      </c>
      <c r="H783" s="340" t="s">
        <v>909</v>
      </c>
      <c r="I783" s="176" t="s">
        <v>909</v>
      </c>
      <c r="J783" s="175" t="s">
        <v>909</v>
      </c>
      <c r="K783" s="159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8"/>
        <v>0</v>
      </c>
      <c r="F784" s="34" t="s">
        <v>909</v>
      </c>
      <c r="G784" s="126">
        <f t="shared" si="29"/>
        <v>0</v>
      </c>
      <c r="H784" s="340" t="s">
        <v>909</v>
      </c>
      <c r="I784" s="176" t="s">
        <v>909</v>
      </c>
      <c r="J784" s="175" t="s">
        <v>909</v>
      </c>
      <c r="K784" s="159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8"/>
        <v>0</v>
      </c>
      <c r="F785" s="34" t="s">
        <v>909</v>
      </c>
      <c r="G785" s="126">
        <f t="shared" si="29"/>
        <v>0</v>
      </c>
      <c r="H785" s="340" t="s">
        <v>909</v>
      </c>
      <c r="I785" s="176" t="s">
        <v>909</v>
      </c>
      <c r="J785" s="175" t="s">
        <v>909</v>
      </c>
      <c r="K785" s="159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8"/>
        <v>0</v>
      </c>
      <c r="F786" s="34" t="s">
        <v>909</v>
      </c>
      <c r="G786" s="126">
        <f t="shared" si="29"/>
        <v>0</v>
      </c>
      <c r="H786" s="340" t="s">
        <v>909</v>
      </c>
      <c r="I786" s="176" t="s">
        <v>909</v>
      </c>
      <c r="J786" s="175" t="s">
        <v>909</v>
      </c>
      <c r="K786" s="159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8"/>
        <v>0</v>
      </c>
      <c r="F787" s="34" t="s">
        <v>909</v>
      </c>
      <c r="G787" s="126">
        <f t="shared" si="29"/>
        <v>0</v>
      </c>
      <c r="H787" s="340" t="s">
        <v>909</v>
      </c>
      <c r="I787" s="176" t="s">
        <v>909</v>
      </c>
      <c r="J787" s="175" t="s">
        <v>909</v>
      </c>
      <c r="K787" s="159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8"/>
        <v>0</v>
      </c>
      <c r="F788" s="34" t="s">
        <v>909</v>
      </c>
      <c r="G788" s="126">
        <f t="shared" si="29"/>
        <v>0</v>
      </c>
      <c r="H788" s="340" t="s">
        <v>909</v>
      </c>
      <c r="I788" s="176" t="s">
        <v>909</v>
      </c>
      <c r="J788" s="175" t="s">
        <v>909</v>
      </c>
      <c r="K788" s="159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8"/>
        <v>0</v>
      </c>
      <c r="F789" s="34" t="s">
        <v>909</v>
      </c>
      <c r="G789" s="126">
        <f t="shared" si="29"/>
        <v>0</v>
      </c>
      <c r="H789" s="340" t="s">
        <v>909</v>
      </c>
      <c r="I789" s="176" t="s">
        <v>909</v>
      </c>
      <c r="J789" s="175" t="s">
        <v>909</v>
      </c>
      <c r="K789" s="159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8"/>
        <v>0</v>
      </c>
      <c r="F790" s="34" t="s">
        <v>909</v>
      </c>
      <c r="G790" s="126">
        <f t="shared" si="29"/>
        <v>0</v>
      </c>
      <c r="H790" s="340" t="s">
        <v>909</v>
      </c>
      <c r="I790" s="176" t="s">
        <v>909</v>
      </c>
      <c r="J790" s="175" t="s">
        <v>909</v>
      </c>
      <c r="K790" s="159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8"/>
        <v>0</v>
      </c>
      <c r="F791" s="34" t="s">
        <v>909</v>
      </c>
      <c r="G791" s="126">
        <f t="shared" si="29"/>
        <v>0</v>
      </c>
      <c r="H791" s="340" t="s">
        <v>909</v>
      </c>
      <c r="I791" s="176" t="s">
        <v>909</v>
      </c>
      <c r="J791" s="175" t="s">
        <v>909</v>
      </c>
      <c r="K791" s="159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8"/>
        <v>0</v>
      </c>
      <c r="F792" s="34" t="s">
        <v>909</v>
      </c>
      <c r="G792" s="126">
        <f t="shared" si="29"/>
        <v>0</v>
      </c>
      <c r="H792" s="340" t="s">
        <v>909</v>
      </c>
      <c r="I792" s="176" t="s">
        <v>909</v>
      </c>
      <c r="J792" s="175" t="s">
        <v>909</v>
      </c>
      <c r="K792" s="159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ref="E793:E856" si="30">IFERROR(C793+D793,0)</f>
        <v>0</v>
      </c>
      <c r="F793" s="34" t="s">
        <v>909</v>
      </c>
      <c r="G793" s="126">
        <f t="shared" ref="G793:G856" si="31">IFERROR((E793-F793),0)</f>
        <v>0</v>
      </c>
      <c r="H793" s="340" t="s">
        <v>909</v>
      </c>
      <c r="I793" s="176" t="s">
        <v>909</v>
      </c>
      <c r="J793" s="175" t="s">
        <v>909</v>
      </c>
      <c r="K793" s="159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30"/>
        <v>0</v>
      </c>
      <c r="F794" s="34" t="s">
        <v>909</v>
      </c>
      <c r="G794" s="126">
        <f t="shared" si="31"/>
        <v>0</v>
      </c>
      <c r="H794" s="340" t="s">
        <v>909</v>
      </c>
      <c r="I794" s="176" t="s">
        <v>909</v>
      </c>
      <c r="J794" s="175" t="s">
        <v>909</v>
      </c>
      <c r="K794" s="159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30"/>
        <v>0</v>
      </c>
      <c r="F795" s="34" t="s">
        <v>909</v>
      </c>
      <c r="G795" s="126">
        <f t="shared" si="31"/>
        <v>0</v>
      </c>
      <c r="H795" s="340" t="s">
        <v>909</v>
      </c>
      <c r="I795" s="176" t="s">
        <v>909</v>
      </c>
      <c r="J795" s="175" t="s">
        <v>909</v>
      </c>
      <c r="K795" s="159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30"/>
        <v>0</v>
      </c>
      <c r="F796" s="34" t="s">
        <v>909</v>
      </c>
      <c r="G796" s="126">
        <f t="shared" si="31"/>
        <v>0</v>
      </c>
      <c r="H796" s="340" t="s">
        <v>909</v>
      </c>
      <c r="I796" s="176" t="s">
        <v>909</v>
      </c>
      <c r="J796" s="175" t="s">
        <v>909</v>
      </c>
      <c r="K796" s="159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30"/>
        <v>0</v>
      </c>
      <c r="F797" s="34" t="s">
        <v>909</v>
      </c>
      <c r="G797" s="126">
        <f t="shared" si="31"/>
        <v>0</v>
      </c>
      <c r="H797" s="340" t="s">
        <v>909</v>
      </c>
      <c r="I797" s="176" t="s">
        <v>909</v>
      </c>
      <c r="J797" s="175" t="s">
        <v>909</v>
      </c>
      <c r="K797" s="159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30"/>
        <v>0</v>
      </c>
      <c r="F798" s="34" t="s">
        <v>909</v>
      </c>
      <c r="G798" s="126">
        <f t="shared" si="31"/>
        <v>0</v>
      </c>
      <c r="H798" s="340" t="s">
        <v>909</v>
      </c>
      <c r="I798" s="176" t="s">
        <v>909</v>
      </c>
      <c r="J798" s="175" t="s">
        <v>909</v>
      </c>
      <c r="K798" s="159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30"/>
        <v>0</v>
      </c>
      <c r="F799" s="34" t="s">
        <v>909</v>
      </c>
      <c r="G799" s="126">
        <f t="shared" si="31"/>
        <v>0</v>
      </c>
      <c r="H799" s="340" t="s">
        <v>909</v>
      </c>
      <c r="I799" s="176" t="s">
        <v>909</v>
      </c>
      <c r="J799" s="175" t="s">
        <v>909</v>
      </c>
      <c r="K799" s="159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30"/>
        <v>0</v>
      </c>
      <c r="F800" s="34" t="s">
        <v>909</v>
      </c>
      <c r="G800" s="126">
        <f t="shared" si="31"/>
        <v>0</v>
      </c>
      <c r="H800" s="340" t="s">
        <v>909</v>
      </c>
      <c r="I800" s="176" t="s">
        <v>909</v>
      </c>
      <c r="J800" s="175" t="s">
        <v>909</v>
      </c>
      <c r="K800" s="159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30"/>
        <v>0</v>
      </c>
      <c r="F801" s="34" t="s">
        <v>909</v>
      </c>
      <c r="G801" s="126">
        <f t="shared" si="31"/>
        <v>0</v>
      </c>
      <c r="H801" s="340" t="s">
        <v>909</v>
      </c>
      <c r="I801" s="176" t="s">
        <v>909</v>
      </c>
      <c r="J801" s="175" t="s">
        <v>909</v>
      </c>
      <c r="K801" s="159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30"/>
        <v>0</v>
      </c>
      <c r="F802" s="34" t="s">
        <v>909</v>
      </c>
      <c r="G802" s="126">
        <f t="shared" si="31"/>
        <v>0</v>
      </c>
      <c r="H802" s="340" t="s">
        <v>909</v>
      </c>
      <c r="I802" s="176" t="s">
        <v>909</v>
      </c>
      <c r="J802" s="175" t="s">
        <v>909</v>
      </c>
      <c r="K802" s="159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30"/>
        <v>0</v>
      </c>
      <c r="F803" s="34" t="s">
        <v>909</v>
      </c>
      <c r="G803" s="126">
        <f t="shared" si="31"/>
        <v>0</v>
      </c>
      <c r="H803" s="340" t="s">
        <v>909</v>
      </c>
      <c r="I803" s="176" t="s">
        <v>909</v>
      </c>
      <c r="J803" s="175" t="s">
        <v>909</v>
      </c>
      <c r="K803" s="159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30"/>
        <v>0</v>
      </c>
      <c r="F804" s="34" t="s">
        <v>909</v>
      </c>
      <c r="G804" s="126">
        <f t="shared" si="31"/>
        <v>0</v>
      </c>
      <c r="H804" s="340" t="s">
        <v>909</v>
      </c>
      <c r="I804" s="176" t="s">
        <v>909</v>
      </c>
      <c r="J804" s="175" t="s">
        <v>909</v>
      </c>
      <c r="K804" s="159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30"/>
        <v>0</v>
      </c>
      <c r="F805" s="34" t="s">
        <v>909</v>
      </c>
      <c r="G805" s="126">
        <f t="shared" si="31"/>
        <v>0</v>
      </c>
      <c r="H805" s="340" t="s">
        <v>909</v>
      </c>
      <c r="I805" s="176" t="s">
        <v>909</v>
      </c>
      <c r="J805" s="175" t="s">
        <v>909</v>
      </c>
      <c r="K805" s="159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30"/>
        <v>0</v>
      </c>
      <c r="F806" s="34" t="s">
        <v>909</v>
      </c>
      <c r="G806" s="126">
        <f t="shared" si="31"/>
        <v>0</v>
      </c>
      <c r="H806" s="340" t="s">
        <v>909</v>
      </c>
      <c r="I806" s="176" t="s">
        <v>909</v>
      </c>
      <c r="J806" s="175" t="s">
        <v>909</v>
      </c>
      <c r="K806" s="159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30"/>
        <v>0</v>
      </c>
      <c r="F807" s="34" t="s">
        <v>909</v>
      </c>
      <c r="G807" s="126">
        <f t="shared" si="31"/>
        <v>0</v>
      </c>
      <c r="H807" s="340" t="s">
        <v>909</v>
      </c>
      <c r="I807" s="176" t="s">
        <v>909</v>
      </c>
      <c r="J807" s="175" t="s">
        <v>909</v>
      </c>
      <c r="K807" s="159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30"/>
        <v>0</v>
      </c>
      <c r="F808" s="34" t="s">
        <v>909</v>
      </c>
      <c r="G808" s="126">
        <f t="shared" si="31"/>
        <v>0</v>
      </c>
      <c r="H808" s="340" t="s">
        <v>909</v>
      </c>
      <c r="I808" s="176" t="s">
        <v>909</v>
      </c>
      <c r="J808" s="175" t="s">
        <v>909</v>
      </c>
      <c r="K808" s="159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30"/>
        <v>0</v>
      </c>
      <c r="F809" s="34" t="s">
        <v>909</v>
      </c>
      <c r="G809" s="126">
        <f t="shared" si="31"/>
        <v>0</v>
      </c>
      <c r="H809" s="340" t="s">
        <v>909</v>
      </c>
      <c r="I809" s="176" t="s">
        <v>909</v>
      </c>
      <c r="J809" s="175" t="s">
        <v>909</v>
      </c>
      <c r="K809" s="159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30"/>
        <v>0</v>
      </c>
      <c r="F810" s="34" t="s">
        <v>909</v>
      </c>
      <c r="G810" s="126">
        <f t="shared" si="31"/>
        <v>0</v>
      </c>
      <c r="H810" s="340" t="s">
        <v>909</v>
      </c>
      <c r="I810" s="176" t="s">
        <v>909</v>
      </c>
      <c r="J810" s="175" t="s">
        <v>909</v>
      </c>
      <c r="K810" s="159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30"/>
        <v>0</v>
      </c>
      <c r="F811" s="34" t="s">
        <v>909</v>
      </c>
      <c r="G811" s="126">
        <f t="shared" si="31"/>
        <v>0</v>
      </c>
      <c r="H811" s="340" t="s">
        <v>909</v>
      </c>
      <c r="I811" s="176" t="s">
        <v>909</v>
      </c>
      <c r="J811" s="175" t="s">
        <v>909</v>
      </c>
      <c r="K811" s="159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30"/>
        <v>0</v>
      </c>
      <c r="F812" s="34" t="s">
        <v>909</v>
      </c>
      <c r="G812" s="126">
        <f t="shared" si="31"/>
        <v>0</v>
      </c>
      <c r="H812" s="340" t="s">
        <v>909</v>
      </c>
      <c r="I812" s="176" t="s">
        <v>909</v>
      </c>
      <c r="J812" s="175" t="s">
        <v>909</v>
      </c>
      <c r="K812" s="159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30"/>
        <v>0</v>
      </c>
      <c r="F813" s="34" t="s">
        <v>909</v>
      </c>
      <c r="G813" s="126">
        <f t="shared" si="31"/>
        <v>0</v>
      </c>
      <c r="H813" s="340" t="s">
        <v>909</v>
      </c>
      <c r="I813" s="176" t="s">
        <v>909</v>
      </c>
      <c r="J813" s="175" t="s">
        <v>909</v>
      </c>
      <c r="K813" s="159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30"/>
        <v>0</v>
      </c>
      <c r="F814" s="34" t="s">
        <v>909</v>
      </c>
      <c r="G814" s="126">
        <f t="shared" si="31"/>
        <v>0</v>
      </c>
      <c r="H814" s="340" t="s">
        <v>909</v>
      </c>
      <c r="I814" s="176" t="s">
        <v>909</v>
      </c>
      <c r="J814" s="175" t="s">
        <v>909</v>
      </c>
      <c r="K814" s="159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30"/>
        <v>0</v>
      </c>
      <c r="F815" s="34" t="s">
        <v>909</v>
      </c>
      <c r="G815" s="126">
        <f t="shared" si="31"/>
        <v>0</v>
      </c>
      <c r="H815" s="340" t="s">
        <v>909</v>
      </c>
      <c r="I815" s="176" t="s">
        <v>909</v>
      </c>
      <c r="J815" s="175" t="s">
        <v>909</v>
      </c>
      <c r="K815" s="159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30"/>
        <v>0</v>
      </c>
      <c r="F816" s="34" t="s">
        <v>909</v>
      </c>
      <c r="G816" s="126">
        <f t="shared" si="31"/>
        <v>0</v>
      </c>
      <c r="H816" s="340" t="s">
        <v>909</v>
      </c>
      <c r="I816" s="176" t="s">
        <v>909</v>
      </c>
      <c r="J816" s="175" t="s">
        <v>909</v>
      </c>
      <c r="K816" s="159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30"/>
        <v>0</v>
      </c>
      <c r="F817" s="34" t="s">
        <v>909</v>
      </c>
      <c r="G817" s="126">
        <f t="shared" si="31"/>
        <v>0</v>
      </c>
      <c r="H817" s="340" t="s">
        <v>909</v>
      </c>
      <c r="I817" s="176" t="s">
        <v>909</v>
      </c>
      <c r="J817" s="175" t="s">
        <v>909</v>
      </c>
      <c r="K817" s="159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30"/>
        <v>0</v>
      </c>
      <c r="F818" s="34" t="s">
        <v>909</v>
      </c>
      <c r="G818" s="126">
        <f t="shared" si="31"/>
        <v>0</v>
      </c>
      <c r="H818" s="340" t="s">
        <v>909</v>
      </c>
      <c r="I818" s="176" t="s">
        <v>909</v>
      </c>
      <c r="J818" s="175" t="s">
        <v>909</v>
      </c>
      <c r="K818" s="159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30"/>
        <v>0</v>
      </c>
      <c r="F819" s="34" t="s">
        <v>909</v>
      </c>
      <c r="G819" s="126">
        <f t="shared" si="31"/>
        <v>0</v>
      </c>
      <c r="H819" s="340" t="s">
        <v>909</v>
      </c>
      <c r="I819" s="176" t="s">
        <v>909</v>
      </c>
      <c r="J819" s="175" t="s">
        <v>909</v>
      </c>
      <c r="K819" s="159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30"/>
        <v>0</v>
      </c>
      <c r="F820" s="34" t="s">
        <v>909</v>
      </c>
      <c r="G820" s="126">
        <f t="shared" si="31"/>
        <v>0</v>
      </c>
      <c r="H820" s="340" t="s">
        <v>909</v>
      </c>
      <c r="I820" s="176" t="s">
        <v>909</v>
      </c>
      <c r="J820" s="175" t="s">
        <v>909</v>
      </c>
      <c r="K820" s="159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30"/>
        <v>0</v>
      </c>
      <c r="F821" s="34" t="s">
        <v>909</v>
      </c>
      <c r="G821" s="126">
        <f t="shared" si="31"/>
        <v>0</v>
      </c>
      <c r="H821" s="340" t="s">
        <v>909</v>
      </c>
      <c r="I821" s="176" t="s">
        <v>909</v>
      </c>
      <c r="J821" s="175" t="s">
        <v>909</v>
      </c>
      <c r="K821" s="159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30"/>
        <v>0</v>
      </c>
      <c r="F822" s="34" t="s">
        <v>909</v>
      </c>
      <c r="G822" s="126">
        <f t="shared" si="31"/>
        <v>0</v>
      </c>
      <c r="H822" s="340" t="s">
        <v>909</v>
      </c>
      <c r="I822" s="176" t="s">
        <v>909</v>
      </c>
      <c r="J822" s="175" t="s">
        <v>909</v>
      </c>
      <c r="K822" s="159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30"/>
        <v>0</v>
      </c>
      <c r="F823" s="34" t="s">
        <v>909</v>
      </c>
      <c r="G823" s="126">
        <f t="shared" si="31"/>
        <v>0</v>
      </c>
      <c r="H823" s="340" t="s">
        <v>909</v>
      </c>
      <c r="I823" s="176" t="s">
        <v>909</v>
      </c>
      <c r="J823" s="175" t="s">
        <v>909</v>
      </c>
      <c r="K823" s="159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30"/>
        <v>0</v>
      </c>
      <c r="F824" s="34" t="s">
        <v>909</v>
      </c>
      <c r="G824" s="126">
        <f t="shared" si="31"/>
        <v>0</v>
      </c>
      <c r="H824" s="340" t="s">
        <v>909</v>
      </c>
      <c r="I824" s="176" t="s">
        <v>909</v>
      </c>
      <c r="J824" s="175" t="s">
        <v>909</v>
      </c>
      <c r="K824" s="159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30"/>
        <v>0</v>
      </c>
      <c r="F825" s="34" t="s">
        <v>909</v>
      </c>
      <c r="G825" s="126">
        <f t="shared" si="31"/>
        <v>0</v>
      </c>
      <c r="H825" s="340" t="s">
        <v>909</v>
      </c>
      <c r="I825" s="176" t="s">
        <v>909</v>
      </c>
      <c r="J825" s="175" t="s">
        <v>909</v>
      </c>
      <c r="K825" s="159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30"/>
        <v>0</v>
      </c>
      <c r="F826" s="34" t="s">
        <v>909</v>
      </c>
      <c r="G826" s="126">
        <f t="shared" si="31"/>
        <v>0</v>
      </c>
      <c r="H826" s="340" t="s">
        <v>909</v>
      </c>
      <c r="I826" s="176" t="s">
        <v>909</v>
      </c>
      <c r="J826" s="175" t="s">
        <v>909</v>
      </c>
      <c r="K826" s="159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30"/>
        <v>0</v>
      </c>
      <c r="F827" s="34" t="s">
        <v>909</v>
      </c>
      <c r="G827" s="126">
        <f t="shared" si="31"/>
        <v>0</v>
      </c>
      <c r="H827" s="340" t="s">
        <v>909</v>
      </c>
      <c r="I827" s="176" t="s">
        <v>909</v>
      </c>
      <c r="J827" s="175" t="s">
        <v>909</v>
      </c>
      <c r="K827" s="159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30"/>
        <v>0</v>
      </c>
      <c r="F828" s="34" t="s">
        <v>909</v>
      </c>
      <c r="G828" s="126">
        <f t="shared" si="31"/>
        <v>0</v>
      </c>
      <c r="H828" s="340" t="s">
        <v>909</v>
      </c>
      <c r="I828" s="176" t="s">
        <v>909</v>
      </c>
      <c r="J828" s="175" t="s">
        <v>909</v>
      </c>
      <c r="K828" s="159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30"/>
        <v>0</v>
      </c>
      <c r="F829" s="34" t="s">
        <v>909</v>
      </c>
      <c r="G829" s="126">
        <f t="shared" si="31"/>
        <v>0</v>
      </c>
      <c r="H829" s="340" t="s">
        <v>909</v>
      </c>
      <c r="I829" s="176" t="s">
        <v>909</v>
      </c>
      <c r="J829" s="175" t="s">
        <v>909</v>
      </c>
      <c r="K829" s="159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30"/>
        <v>0</v>
      </c>
      <c r="F830" s="34" t="s">
        <v>909</v>
      </c>
      <c r="G830" s="126">
        <f t="shared" si="31"/>
        <v>0</v>
      </c>
      <c r="H830" s="340" t="s">
        <v>909</v>
      </c>
      <c r="I830" s="176" t="s">
        <v>909</v>
      </c>
      <c r="J830" s="175" t="s">
        <v>909</v>
      </c>
      <c r="K830" s="159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30"/>
        <v>0</v>
      </c>
      <c r="F831" s="34" t="s">
        <v>909</v>
      </c>
      <c r="G831" s="126">
        <f t="shared" si="31"/>
        <v>0</v>
      </c>
      <c r="H831" s="340" t="s">
        <v>909</v>
      </c>
      <c r="I831" s="176" t="s">
        <v>909</v>
      </c>
      <c r="J831" s="175" t="s">
        <v>909</v>
      </c>
      <c r="K831" s="159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30"/>
        <v>0</v>
      </c>
      <c r="F832" s="34" t="s">
        <v>909</v>
      </c>
      <c r="G832" s="126">
        <f t="shared" si="31"/>
        <v>0</v>
      </c>
      <c r="H832" s="340" t="s">
        <v>909</v>
      </c>
      <c r="I832" s="176" t="s">
        <v>909</v>
      </c>
      <c r="J832" s="175" t="s">
        <v>909</v>
      </c>
      <c r="K832" s="159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30"/>
        <v>0</v>
      </c>
      <c r="F833" s="34" t="s">
        <v>909</v>
      </c>
      <c r="G833" s="126">
        <f t="shared" si="31"/>
        <v>0</v>
      </c>
      <c r="H833" s="340" t="s">
        <v>909</v>
      </c>
      <c r="I833" s="176" t="s">
        <v>909</v>
      </c>
      <c r="J833" s="175" t="s">
        <v>909</v>
      </c>
      <c r="K833" s="159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30"/>
        <v>0</v>
      </c>
      <c r="F834" s="34" t="s">
        <v>909</v>
      </c>
      <c r="G834" s="126">
        <f t="shared" si="31"/>
        <v>0</v>
      </c>
      <c r="H834" s="340" t="s">
        <v>909</v>
      </c>
      <c r="I834" s="176" t="s">
        <v>909</v>
      </c>
      <c r="J834" s="175" t="s">
        <v>909</v>
      </c>
      <c r="K834" s="159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30"/>
        <v>0</v>
      </c>
      <c r="F835" s="34" t="s">
        <v>909</v>
      </c>
      <c r="G835" s="126">
        <f t="shared" si="31"/>
        <v>0</v>
      </c>
      <c r="H835" s="340" t="s">
        <v>909</v>
      </c>
      <c r="I835" s="176" t="s">
        <v>909</v>
      </c>
      <c r="J835" s="175" t="s">
        <v>909</v>
      </c>
      <c r="K835" s="159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30"/>
        <v>0</v>
      </c>
      <c r="F836" s="34" t="s">
        <v>909</v>
      </c>
      <c r="G836" s="126">
        <f t="shared" si="31"/>
        <v>0</v>
      </c>
      <c r="H836" s="340" t="s">
        <v>909</v>
      </c>
      <c r="I836" s="176" t="s">
        <v>909</v>
      </c>
      <c r="J836" s="175" t="s">
        <v>909</v>
      </c>
      <c r="K836" s="159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30"/>
        <v>0</v>
      </c>
      <c r="F837" s="34" t="s">
        <v>909</v>
      </c>
      <c r="G837" s="126">
        <f t="shared" si="31"/>
        <v>0</v>
      </c>
      <c r="H837" s="340" t="s">
        <v>909</v>
      </c>
      <c r="I837" s="176" t="s">
        <v>909</v>
      </c>
      <c r="J837" s="175" t="s">
        <v>909</v>
      </c>
      <c r="K837" s="159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30"/>
        <v>0</v>
      </c>
      <c r="F838" s="34" t="s">
        <v>909</v>
      </c>
      <c r="G838" s="126">
        <f t="shared" si="31"/>
        <v>0</v>
      </c>
      <c r="H838" s="340" t="s">
        <v>909</v>
      </c>
      <c r="I838" s="176" t="s">
        <v>909</v>
      </c>
      <c r="J838" s="175" t="s">
        <v>909</v>
      </c>
      <c r="K838" s="159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30"/>
        <v>0</v>
      </c>
      <c r="F839" s="34" t="s">
        <v>909</v>
      </c>
      <c r="G839" s="126">
        <f t="shared" si="31"/>
        <v>0</v>
      </c>
      <c r="H839" s="340" t="s">
        <v>909</v>
      </c>
      <c r="I839" s="176" t="s">
        <v>909</v>
      </c>
      <c r="J839" s="175" t="s">
        <v>909</v>
      </c>
      <c r="K839" s="159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30"/>
        <v>0</v>
      </c>
      <c r="F840" s="34" t="s">
        <v>909</v>
      </c>
      <c r="G840" s="126">
        <f t="shared" si="31"/>
        <v>0</v>
      </c>
      <c r="H840" s="340" t="s">
        <v>909</v>
      </c>
      <c r="I840" s="176" t="s">
        <v>909</v>
      </c>
      <c r="J840" s="175" t="s">
        <v>909</v>
      </c>
      <c r="K840" s="159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30"/>
        <v>0</v>
      </c>
      <c r="F841" s="34" t="s">
        <v>909</v>
      </c>
      <c r="G841" s="126">
        <f t="shared" si="31"/>
        <v>0</v>
      </c>
      <c r="H841" s="340" t="s">
        <v>909</v>
      </c>
      <c r="I841" s="176" t="s">
        <v>909</v>
      </c>
      <c r="J841" s="175" t="s">
        <v>909</v>
      </c>
      <c r="K841" s="159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30"/>
        <v>0</v>
      </c>
      <c r="F842" s="34" t="s">
        <v>909</v>
      </c>
      <c r="G842" s="126">
        <f t="shared" si="31"/>
        <v>0</v>
      </c>
      <c r="H842" s="340" t="s">
        <v>909</v>
      </c>
      <c r="I842" s="176" t="s">
        <v>909</v>
      </c>
      <c r="J842" s="175" t="s">
        <v>909</v>
      </c>
      <c r="K842" s="159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30"/>
        <v>0</v>
      </c>
      <c r="F843" s="34" t="s">
        <v>909</v>
      </c>
      <c r="G843" s="126">
        <f t="shared" si="31"/>
        <v>0</v>
      </c>
      <c r="H843" s="340" t="s">
        <v>909</v>
      </c>
      <c r="I843" s="176" t="s">
        <v>909</v>
      </c>
      <c r="J843" s="175" t="s">
        <v>909</v>
      </c>
      <c r="K843" s="159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30"/>
        <v>0</v>
      </c>
      <c r="F844" s="34" t="s">
        <v>909</v>
      </c>
      <c r="G844" s="126">
        <f t="shared" si="31"/>
        <v>0</v>
      </c>
      <c r="H844" s="340" t="s">
        <v>909</v>
      </c>
      <c r="I844" s="176" t="s">
        <v>909</v>
      </c>
      <c r="J844" s="175" t="s">
        <v>909</v>
      </c>
      <c r="K844" s="159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30"/>
        <v>0</v>
      </c>
      <c r="F845" s="34" t="s">
        <v>909</v>
      </c>
      <c r="G845" s="126">
        <f t="shared" si="31"/>
        <v>0</v>
      </c>
      <c r="H845" s="340" t="s">
        <v>909</v>
      </c>
      <c r="I845" s="176" t="s">
        <v>909</v>
      </c>
      <c r="J845" s="175" t="s">
        <v>909</v>
      </c>
      <c r="K845" s="159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30"/>
        <v>0</v>
      </c>
      <c r="F846" s="34" t="s">
        <v>909</v>
      </c>
      <c r="G846" s="126">
        <f t="shared" si="31"/>
        <v>0</v>
      </c>
      <c r="H846" s="340" t="s">
        <v>909</v>
      </c>
      <c r="I846" s="176" t="s">
        <v>909</v>
      </c>
      <c r="J846" s="175" t="s">
        <v>909</v>
      </c>
      <c r="K846" s="159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30"/>
        <v>0</v>
      </c>
      <c r="F847" s="34" t="s">
        <v>909</v>
      </c>
      <c r="G847" s="126">
        <f t="shared" si="31"/>
        <v>0</v>
      </c>
      <c r="H847" s="340" t="s">
        <v>909</v>
      </c>
      <c r="I847" s="176" t="s">
        <v>909</v>
      </c>
      <c r="J847" s="175" t="s">
        <v>909</v>
      </c>
      <c r="K847" s="159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30"/>
        <v>0</v>
      </c>
      <c r="F848" s="34" t="s">
        <v>909</v>
      </c>
      <c r="G848" s="126">
        <f t="shared" si="31"/>
        <v>0</v>
      </c>
      <c r="H848" s="340" t="s">
        <v>909</v>
      </c>
      <c r="I848" s="176" t="s">
        <v>909</v>
      </c>
      <c r="J848" s="175" t="s">
        <v>909</v>
      </c>
      <c r="K848" s="159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30"/>
        <v>0</v>
      </c>
      <c r="F849" s="34" t="s">
        <v>909</v>
      </c>
      <c r="G849" s="126">
        <f t="shared" si="31"/>
        <v>0</v>
      </c>
      <c r="H849" s="340" t="s">
        <v>909</v>
      </c>
      <c r="I849" s="176" t="s">
        <v>909</v>
      </c>
      <c r="J849" s="175" t="s">
        <v>909</v>
      </c>
      <c r="K849" s="159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30"/>
        <v>0</v>
      </c>
      <c r="F850" s="34" t="s">
        <v>909</v>
      </c>
      <c r="G850" s="126">
        <f t="shared" si="31"/>
        <v>0</v>
      </c>
      <c r="H850" s="340" t="s">
        <v>909</v>
      </c>
      <c r="I850" s="176" t="s">
        <v>909</v>
      </c>
      <c r="J850" s="175" t="s">
        <v>909</v>
      </c>
      <c r="K850" s="159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30"/>
        <v>0</v>
      </c>
      <c r="F851" s="34" t="s">
        <v>909</v>
      </c>
      <c r="G851" s="126">
        <f t="shared" si="31"/>
        <v>0</v>
      </c>
      <c r="H851" s="340" t="s">
        <v>909</v>
      </c>
      <c r="I851" s="176" t="s">
        <v>909</v>
      </c>
      <c r="J851" s="175" t="s">
        <v>909</v>
      </c>
      <c r="K851" s="159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30"/>
        <v>0</v>
      </c>
      <c r="F852" s="34" t="s">
        <v>909</v>
      </c>
      <c r="G852" s="126">
        <f t="shared" si="31"/>
        <v>0</v>
      </c>
      <c r="H852" s="340" t="s">
        <v>909</v>
      </c>
      <c r="I852" s="176" t="s">
        <v>909</v>
      </c>
      <c r="J852" s="175" t="s">
        <v>909</v>
      </c>
      <c r="K852" s="159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30"/>
        <v>0</v>
      </c>
      <c r="F853" s="34" t="s">
        <v>909</v>
      </c>
      <c r="G853" s="126">
        <f t="shared" si="31"/>
        <v>0</v>
      </c>
      <c r="H853" s="340" t="s">
        <v>909</v>
      </c>
      <c r="I853" s="176" t="s">
        <v>909</v>
      </c>
      <c r="J853" s="175" t="s">
        <v>909</v>
      </c>
      <c r="K853" s="159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30"/>
        <v>0</v>
      </c>
      <c r="F854" s="34" t="s">
        <v>909</v>
      </c>
      <c r="G854" s="126">
        <f t="shared" si="31"/>
        <v>0</v>
      </c>
      <c r="H854" s="340" t="s">
        <v>909</v>
      </c>
      <c r="I854" s="176" t="s">
        <v>909</v>
      </c>
      <c r="J854" s="175" t="s">
        <v>909</v>
      </c>
      <c r="K854" s="159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30"/>
        <v>0</v>
      </c>
      <c r="F855" s="34" t="s">
        <v>909</v>
      </c>
      <c r="G855" s="126">
        <f t="shared" si="31"/>
        <v>0</v>
      </c>
      <c r="H855" s="340" t="s">
        <v>909</v>
      </c>
      <c r="I855" s="176" t="s">
        <v>909</v>
      </c>
      <c r="J855" s="175" t="s">
        <v>909</v>
      </c>
      <c r="K855" s="159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30"/>
        <v>0</v>
      </c>
      <c r="F856" s="34" t="s">
        <v>909</v>
      </c>
      <c r="G856" s="126">
        <f t="shared" si="31"/>
        <v>0</v>
      </c>
      <c r="H856" s="340" t="s">
        <v>909</v>
      </c>
      <c r="I856" s="176" t="s">
        <v>909</v>
      </c>
      <c r="J856" s="175" t="s">
        <v>909</v>
      </c>
      <c r="K856" s="159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ref="E857:E920" si="32">IFERROR(C857+D857,0)</f>
        <v>0</v>
      </c>
      <c r="F857" s="34" t="s">
        <v>909</v>
      </c>
      <c r="G857" s="126">
        <f t="shared" ref="G857:G920" si="33">IFERROR((E857-F857),0)</f>
        <v>0</v>
      </c>
      <c r="H857" s="340" t="s">
        <v>909</v>
      </c>
      <c r="I857" s="176" t="s">
        <v>909</v>
      </c>
      <c r="J857" s="175" t="s">
        <v>909</v>
      </c>
      <c r="K857" s="159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32"/>
        <v>0</v>
      </c>
      <c r="F858" s="34" t="s">
        <v>909</v>
      </c>
      <c r="G858" s="126">
        <f t="shared" si="33"/>
        <v>0</v>
      </c>
      <c r="H858" s="340" t="s">
        <v>909</v>
      </c>
      <c r="I858" s="176" t="s">
        <v>909</v>
      </c>
      <c r="J858" s="175" t="s">
        <v>909</v>
      </c>
      <c r="K858" s="159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32"/>
        <v>0</v>
      </c>
      <c r="F859" s="34" t="s">
        <v>909</v>
      </c>
      <c r="G859" s="126">
        <f t="shared" si="33"/>
        <v>0</v>
      </c>
      <c r="H859" s="340" t="s">
        <v>909</v>
      </c>
      <c r="I859" s="176" t="s">
        <v>909</v>
      </c>
      <c r="J859" s="175" t="s">
        <v>909</v>
      </c>
      <c r="K859" s="159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32"/>
        <v>0</v>
      </c>
      <c r="F860" s="34" t="s">
        <v>909</v>
      </c>
      <c r="G860" s="126">
        <f t="shared" si="33"/>
        <v>0</v>
      </c>
      <c r="H860" s="340" t="s">
        <v>909</v>
      </c>
      <c r="I860" s="176" t="s">
        <v>909</v>
      </c>
      <c r="J860" s="175" t="s">
        <v>909</v>
      </c>
      <c r="K860" s="159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32"/>
        <v>0</v>
      </c>
      <c r="F861" s="34" t="s">
        <v>909</v>
      </c>
      <c r="G861" s="126">
        <f t="shared" si="33"/>
        <v>0</v>
      </c>
      <c r="H861" s="340" t="s">
        <v>909</v>
      </c>
      <c r="I861" s="176" t="s">
        <v>909</v>
      </c>
      <c r="J861" s="175" t="s">
        <v>909</v>
      </c>
      <c r="K861" s="159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32"/>
        <v>0</v>
      </c>
      <c r="F862" s="34" t="s">
        <v>909</v>
      </c>
      <c r="G862" s="126">
        <f t="shared" si="33"/>
        <v>0</v>
      </c>
      <c r="H862" s="340" t="s">
        <v>909</v>
      </c>
      <c r="I862" s="176" t="s">
        <v>909</v>
      </c>
      <c r="J862" s="175" t="s">
        <v>909</v>
      </c>
      <c r="K862" s="159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32"/>
        <v>0</v>
      </c>
      <c r="F863" s="34" t="s">
        <v>909</v>
      </c>
      <c r="G863" s="126">
        <f t="shared" si="33"/>
        <v>0</v>
      </c>
      <c r="H863" s="340" t="s">
        <v>909</v>
      </c>
      <c r="I863" s="176" t="s">
        <v>909</v>
      </c>
      <c r="J863" s="175" t="s">
        <v>909</v>
      </c>
      <c r="K863" s="159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32"/>
        <v>0</v>
      </c>
      <c r="F864" s="34" t="s">
        <v>909</v>
      </c>
      <c r="G864" s="126">
        <f t="shared" si="33"/>
        <v>0</v>
      </c>
      <c r="H864" s="340" t="s">
        <v>909</v>
      </c>
      <c r="I864" s="176" t="s">
        <v>909</v>
      </c>
      <c r="J864" s="175" t="s">
        <v>909</v>
      </c>
      <c r="K864" s="159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32"/>
        <v>0</v>
      </c>
      <c r="F865" s="34" t="s">
        <v>909</v>
      </c>
      <c r="G865" s="126">
        <f t="shared" si="33"/>
        <v>0</v>
      </c>
      <c r="H865" s="340" t="s">
        <v>909</v>
      </c>
      <c r="I865" s="176" t="s">
        <v>909</v>
      </c>
      <c r="J865" s="175" t="s">
        <v>909</v>
      </c>
      <c r="K865" s="159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32"/>
        <v>0</v>
      </c>
      <c r="F866" s="34" t="s">
        <v>909</v>
      </c>
      <c r="G866" s="126">
        <f t="shared" si="33"/>
        <v>0</v>
      </c>
      <c r="H866" s="340" t="s">
        <v>909</v>
      </c>
      <c r="I866" s="176" t="s">
        <v>909</v>
      </c>
      <c r="J866" s="175" t="s">
        <v>909</v>
      </c>
      <c r="K866" s="159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32"/>
        <v>0</v>
      </c>
      <c r="F867" s="34" t="s">
        <v>909</v>
      </c>
      <c r="G867" s="126">
        <f t="shared" si="33"/>
        <v>0</v>
      </c>
      <c r="H867" s="340" t="s">
        <v>909</v>
      </c>
      <c r="I867" s="176" t="s">
        <v>909</v>
      </c>
      <c r="J867" s="175" t="s">
        <v>909</v>
      </c>
      <c r="K867" s="159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32"/>
        <v>0</v>
      </c>
      <c r="F868" s="34" t="s">
        <v>909</v>
      </c>
      <c r="G868" s="126">
        <f t="shared" si="33"/>
        <v>0</v>
      </c>
      <c r="H868" s="340" t="s">
        <v>909</v>
      </c>
      <c r="I868" s="176" t="s">
        <v>909</v>
      </c>
      <c r="J868" s="175" t="s">
        <v>909</v>
      </c>
      <c r="K868" s="159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32"/>
        <v>0</v>
      </c>
      <c r="F869" s="34" t="s">
        <v>909</v>
      </c>
      <c r="G869" s="126">
        <f t="shared" si="33"/>
        <v>0</v>
      </c>
      <c r="H869" s="340" t="s">
        <v>909</v>
      </c>
      <c r="I869" s="176" t="s">
        <v>909</v>
      </c>
      <c r="J869" s="175" t="s">
        <v>909</v>
      </c>
      <c r="K869" s="159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32"/>
        <v>0</v>
      </c>
      <c r="F870" s="34" t="s">
        <v>909</v>
      </c>
      <c r="G870" s="126">
        <f t="shared" si="33"/>
        <v>0</v>
      </c>
      <c r="H870" s="340" t="s">
        <v>909</v>
      </c>
      <c r="I870" s="176" t="s">
        <v>909</v>
      </c>
      <c r="J870" s="175" t="s">
        <v>909</v>
      </c>
      <c r="K870" s="159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32"/>
        <v>0</v>
      </c>
      <c r="F871" s="34" t="s">
        <v>909</v>
      </c>
      <c r="G871" s="126">
        <f t="shared" si="33"/>
        <v>0</v>
      </c>
      <c r="H871" s="340" t="s">
        <v>909</v>
      </c>
      <c r="I871" s="176" t="s">
        <v>909</v>
      </c>
      <c r="J871" s="175" t="s">
        <v>909</v>
      </c>
      <c r="K871" s="159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32"/>
        <v>0</v>
      </c>
      <c r="F872" s="34" t="s">
        <v>909</v>
      </c>
      <c r="G872" s="126">
        <f t="shared" si="33"/>
        <v>0</v>
      </c>
      <c r="H872" s="340" t="s">
        <v>909</v>
      </c>
      <c r="I872" s="176" t="s">
        <v>909</v>
      </c>
      <c r="J872" s="175" t="s">
        <v>909</v>
      </c>
      <c r="K872" s="159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32"/>
        <v>0</v>
      </c>
      <c r="F873" s="34" t="s">
        <v>909</v>
      </c>
      <c r="G873" s="126">
        <f t="shared" si="33"/>
        <v>0</v>
      </c>
      <c r="H873" s="340" t="s">
        <v>909</v>
      </c>
      <c r="I873" s="176" t="s">
        <v>909</v>
      </c>
      <c r="J873" s="175" t="s">
        <v>909</v>
      </c>
      <c r="K873" s="159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32"/>
        <v>0</v>
      </c>
      <c r="F874" s="34" t="s">
        <v>909</v>
      </c>
      <c r="G874" s="126">
        <f t="shared" si="33"/>
        <v>0</v>
      </c>
      <c r="H874" s="340" t="s">
        <v>909</v>
      </c>
      <c r="I874" s="176" t="s">
        <v>909</v>
      </c>
      <c r="J874" s="175" t="s">
        <v>909</v>
      </c>
      <c r="K874" s="159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32"/>
        <v>0</v>
      </c>
      <c r="F875" s="34" t="s">
        <v>909</v>
      </c>
      <c r="G875" s="126">
        <f t="shared" si="33"/>
        <v>0</v>
      </c>
      <c r="H875" s="340" t="s">
        <v>909</v>
      </c>
      <c r="I875" s="176" t="s">
        <v>909</v>
      </c>
      <c r="J875" s="175" t="s">
        <v>909</v>
      </c>
      <c r="K875" s="159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32"/>
        <v>0</v>
      </c>
      <c r="F876" s="34" t="s">
        <v>909</v>
      </c>
      <c r="G876" s="126">
        <f t="shared" si="33"/>
        <v>0</v>
      </c>
      <c r="H876" s="340" t="s">
        <v>909</v>
      </c>
      <c r="I876" s="176" t="s">
        <v>909</v>
      </c>
      <c r="J876" s="175" t="s">
        <v>909</v>
      </c>
      <c r="K876" s="159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32"/>
        <v>0</v>
      </c>
      <c r="F877" s="34" t="s">
        <v>909</v>
      </c>
      <c r="G877" s="126">
        <f t="shared" si="33"/>
        <v>0</v>
      </c>
      <c r="H877" s="340" t="s">
        <v>909</v>
      </c>
      <c r="I877" s="176" t="s">
        <v>909</v>
      </c>
      <c r="J877" s="175" t="s">
        <v>909</v>
      </c>
      <c r="K877" s="159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32"/>
        <v>0</v>
      </c>
      <c r="F878" s="34" t="s">
        <v>909</v>
      </c>
      <c r="G878" s="126">
        <f t="shared" si="33"/>
        <v>0</v>
      </c>
      <c r="H878" s="340" t="s">
        <v>909</v>
      </c>
      <c r="I878" s="176" t="s">
        <v>909</v>
      </c>
      <c r="J878" s="175" t="s">
        <v>909</v>
      </c>
      <c r="K878" s="159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32"/>
        <v>0</v>
      </c>
      <c r="F879" s="34" t="s">
        <v>909</v>
      </c>
      <c r="G879" s="126">
        <f t="shared" si="33"/>
        <v>0</v>
      </c>
      <c r="H879" s="340" t="s">
        <v>909</v>
      </c>
      <c r="I879" s="176" t="s">
        <v>909</v>
      </c>
      <c r="J879" s="175" t="s">
        <v>909</v>
      </c>
      <c r="K879" s="159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32"/>
        <v>0</v>
      </c>
      <c r="F880" s="34" t="s">
        <v>909</v>
      </c>
      <c r="G880" s="126">
        <f t="shared" si="33"/>
        <v>0</v>
      </c>
      <c r="H880" s="340" t="s">
        <v>909</v>
      </c>
      <c r="I880" s="176" t="s">
        <v>909</v>
      </c>
      <c r="J880" s="175" t="s">
        <v>909</v>
      </c>
      <c r="K880" s="159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32"/>
        <v>0</v>
      </c>
      <c r="F881" s="34" t="s">
        <v>909</v>
      </c>
      <c r="G881" s="126">
        <f t="shared" si="33"/>
        <v>0</v>
      </c>
      <c r="H881" s="340" t="s">
        <v>909</v>
      </c>
      <c r="I881" s="176" t="s">
        <v>909</v>
      </c>
      <c r="J881" s="175" t="s">
        <v>909</v>
      </c>
      <c r="K881" s="159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32"/>
        <v>0</v>
      </c>
      <c r="F882" s="34" t="s">
        <v>909</v>
      </c>
      <c r="G882" s="126">
        <f t="shared" si="33"/>
        <v>0</v>
      </c>
      <c r="H882" s="340" t="s">
        <v>909</v>
      </c>
      <c r="I882" s="176" t="s">
        <v>909</v>
      </c>
      <c r="J882" s="175" t="s">
        <v>909</v>
      </c>
      <c r="K882" s="159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32"/>
        <v>0</v>
      </c>
      <c r="F883" s="34" t="s">
        <v>909</v>
      </c>
      <c r="G883" s="126">
        <f t="shared" si="33"/>
        <v>0</v>
      </c>
      <c r="H883" s="340" t="s">
        <v>909</v>
      </c>
      <c r="I883" s="176" t="s">
        <v>909</v>
      </c>
      <c r="J883" s="175" t="s">
        <v>909</v>
      </c>
      <c r="K883" s="159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32"/>
        <v>0</v>
      </c>
      <c r="F884" s="34" t="s">
        <v>909</v>
      </c>
      <c r="G884" s="126">
        <f t="shared" si="33"/>
        <v>0</v>
      </c>
      <c r="H884" s="340" t="s">
        <v>909</v>
      </c>
      <c r="I884" s="176" t="s">
        <v>909</v>
      </c>
      <c r="J884" s="175" t="s">
        <v>909</v>
      </c>
      <c r="K884" s="159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32"/>
        <v>0</v>
      </c>
      <c r="F885" s="34" t="s">
        <v>909</v>
      </c>
      <c r="G885" s="126">
        <f t="shared" si="33"/>
        <v>0</v>
      </c>
      <c r="H885" s="340" t="s">
        <v>909</v>
      </c>
      <c r="I885" s="176" t="s">
        <v>909</v>
      </c>
      <c r="J885" s="175" t="s">
        <v>909</v>
      </c>
      <c r="K885" s="159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32"/>
        <v>0</v>
      </c>
      <c r="F886" s="34" t="s">
        <v>909</v>
      </c>
      <c r="G886" s="126">
        <f t="shared" si="33"/>
        <v>0</v>
      </c>
      <c r="H886" s="340" t="s">
        <v>909</v>
      </c>
      <c r="I886" s="176" t="s">
        <v>909</v>
      </c>
      <c r="J886" s="175" t="s">
        <v>909</v>
      </c>
      <c r="K886" s="159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32"/>
        <v>0</v>
      </c>
      <c r="F887" s="34" t="s">
        <v>909</v>
      </c>
      <c r="G887" s="126">
        <f t="shared" si="33"/>
        <v>0</v>
      </c>
      <c r="H887" s="340" t="s">
        <v>909</v>
      </c>
      <c r="I887" s="176" t="s">
        <v>909</v>
      </c>
      <c r="J887" s="175" t="s">
        <v>909</v>
      </c>
      <c r="K887" s="159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32"/>
        <v>0</v>
      </c>
      <c r="F888" s="34" t="s">
        <v>909</v>
      </c>
      <c r="G888" s="126">
        <f t="shared" si="33"/>
        <v>0</v>
      </c>
      <c r="H888" s="340" t="s">
        <v>909</v>
      </c>
      <c r="I888" s="176" t="s">
        <v>909</v>
      </c>
      <c r="J888" s="175" t="s">
        <v>909</v>
      </c>
      <c r="K888" s="159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32"/>
        <v>0</v>
      </c>
      <c r="F889" s="34" t="s">
        <v>909</v>
      </c>
      <c r="G889" s="126">
        <f t="shared" si="33"/>
        <v>0</v>
      </c>
      <c r="H889" s="340" t="s">
        <v>909</v>
      </c>
      <c r="I889" s="176" t="s">
        <v>909</v>
      </c>
      <c r="J889" s="175" t="s">
        <v>909</v>
      </c>
      <c r="K889" s="159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32"/>
        <v>0</v>
      </c>
      <c r="F890" s="34" t="s">
        <v>909</v>
      </c>
      <c r="G890" s="126">
        <f t="shared" si="33"/>
        <v>0</v>
      </c>
      <c r="H890" s="340" t="s">
        <v>909</v>
      </c>
      <c r="I890" s="176" t="s">
        <v>909</v>
      </c>
      <c r="J890" s="175" t="s">
        <v>909</v>
      </c>
      <c r="K890" s="159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32"/>
        <v>0</v>
      </c>
      <c r="F891" s="34" t="s">
        <v>909</v>
      </c>
      <c r="G891" s="126">
        <f t="shared" si="33"/>
        <v>0</v>
      </c>
      <c r="H891" s="340" t="s">
        <v>909</v>
      </c>
      <c r="I891" s="176" t="s">
        <v>909</v>
      </c>
      <c r="J891" s="175" t="s">
        <v>909</v>
      </c>
      <c r="K891" s="159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32"/>
        <v>0</v>
      </c>
      <c r="F892" s="34" t="s">
        <v>909</v>
      </c>
      <c r="G892" s="126">
        <f t="shared" si="33"/>
        <v>0</v>
      </c>
      <c r="H892" s="340" t="s">
        <v>909</v>
      </c>
      <c r="I892" s="176" t="s">
        <v>909</v>
      </c>
      <c r="J892" s="175" t="s">
        <v>909</v>
      </c>
      <c r="K892" s="159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32"/>
        <v>0</v>
      </c>
      <c r="F893" s="34" t="s">
        <v>909</v>
      </c>
      <c r="G893" s="126">
        <f t="shared" si="33"/>
        <v>0</v>
      </c>
      <c r="H893" s="340" t="s">
        <v>909</v>
      </c>
      <c r="I893" s="176" t="s">
        <v>909</v>
      </c>
      <c r="J893" s="175" t="s">
        <v>909</v>
      </c>
      <c r="K893" s="159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32"/>
        <v>0</v>
      </c>
      <c r="F894" s="34" t="s">
        <v>909</v>
      </c>
      <c r="G894" s="126">
        <f t="shared" si="33"/>
        <v>0</v>
      </c>
      <c r="H894" s="340" t="s">
        <v>909</v>
      </c>
      <c r="I894" s="176" t="s">
        <v>909</v>
      </c>
      <c r="J894" s="175" t="s">
        <v>909</v>
      </c>
      <c r="K894" s="159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32"/>
        <v>0</v>
      </c>
      <c r="F895" s="34" t="s">
        <v>909</v>
      </c>
      <c r="G895" s="126">
        <f t="shared" si="33"/>
        <v>0</v>
      </c>
      <c r="H895" s="340" t="s">
        <v>909</v>
      </c>
      <c r="I895" s="176" t="s">
        <v>909</v>
      </c>
      <c r="J895" s="175" t="s">
        <v>909</v>
      </c>
      <c r="K895" s="159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32"/>
        <v>0</v>
      </c>
      <c r="F896" s="34" t="s">
        <v>909</v>
      </c>
      <c r="G896" s="126">
        <f t="shared" si="33"/>
        <v>0</v>
      </c>
      <c r="H896" s="340" t="s">
        <v>909</v>
      </c>
      <c r="I896" s="176" t="s">
        <v>909</v>
      </c>
      <c r="J896" s="175" t="s">
        <v>909</v>
      </c>
      <c r="K896" s="159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32"/>
        <v>0</v>
      </c>
      <c r="F897" s="34" t="s">
        <v>909</v>
      </c>
      <c r="G897" s="126">
        <f t="shared" si="33"/>
        <v>0</v>
      </c>
      <c r="H897" s="340" t="s">
        <v>909</v>
      </c>
      <c r="I897" s="176" t="s">
        <v>909</v>
      </c>
      <c r="J897" s="175" t="s">
        <v>909</v>
      </c>
      <c r="K897" s="159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32"/>
        <v>0</v>
      </c>
      <c r="F898" s="34" t="s">
        <v>909</v>
      </c>
      <c r="G898" s="126">
        <f t="shared" si="33"/>
        <v>0</v>
      </c>
      <c r="H898" s="340" t="s">
        <v>909</v>
      </c>
      <c r="I898" s="176" t="s">
        <v>909</v>
      </c>
      <c r="J898" s="175" t="s">
        <v>909</v>
      </c>
      <c r="K898" s="159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32"/>
        <v>0</v>
      </c>
      <c r="F899" s="34" t="s">
        <v>909</v>
      </c>
      <c r="G899" s="126">
        <f t="shared" si="33"/>
        <v>0</v>
      </c>
      <c r="H899" s="340" t="s">
        <v>909</v>
      </c>
      <c r="I899" s="176" t="s">
        <v>909</v>
      </c>
      <c r="J899" s="175" t="s">
        <v>909</v>
      </c>
      <c r="K899" s="159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32"/>
        <v>0</v>
      </c>
      <c r="F900" s="34" t="s">
        <v>909</v>
      </c>
      <c r="G900" s="126">
        <f t="shared" si="33"/>
        <v>0</v>
      </c>
      <c r="H900" s="340" t="s">
        <v>909</v>
      </c>
      <c r="I900" s="176" t="s">
        <v>909</v>
      </c>
      <c r="J900" s="175" t="s">
        <v>909</v>
      </c>
      <c r="K900" s="159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32"/>
        <v>0</v>
      </c>
      <c r="F901" s="34" t="s">
        <v>909</v>
      </c>
      <c r="G901" s="126">
        <f t="shared" si="33"/>
        <v>0</v>
      </c>
      <c r="H901" s="340" t="s">
        <v>909</v>
      </c>
      <c r="I901" s="176" t="s">
        <v>909</v>
      </c>
      <c r="J901" s="175" t="s">
        <v>909</v>
      </c>
      <c r="K901" s="159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2"/>
        <v>0</v>
      </c>
      <c r="F902" s="34" t="s">
        <v>909</v>
      </c>
      <c r="G902" s="126">
        <f t="shared" si="33"/>
        <v>0</v>
      </c>
      <c r="H902" s="340" t="s">
        <v>909</v>
      </c>
      <c r="I902" s="176" t="s">
        <v>909</v>
      </c>
      <c r="J902" s="175" t="s">
        <v>909</v>
      </c>
      <c r="K902" s="159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2"/>
        <v>0</v>
      </c>
      <c r="F903" s="34" t="s">
        <v>909</v>
      </c>
      <c r="G903" s="126">
        <f t="shared" si="33"/>
        <v>0</v>
      </c>
      <c r="H903" s="340" t="s">
        <v>909</v>
      </c>
      <c r="I903" s="176" t="s">
        <v>909</v>
      </c>
      <c r="J903" s="175" t="s">
        <v>909</v>
      </c>
      <c r="K903" s="159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2"/>
        <v>0</v>
      </c>
      <c r="F904" s="34" t="s">
        <v>909</v>
      </c>
      <c r="G904" s="126">
        <f t="shared" si="33"/>
        <v>0</v>
      </c>
      <c r="H904" s="340" t="s">
        <v>909</v>
      </c>
      <c r="I904" s="176" t="s">
        <v>909</v>
      </c>
      <c r="J904" s="175" t="s">
        <v>909</v>
      </c>
      <c r="K904" s="159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2"/>
        <v>0</v>
      </c>
      <c r="F905" s="34" t="s">
        <v>909</v>
      </c>
      <c r="G905" s="126">
        <f t="shared" si="33"/>
        <v>0</v>
      </c>
      <c r="H905" s="340" t="s">
        <v>909</v>
      </c>
      <c r="I905" s="176" t="s">
        <v>909</v>
      </c>
      <c r="J905" s="175" t="s">
        <v>909</v>
      </c>
      <c r="K905" s="159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32"/>
        <v>0</v>
      </c>
      <c r="F906" s="34" t="s">
        <v>909</v>
      </c>
      <c r="G906" s="126">
        <f t="shared" si="33"/>
        <v>0</v>
      </c>
      <c r="H906" s="340" t="s">
        <v>909</v>
      </c>
      <c r="I906" s="176" t="s">
        <v>909</v>
      </c>
      <c r="J906" s="175" t="s">
        <v>909</v>
      </c>
      <c r="K906" s="159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2"/>
        <v>0</v>
      </c>
      <c r="F907" s="34" t="s">
        <v>909</v>
      </c>
      <c r="G907" s="126">
        <f t="shared" si="33"/>
        <v>0</v>
      </c>
      <c r="H907" s="340" t="s">
        <v>909</v>
      </c>
      <c r="I907" s="176" t="s">
        <v>909</v>
      </c>
      <c r="J907" s="175" t="s">
        <v>909</v>
      </c>
      <c r="K907" s="159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2"/>
        <v>0</v>
      </c>
      <c r="F908" s="34" t="s">
        <v>909</v>
      </c>
      <c r="G908" s="126">
        <f t="shared" si="33"/>
        <v>0</v>
      </c>
      <c r="H908" s="340" t="s">
        <v>909</v>
      </c>
      <c r="I908" s="176" t="s">
        <v>909</v>
      </c>
      <c r="J908" s="175" t="s">
        <v>909</v>
      </c>
      <c r="K908" s="159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2"/>
        <v>0</v>
      </c>
      <c r="F909" s="34" t="s">
        <v>909</v>
      </c>
      <c r="G909" s="126">
        <f t="shared" si="33"/>
        <v>0</v>
      </c>
      <c r="H909" s="340" t="s">
        <v>909</v>
      </c>
      <c r="I909" s="176" t="s">
        <v>909</v>
      </c>
      <c r="J909" s="175" t="s">
        <v>909</v>
      </c>
      <c r="K909" s="159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32"/>
        <v>0</v>
      </c>
      <c r="F910" s="34" t="s">
        <v>909</v>
      </c>
      <c r="G910" s="126">
        <f t="shared" si="33"/>
        <v>0</v>
      </c>
      <c r="H910" s="340" t="s">
        <v>909</v>
      </c>
      <c r="I910" s="176" t="s">
        <v>909</v>
      </c>
      <c r="J910" s="175" t="s">
        <v>909</v>
      </c>
      <c r="K910" s="159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2"/>
        <v>0</v>
      </c>
      <c r="F911" s="34" t="s">
        <v>909</v>
      </c>
      <c r="G911" s="126">
        <f t="shared" si="33"/>
        <v>0</v>
      </c>
      <c r="H911" s="340" t="s">
        <v>909</v>
      </c>
      <c r="I911" s="176" t="s">
        <v>909</v>
      </c>
      <c r="J911" s="175" t="s">
        <v>909</v>
      </c>
      <c r="K911" s="159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2"/>
        <v>0</v>
      </c>
      <c r="F912" s="34" t="s">
        <v>909</v>
      </c>
      <c r="G912" s="126">
        <f t="shared" si="33"/>
        <v>0</v>
      </c>
      <c r="H912" s="340" t="s">
        <v>909</v>
      </c>
      <c r="I912" s="176" t="s">
        <v>909</v>
      </c>
      <c r="J912" s="175" t="s">
        <v>909</v>
      </c>
      <c r="K912" s="159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2"/>
        <v>0</v>
      </c>
      <c r="F913" s="34" t="s">
        <v>909</v>
      </c>
      <c r="G913" s="126">
        <f t="shared" si="33"/>
        <v>0</v>
      </c>
      <c r="H913" s="340" t="s">
        <v>909</v>
      </c>
      <c r="I913" s="176" t="s">
        <v>909</v>
      </c>
      <c r="J913" s="175" t="s">
        <v>909</v>
      </c>
      <c r="K913" s="159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2"/>
        <v>0</v>
      </c>
      <c r="F914" s="34" t="s">
        <v>909</v>
      </c>
      <c r="G914" s="126">
        <f t="shared" si="33"/>
        <v>0</v>
      </c>
      <c r="H914" s="340" t="s">
        <v>909</v>
      </c>
      <c r="I914" s="176" t="s">
        <v>909</v>
      </c>
      <c r="J914" s="175" t="s">
        <v>909</v>
      </c>
      <c r="K914" s="159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2"/>
        <v>0</v>
      </c>
      <c r="F915" s="34" t="s">
        <v>909</v>
      </c>
      <c r="G915" s="126">
        <f t="shared" si="33"/>
        <v>0</v>
      </c>
      <c r="H915" s="340" t="s">
        <v>909</v>
      </c>
      <c r="I915" s="176" t="s">
        <v>909</v>
      </c>
      <c r="J915" s="175" t="s">
        <v>909</v>
      </c>
      <c r="K915" s="159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2"/>
        <v>0</v>
      </c>
      <c r="F916" s="34" t="s">
        <v>909</v>
      </c>
      <c r="G916" s="126">
        <f t="shared" si="33"/>
        <v>0</v>
      </c>
      <c r="H916" s="340" t="s">
        <v>909</v>
      </c>
      <c r="I916" s="176" t="s">
        <v>909</v>
      </c>
      <c r="J916" s="175" t="s">
        <v>909</v>
      </c>
      <c r="K916" s="159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2"/>
        <v>0</v>
      </c>
      <c r="F917" s="34" t="s">
        <v>909</v>
      </c>
      <c r="G917" s="126">
        <f t="shared" si="33"/>
        <v>0</v>
      </c>
      <c r="H917" s="340" t="s">
        <v>909</v>
      </c>
      <c r="I917" s="176" t="s">
        <v>909</v>
      </c>
      <c r="J917" s="175" t="s">
        <v>909</v>
      </c>
      <c r="K917" s="159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2"/>
        <v>0</v>
      </c>
      <c r="F918" s="34" t="s">
        <v>909</v>
      </c>
      <c r="G918" s="126">
        <f t="shared" si="33"/>
        <v>0</v>
      </c>
      <c r="H918" s="340" t="s">
        <v>909</v>
      </c>
      <c r="I918" s="176" t="s">
        <v>909</v>
      </c>
      <c r="J918" s="175" t="s">
        <v>909</v>
      </c>
      <c r="K918" s="159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2"/>
        <v>0</v>
      </c>
      <c r="F919" s="34" t="s">
        <v>909</v>
      </c>
      <c r="G919" s="126">
        <f t="shared" si="33"/>
        <v>0</v>
      </c>
      <c r="H919" s="340" t="s">
        <v>909</v>
      </c>
      <c r="I919" s="176" t="s">
        <v>909</v>
      </c>
      <c r="J919" s="175" t="s">
        <v>909</v>
      </c>
      <c r="K919" s="159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2"/>
        <v>0</v>
      </c>
      <c r="F920" s="34" t="s">
        <v>909</v>
      </c>
      <c r="G920" s="126">
        <f t="shared" si="33"/>
        <v>0</v>
      </c>
      <c r="H920" s="340" t="s">
        <v>909</v>
      </c>
      <c r="I920" s="176" t="s">
        <v>909</v>
      </c>
      <c r="J920" s="175" t="s">
        <v>909</v>
      </c>
      <c r="K920" s="159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ref="E921:E984" si="34">IFERROR(C921+D921,0)</f>
        <v>0</v>
      </c>
      <c r="F921" s="34" t="s">
        <v>909</v>
      </c>
      <c r="G921" s="126">
        <f t="shared" ref="G921:G984" si="35">IFERROR((E921-F921),0)</f>
        <v>0</v>
      </c>
      <c r="H921" s="340" t="s">
        <v>909</v>
      </c>
      <c r="I921" s="176" t="s">
        <v>909</v>
      </c>
      <c r="J921" s="175" t="s">
        <v>909</v>
      </c>
      <c r="K921" s="159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4"/>
        <v>0</v>
      </c>
      <c r="F922" s="34" t="s">
        <v>909</v>
      </c>
      <c r="G922" s="126">
        <f t="shared" si="35"/>
        <v>0</v>
      </c>
      <c r="H922" s="340" t="s">
        <v>909</v>
      </c>
      <c r="I922" s="176" t="s">
        <v>909</v>
      </c>
      <c r="J922" s="175" t="s">
        <v>909</v>
      </c>
      <c r="K922" s="159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4"/>
        <v>0</v>
      </c>
      <c r="F923" s="34" t="s">
        <v>909</v>
      </c>
      <c r="G923" s="126">
        <f t="shared" si="35"/>
        <v>0</v>
      </c>
      <c r="H923" s="340" t="s">
        <v>909</v>
      </c>
      <c r="I923" s="176" t="s">
        <v>909</v>
      </c>
      <c r="J923" s="175" t="s">
        <v>909</v>
      </c>
      <c r="K923" s="159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4"/>
        <v>0</v>
      </c>
      <c r="F924" s="34" t="s">
        <v>909</v>
      </c>
      <c r="G924" s="126">
        <f t="shared" si="35"/>
        <v>0</v>
      </c>
      <c r="H924" s="340" t="s">
        <v>909</v>
      </c>
      <c r="I924" s="176" t="s">
        <v>909</v>
      </c>
      <c r="J924" s="175" t="s">
        <v>909</v>
      </c>
      <c r="K924" s="159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4"/>
        <v>0</v>
      </c>
      <c r="F925" s="34" t="s">
        <v>909</v>
      </c>
      <c r="G925" s="126">
        <f t="shared" si="35"/>
        <v>0</v>
      </c>
      <c r="H925" s="340" t="s">
        <v>909</v>
      </c>
      <c r="I925" s="176" t="s">
        <v>909</v>
      </c>
      <c r="J925" s="175" t="s">
        <v>909</v>
      </c>
      <c r="K925" s="159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4"/>
        <v>0</v>
      </c>
      <c r="F926" s="34" t="s">
        <v>909</v>
      </c>
      <c r="G926" s="126">
        <f t="shared" si="35"/>
        <v>0</v>
      </c>
      <c r="H926" s="340" t="s">
        <v>909</v>
      </c>
      <c r="I926" s="176" t="s">
        <v>909</v>
      </c>
      <c r="J926" s="175" t="s">
        <v>909</v>
      </c>
      <c r="K926" s="159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4"/>
        <v>0</v>
      </c>
      <c r="F927" s="34" t="s">
        <v>909</v>
      </c>
      <c r="G927" s="126">
        <f t="shared" si="35"/>
        <v>0</v>
      </c>
      <c r="H927" s="340" t="s">
        <v>909</v>
      </c>
      <c r="I927" s="176" t="s">
        <v>909</v>
      </c>
      <c r="J927" s="175" t="s">
        <v>909</v>
      </c>
      <c r="K927" s="159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4"/>
        <v>0</v>
      </c>
      <c r="F928" s="34" t="s">
        <v>909</v>
      </c>
      <c r="G928" s="126">
        <f t="shared" si="35"/>
        <v>0</v>
      </c>
      <c r="H928" s="340" t="s">
        <v>909</v>
      </c>
      <c r="I928" s="176" t="s">
        <v>909</v>
      </c>
      <c r="J928" s="175" t="s">
        <v>909</v>
      </c>
      <c r="K928" s="159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4"/>
        <v>0</v>
      </c>
      <c r="F929" s="34" t="s">
        <v>909</v>
      </c>
      <c r="G929" s="126">
        <f t="shared" si="35"/>
        <v>0</v>
      </c>
      <c r="H929" s="340" t="s">
        <v>909</v>
      </c>
      <c r="I929" s="176" t="s">
        <v>909</v>
      </c>
      <c r="J929" s="175" t="s">
        <v>909</v>
      </c>
      <c r="K929" s="159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4"/>
        <v>0</v>
      </c>
      <c r="F930" s="34" t="s">
        <v>909</v>
      </c>
      <c r="G930" s="126">
        <f t="shared" si="35"/>
        <v>0</v>
      </c>
      <c r="H930" s="340" t="s">
        <v>909</v>
      </c>
      <c r="I930" s="176" t="s">
        <v>909</v>
      </c>
      <c r="J930" s="175" t="s">
        <v>909</v>
      </c>
      <c r="K930" s="159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4"/>
        <v>0</v>
      </c>
      <c r="F931" s="34" t="s">
        <v>909</v>
      </c>
      <c r="G931" s="126">
        <f t="shared" si="35"/>
        <v>0</v>
      </c>
      <c r="H931" s="340" t="s">
        <v>909</v>
      </c>
      <c r="I931" s="176" t="s">
        <v>909</v>
      </c>
      <c r="J931" s="175" t="s">
        <v>909</v>
      </c>
      <c r="K931" s="159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4"/>
        <v>0</v>
      </c>
      <c r="F932" s="34" t="s">
        <v>909</v>
      </c>
      <c r="G932" s="126">
        <f t="shared" si="35"/>
        <v>0</v>
      </c>
      <c r="H932" s="340" t="s">
        <v>909</v>
      </c>
      <c r="I932" s="176" t="s">
        <v>909</v>
      </c>
      <c r="J932" s="175" t="s">
        <v>909</v>
      </c>
      <c r="K932" s="159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4"/>
        <v>0</v>
      </c>
      <c r="F933" s="34" t="s">
        <v>909</v>
      </c>
      <c r="G933" s="126">
        <f t="shared" si="35"/>
        <v>0</v>
      </c>
      <c r="H933" s="340" t="s">
        <v>909</v>
      </c>
      <c r="I933" s="176" t="s">
        <v>909</v>
      </c>
      <c r="J933" s="175" t="s">
        <v>909</v>
      </c>
      <c r="K933" s="159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4"/>
        <v>0</v>
      </c>
      <c r="F934" s="34" t="s">
        <v>909</v>
      </c>
      <c r="G934" s="126">
        <f t="shared" si="35"/>
        <v>0</v>
      </c>
      <c r="H934" s="340" t="s">
        <v>909</v>
      </c>
      <c r="I934" s="176" t="s">
        <v>909</v>
      </c>
      <c r="J934" s="175" t="s">
        <v>909</v>
      </c>
      <c r="K934" s="159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4"/>
        <v>0</v>
      </c>
      <c r="F935" s="34" t="s">
        <v>909</v>
      </c>
      <c r="G935" s="126">
        <f t="shared" si="35"/>
        <v>0</v>
      </c>
      <c r="H935" s="340" t="s">
        <v>909</v>
      </c>
      <c r="I935" s="176" t="s">
        <v>909</v>
      </c>
      <c r="J935" s="175" t="s">
        <v>909</v>
      </c>
      <c r="K935" s="159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4"/>
        <v>0</v>
      </c>
      <c r="F936" s="34" t="s">
        <v>909</v>
      </c>
      <c r="G936" s="126">
        <f t="shared" si="35"/>
        <v>0</v>
      </c>
      <c r="H936" s="340" t="s">
        <v>909</v>
      </c>
      <c r="I936" s="176" t="s">
        <v>909</v>
      </c>
      <c r="J936" s="175" t="s">
        <v>909</v>
      </c>
      <c r="K936" s="159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4"/>
        <v>0</v>
      </c>
      <c r="F937" s="34" t="s">
        <v>909</v>
      </c>
      <c r="G937" s="126">
        <f t="shared" si="35"/>
        <v>0</v>
      </c>
      <c r="H937" s="340" t="s">
        <v>909</v>
      </c>
      <c r="I937" s="176" t="s">
        <v>909</v>
      </c>
      <c r="J937" s="175" t="s">
        <v>909</v>
      </c>
      <c r="K937" s="159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4"/>
        <v>0</v>
      </c>
      <c r="F938" s="34" t="s">
        <v>909</v>
      </c>
      <c r="G938" s="126">
        <f t="shared" si="35"/>
        <v>0</v>
      </c>
      <c r="H938" s="340" t="s">
        <v>909</v>
      </c>
      <c r="I938" s="176" t="s">
        <v>909</v>
      </c>
      <c r="J938" s="175" t="s">
        <v>909</v>
      </c>
      <c r="K938" s="159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4"/>
        <v>0</v>
      </c>
      <c r="F939" s="34" t="s">
        <v>909</v>
      </c>
      <c r="G939" s="126">
        <f t="shared" si="35"/>
        <v>0</v>
      </c>
      <c r="H939" s="340" t="s">
        <v>909</v>
      </c>
      <c r="I939" s="176" t="s">
        <v>909</v>
      </c>
      <c r="J939" s="175" t="s">
        <v>909</v>
      </c>
      <c r="K939" s="159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4"/>
        <v>0</v>
      </c>
      <c r="F940" s="34" t="s">
        <v>909</v>
      </c>
      <c r="G940" s="126">
        <f t="shared" si="35"/>
        <v>0</v>
      </c>
      <c r="H940" s="340" t="s">
        <v>909</v>
      </c>
      <c r="I940" s="176" t="s">
        <v>909</v>
      </c>
      <c r="J940" s="175" t="s">
        <v>909</v>
      </c>
      <c r="K940" s="159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4"/>
        <v>0</v>
      </c>
      <c r="F941" s="34" t="s">
        <v>909</v>
      </c>
      <c r="G941" s="126">
        <f t="shared" si="35"/>
        <v>0</v>
      </c>
      <c r="H941" s="340" t="s">
        <v>909</v>
      </c>
      <c r="I941" s="176" t="s">
        <v>909</v>
      </c>
      <c r="J941" s="175" t="s">
        <v>909</v>
      </c>
      <c r="K941" s="159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4"/>
        <v>0</v>
      </c>
      <c r="F942" s="34" t="s">
        <v>909</v>
      </c>
      <c r="G942" s="126">
        <f t="shared" si="35"/>
        <v>0</v>
      </c>
      <c r="H942" s="340" t="s">
        <v>909</v>
      </c>
      <c r="I942" s="176" t="s">
        <v>909</v>
      </c>
      <c r="J942" s="175" t="s">
        <v>909</v>
      </c>
      <c r="K942" s="159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4"/>
        <v>0</v>
      </c>
      <c r="F943" s="34" t="s">
        <v>909</v>
      </c>
      <c r="G943" s="126">
        <f t="shared" si="35"/>
        <v>0</v>
      </c>
      <c r="H943" s="340" t="s">
        <v>909</v>
      </c>
      <c r="I943" s="176" t="s">
        <v>909</v>
      </c>
      <c r="J943" s="175" t="s">
        <v>909</v>
      </c>
      <c r="K943" s="159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4"/>
        <v>0</v>
      </c>
      <c r="F944" s="34" t="s">
        <v>909</v>
      </c>
      <c r="G944" s="126">
        <f t="shared" si="35"/>
        <v>0</v>
      </c>
      <c r="H944" s="340" t="s">
        <v>909</v>
      </c>
      <c r="I944" s="176" t="s">
        <v>909</v>
      </c>
      <c r="J944" s="175" t="s">
        <v>909</v>
      </c>
      <c r="K944" s="159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4"/>
        <v>0</v>
      </c>
      <c r="F945" s="34" t="s">
        <v>909</v>
      </c>
      <c r="G945" s="126">
        <f t="shared" si="35"/>
        <v>0</v>
      </c>
      <c r="H945" s="340" t="s">
        <v>909</v>
      </c>
      <c r="I945" s="176" t="s">
        <v>909</v>
      </c>
      <c r="J945" s="175" t="s">
        <v>909</v>
      </c>
      <c r="K945" s="159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4"/>
        <v>0</v>
      </c>
      <c r="F946" s="34" t="s">
        <v>909</v>
      </c>
      <c r="G946" s="126">
        <f t="shared" si="35"/>
        <v>0</v>
      </c>
      <c r="H946" s="340" t="s">
        <v>909</v>
      </c>
      <c r="I946" s="176" t="s">
        <v>909</v>
      </c>
      <c r="J946" s="175" t="s">
        <v>909</v>
      </c>
      <c r="K946" s="159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4"/>
        <v>0</v>
      </c>
      <c r="F947" s="34" t="s">
        <v>909</v>
      </c>
      <c r="G947" s="126">
        <f t="shared" si="35"/>
        <v>0</v>
      </c>
      <c r="H947" s="340" t="s">
        <v>909</v>
      </c>
      <c r="I947" s="176" t="s">
        <v>909</v>
      </c>
      <c r="J947" s="175" t="s">
        <v>909</v>
      </c>
      <c r="K947" s="159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4"/>
        <v>0</v>
      </c>
      <c r="F948" s="34" t="s">
        <v>909</v>
      </c>
      <c r="G948" s="126">
        <f t="shared" si="35"/>
        <v>0</v>
      </c>
      <c r="H948" s="340" t="s">
        <v>909</v>
      </c>
      <c r="I948" s="176" t="s">
        <v>909</v>
      </c>
      <c r="J948" s="175" t="s">
        <v>909</v>
      </c>
      <c r="K948" s="159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4"/>
        <v>0</v>
      </c>
      <c r="F949" s="34" t="s">
        <v>909</v>
      </c>
      <c r="G949" s="126">
        <f t="shared" si="35"/>
        <v>0</v>
      </c>
      <c r="H949" s="340" t="s">
        <v>909</v>
      </c>
      <c r="I949" s="176" t="s">
        <v>909</v>
      </c>
      <c r="J949" s="175" t="s">
        <v>909</v>
      </c>
      <c r="K949" s="159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4"/>
        <v>0</v>
      </c>
      <c r="F950" s="34" t="s">
        <v>909</v>
      </c>
      <c r="G950" s="126">
        <f t="shared" si="35"/>
        <v>0</v>
      </c>
      <c r="H950" s="340" t="s">
        <v>909</v>
      </c>
      <c r="I950" s="176" t="s">
        <v>909</v>
      </c>
      <c r="J950" s="175" t="s">
        <v>909</v>
      </c>
      <c r="K950" s="159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4"/>
        <v>0</v>
      </c>
      <c r="F951" s="34" t="s">
        <v>909</v>
      </c>
      <c r="G951" s="126">
        <f t="shared" si="35"/>
        <v>0</v>
      </c>
      <c r="H951" s="340" t="s">
        <v>909</v>
      </c>
      <c r="I951" s="176" t="s">
        <v>909</v>
      </c>
      <c r="J951" s="175" t="s">
        <v>909</v>
      </c>
      <c r="K951" s="159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4"/>
        <v>0</v>
      </c>
      <c r="F952" s="34" t="s">
        <v>909</v>
      </c>
      <c r="G952" s="126">
        <f t="shared" si="35"/>
        <v>0</v>
      </c>
      <c r="H952" s="340" t="s">
        <v>909</v>
      </c>
      <c r="I952" s="176" t="s">
        <v>909</v>
      </c>
      <c r="J952" s="175" t="s">
        <v>909</v>
      </c>
      <c r="K952" s="159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4"/>
        <v>0</v>
      </c>
      <c r="F953" s="34" t="s">
        <v>909</v>
      </c>
      <c r="G953" s="126">
        <f t="shared" si="35"/>
        <v>0</v>
      </c>
      <c r="H953" s="340" t="s">
        <v>909</v>
      </c>
      <c r="I953" s="176" t="s">
        <v>909</v>
      </c>
      <c r="J953" s="175" t="s">
        <v>909</v>
      </c>
      <c r="K953" s="159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4"/>
        <v>0</v>
      </c>
      <c r="F954" s="34" t="s">
        <v>909</v>
      </c>
      <c r="G954" s="126">
        <f t="shared" si="35"/>
        <v>0</v>
      </c>
      <c r="H954" s="340" t="s">
        <v>909</v>
      </c>
      <c r="I954" s="176" t="s">
        <v>909</v>
      </c>
      <c r="J954" s="175" t="s">
        <v>909</v>
      </c>
      <c r="K954" s="159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4"/>
        <v>0</v>
      </c>
      <c r="F955" s="34" t="s">
        <v>909</v>
      </c>
      <c r="G955" s="126">
        <f t="shared" si="35"/>
        <v>0</v>
      </c>
      <c r="H955" s="340" t="s">
        <v>909</v>
      </c>
      <c r="I955" s="176" t="s">
        <v>909</v>
      </c>
      <c r="J955" s="175" t="s">
        <v>909</v>
      </c>
      <c r="K955" s="159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4"/>
        <v>0</v>
      </c>
      <c r="F956" s="34" t="s">
        <v>909</v>
      </c>
      <c r="G956" s="126">
        <f t="shared" si="35"/>
        <v>0</v>
      </c>
      <c r="H956" s="340" t="s">
        <v>909</v>
      </c>
      <c r="I956" s="176" t="s">
        <v>909</v>
      </c>
      <c r="J956" s="175" t="s">
        <v>909</v>
      </c>
      <c r="K956" s="159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4"/>
        <v>0</v>
      </c>
      <c r="F957" s="34" t="s">
        <v>909</v>
      </c>
      <c r="G957" s="126">
        <f t="shared" si="35"/>
        <v>0</v>
      </c>
      <c r="H957" s="340" t="s">
        <v>909</v>
      </c>
      <c r="I957" s="176" t="s">
        <v>909</v>
      </c>
      <c r="J957" s="175" t="s">
        <v>909</v>
      </c>
      <c r="K957" s="159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4"/>
        <v>0</v>
      </c>
      <c r="F958" s="34" t="s">
        <v>909</v>
      </c>
      <c r="G958" s="126">
        <f t="shared" si="35"/>
        <v>0</v>
      </c>
      <c r="H958" s="340" t="s">
        <v>909</v>
      </c>
      <c r="I958" s="176" t="s">
        <v>909</v>
      </c>
      <c r="J958" s="175" t="s">
        <v>909</v>
      </c>
      <c r="K958" s="159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4"/>
        <v>0</v>
      </c>
      <c r="F959" s="34" t="s">
        <v>909</v>
      </c>
      <c r="G959" s="126">
        <f t="shared" si="35"/>
        <v>0</v>
      </c>
      <c r="H959" s="340" t="s">
        <v>909</v>
      </c>
      <c r="I959" s="176" t="s">
        <v>909</v>
      </c>
      <c r="J959" s="175" t="s">
        <v>909</v>
      </c>
      <c r="K959" s="159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4"/>
        <v>0</v>
      </c>
      <c r="F960" s="34" t="s">
        <v>909</v>
      </c>
      <c r="G960" s="126">
        <f t="shared" si="35"/>
        <v>0</v>
      </c>
      <c r="H960" s="340" t="s">
        <v>909</v>
      </c>
      <c r="I960" s="176" t="s">
        <v>909</v>
      </c>
      <c r="J960" s="175" t="s">
        <v>909</v>
      </c>
      <c r="K960" s="159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4"/>
        <v>0</v>
      </c>
      <c r="F961" s="34" t="s">
        <v>909</v>
      </c>
      <c r="G961" s="126">
        <f t="shared" si="35"/>
        <v>0</v>
      </c>
      <c r="H961" s="340" t="s">
        <v>909</v>
      </c>
      <c r="I961" s="176" t="s">
        <v>909</v>
      </c>
      <c r="J961" s="175" t="s">
        <v>909</v>
      </c>
      <c r="K961" s="159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4"/>
        <v>0</v>
      </c>
      <c r="F962" s="34" t="s">
        <v>909</v>
      </c>
      <c r="G962" s="126">
        <f t="shared" si="35"/>
        <v>0</v>
      </c>
      <c r="H962" s="340" t="s">
        <v>909</v>
      </c>
      <c r="I962" s="176" t="s">
        <v>909</v>
      </c>
      <c r="J962" s="175" t="s">
        <v>909</v>
      </c>
      <c r="K962" s="159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4"/>
        <v>0</v>
      </c>
      <c r="F963" s="34" t="s">
        <v>909</v>
      </c>
      <c r="G963" s="126">
        <f t="shared" si="35"/>
        <v>0</v>
      </c>
      <c r="H963" s="340" t="s">
        <v>909</v>
      </c>
      <c r="I963" s="176" t="s">
        <v>909</v>
      </c>
      <c r="J963" s="175" t="s">
        <v>909</v>
      </c>
      <c r="K963" s="159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4"/>
        <v>0</v>
      </c>
      <c r="F964" s="34" t="s">
        <v>909</v>
      </c>
      <c r="G964" s="126">
        <f t="shared" si="35"/>
        <v>0</v>
      </c>
      <c r="H964" s="340" t="s">
        <v>909</v>
      </c>
      <c r="I964" s="176" t="s">
        <v>909</v>
      </c>
      <c r="J964" s="175" t="s">
        <v>909</v>
      </c>
      <c r="K964" s="159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4"/>
        <v>0</v>
      </c>
      <c r="F965" s="34" t="s">
        <v>909</v>
      </c>
      <c r="G965" s="126">
        <f t="shared" si="35"/>
        <v>0</v>
      </c>
      <c r="H965" s="340" t="s">
        <v>909</v>
      </c>
      <c r="I965" s="176" t="s">
        <v>909</v>
      </c>
      <c r="J965" s="175" t="s">
        <v>909</v>
      </c>
      <c r="K965" s="159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4"/>
        <v>0</v>
      </c>
      <c r="F966" s="34" t="s">
        <v>909</v>
      </c>
      <c r="G966" s="126">
        <f t="shared" si="35"/>
        <v>0</v>
      </c>
      <c r="H966" s="340" t="s">
        <v>909</v>
      </c>
      <c r="I966" s="176" t="s">
        <v>909</v>
      </c>
      <c r="J966" s="175" t="s">
        <v>909</v>
      </c>
      <c r="K966" s="159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4"/>
        <v>0</v>
      </c>
      <c r="F967" s="34" t="s">
        <v>909</v>
      </c>
      <c r="G967" s="126">
        <f t="shared" si="35"/>
        <v>0</v>
      </c>
      <c r="H967" s="340" t="s">
        <v>909</v>
      </c>
      <c r="I967" s="176" t="s">
        <v>909</v>
      </c>
      <c r="J967" s="175" t="s">
        <v>909</v>
      </c>
      <c r="K967" s="159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4"/>
        <v>0</v>
      </c>
      <c r="F968" s="34" t="s">
        <v>909</v>
      </c>
      <c r="G968" s="126">
        <f t="shared" si="35"/>
        <v>0</v>
      </c>
      <c r="H968" s="340" t="s">
        <v>909</v>
      </c>
      <c r="I968" s="176" t="s">
        <v>909</v>
      </c>
      <c r="J968" s="175" t="s">
        <v>909</v>
      </c>
      <c r="K968" s="159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4"/>
        <v>0</v>
      </c>
      <c r="F969" s="34" t="s">
        <v>909</v>
      </c>
      <c r="G969" s="126">
        <f t="shared" si="35"/>
        <v>0</v>
      </c>
      <c r="H969" s="340" t="s">
        <v>909</v>
      </c>
      <c r="I969" s="176" t="s">
        <v>909</v>
      </c>
      <c r="J969" s="175" t="s">
        <v>909</v>
      </c>
      <c r="K969" s="159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4"/>
        <v>0</v>
      </c>
      <c r="F970" s="34" t="s">
        <v>909</v>
      </c>
      <c r="G970" s="126">
        <f t="shared" si="35"/>
        <v>0</v>
      </c>
      <c r="H970" s="340" t="s">
        <v>909</v>
      </c>
      <c r="I970" s="176" t="s">
        <v>909</v>
      </c>
      <c r="J970" s="175" t="s">
        <v>909</v>
      </c>
      <c r="K970" s="159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4"/>
        <v>0</v>
      </c>
      <c r="F971" s="34" t="s">
        <v>909</v>
      </c>
      <c r="G971" s="126">
        <f t="shared" si="35"/>
        <v>0</v>
      </c>
      <c r="H971" s="340" t="s">
        <v>909</v>
      </c>
      <c r="I971" s="176" t="s">
        <v>909</v>
      </c>
      <c r="J971" s="175" t="s">
        <v>909</v>
      </c>
      <c r="K971" s="159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4"/>
        <v>0</v>
      </c>
      <c r="F972" s="34" t="s">
        <v>909</v>
      </c>
      <c r="G972" s="126">
        <f t="shared" si="35"/>
        <v>0</v>
      </c>
      <c r="H972" s="340" t="s">
        <v>909</v>
      </c>
      <c r="I972" s="176" t="s">
        <v>909</v>
      </c>
      <c r="J972" s="175" t="s">
        <v>909</v>
      </c>
      <c r="K972" s="159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4"/>
        <v>0</v>
      </c>
      <c r="F973" s="34" t="s">
        <v>909</v>
      </c>
      <c r="G973" s="126">
        <f t="shared" si="35"/>
        <v>0</v>
      </c>
      <c r="H973" s="340" t="s">
        <v>909</v>
      </c>
      <c r="I973" s="176" t="s">
        <v>909</v>
      </c>
      <c r="J973" s="175" t="s">
        <v>909</v>
      </c>
      <c r="K973" s="159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4"/>
        <v>0</v>
      </c>
      <c r="F974" s="34" t="s">
        <v>909</v>
      </c>
      <c r="G974" s="126">
        <f t="shared" si="35"/>
        <v>0</v>
      </c>
      <c r="H974" s="340" t="s">
        <v>909</v>
      </c>
      <c r="I974" s="176" t="s">
        <v>909</v>
      </c>
      <c r="J974" s="175" t="s">
        <v>909</v>
      </c>
      <c r="K974" s="159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4"/>
        <v>0</v>
      </c>
      <c r="F975" s="34" t="s">
        <v>909</v>
      </c>
      <c r="G975" s="126">
        <f t="shared" si="35"/>
        <v>0</v>
      </c>
      <c r="H975" s="340" t="s">
        <v>909</v>
      </c>
      <c r="I975" s="176" t="s">
        <v>909</v>
      </c>
      <c r="J975" s="175" t="s">
        <v>909</v>
      </c>
      <c r="K975" s="159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4"/>
        <v>0</v>
      </c>
      <c r="F976" s="34" t="s">
        <v>909</v>
      </c>
      <c r="G976" s="126">
        <f t="shared" si="35"/>
        <v>0</v>
      </c>
      <c r="H976" s="340" t="s">
        <v>909</v>
      </c>
      <c r="I976" s="176" t="s">
        <v>909</v>
      </c>
      <c r="J976" s="175" t="s">
        <v>909</v>
      </c>
      <c r="K976" s="159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4"/>
        <v>0</v>
      </c>
      <c r="F977" s="34" t="s">
        <v>909</v>
      </c>
      <c r="G977" s="126">
        <f t="shared" si="35"/>
        <v>0</v>
      </c>
      <c r="H977" s="340" t="s">
        <v>909</v>
      </c>
      <c r="I977" s="176" t="s">
        <v>909</v>
      </c>
      <c r="J977" s="175" t="s">
        <v>909</v>
      </c>
      <c r="K977" s="159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4"/>
        <v>0</v>
      </c>
      <c r="F978" s="34" t="s">
        <v>909</v>
      </c>
      <c r="G978" s="126">
        <f t="shared" si="35"/>
        <v>0</v>
      </c>
      <c r="H978" s="340" t="s">
        <v>909</v>
      </c>
      <c r="I978" s="176" t="s">
        <v>909</v>
      </c>
      <c r="J978" s="175" t="s">
        <v>909</v>
      </c>
      <c r="K978" s="159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4"/>
        <v>0</v>
      </c>
      <c r="F979" s="34" t="s">
        <v>909</v>
      </c>
      <c r="G979" s="126">
        <f t="shared" si="35"/>
        <v>0</v>
      </c>
      <c r="H979" s="340" t="s">
        <v>909</v>
      </c>
      <c r="I979" s="176" t="s">
        <v>909</v>
      </c>
      <c r="J979" s="175" t="s">
        <v>909</v>
      </c>
      <c r="K979" s="159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4"/>
        <v>0</v>
      </c>
      <c r="F980" s="34" t="s">
        <v>909</v>
      </c>
      <c r="G980" s="126">
        <f t="shared" si="35"/>
        <v>0</v>
      </c>
      <c r="H980" s="340" t="s">
        <v>909</v>
      </c>
      <c r="I980" s="176" t="s">
        <v>909</v>
      </c>
      <c r="J980" s="175" t="s">
        <v>909</v>
      </c>
      <c r="K980" s="159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4"/>
        <v>0</v>
      </c>
      <c r="F981" s="34" t="s">
        <v>909</v>
      </c>
      <c r="G981" s="126">
        <f t="shared" si="35"/>
        <v>0</v>
      </c>
      <c r="H981" s="340" t="s">
        <v>909</v>
      </c>
      <c r="I981" s="176" t="s">
        <v>909</v>
      </c>
      <c r="J981" s="175" t="s">
        <v>909</v>
      </c>
      <c r="K981" s="159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4"/>
        <v>0</v>
      </c>
      <c r="F982" s="34" t="s">
        <v>909</v>
      </c>
      <c r="G982" s="126">
        <f t="shared" si="35"/>
        <v>0</v>
      </c>
      <c r="H982" s="340" t="s">
        <v>909</v>
      </c>
      <c r="I982" s="176" t="s">
        <v>909</v>
      </c>
      <c r="J982" s="175" t="s">
        <v>909</v>
      </c>
      <c r="K982" s="159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4"/>
        <v>0</v>
      </c>
      <c r="F983" s="34" t="s">
        <v>909</v>
      </c>
      <c r="G983" s="126">
        <f t="shared" si="35"/>
        <v>0</v>
      </c>
      <c r="H983" s="340" t="s">
        <v>909</v>
      </c>
      <c r="I983" s="176" t="s">
        <v>909</v>
      </c>
      <c r="J983" s="175" t="s">
        <v>909</v>
      </c>
      <c r="K983" s="159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4"/>
        <v>0</v>
      </c>
      <c r="F984" s="34" t="s">
        <v>909</v>
      </c>
      <c r="G984" s="126">
        <f t="shared" si="35"/>
        <v>0</v>
      </c>
      <c r="H984" s="340" t="s">
        <v>909</v>
      </c>
      <c r="I984" s="176" t="s">
        <v>909</v>
      </c>
      <c r="J984" s="175" t="s">
        <v>909</v>
      </c>
      <c r="K984" s="159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ref="E985:E1022" si="36">IFERROR(C985+D985,0)</f>
        <v>0</v>
      </c>
      <c r="F985" s="34" t="s">
        <v>909</v>
      </c>
      <c r="G985" s="126">
        <f t="shared" ref="G985:G1022" si="37">IFERROR((E985-F985),0)</f>
        <v>0</v>
      </c>
      <c r="H985" s="340" t="s">
        <v>909</v>
      </c>
      <c r="I985" s="176" t="s">
        <v>909</v>
      </c>
      <c r="J985" s="175" t="s">
        <v>909</v>
      </c>
      <c r="K985" s="159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6"/>
        <v>0</v>
      </c>
      <c r="F986" s="34" t="s">
        <v>909</v>
      </c>
      <c r="G986" s="126">
        <f t="shared" si="37"/>
        <v>0</v>
      </c>
      <c r="H986" s="340" t="s">
        <v>909</v>
      </c>
      <c r="I986" s="176" t="s">
        <v>909</v>
      </c>
      <c r="J986" s="175" t="s">
        <v>909</v>
      </c>
      <c r="K986" s="159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6"/>
        <v>0</v>
      </c>
      <c r="F987" s="34" t="s">
        <v>909</v>
      </c>
      <c r="G987" s="126">
        <f t="shared" si="37"/>
        <v>0</v>
      </c>
      <c r="H987" s="340" t="s">
        <v>909</v>
      </c>
      <c r="I987" s="176" t="s">
        <v>909</v>
      </c>
      <c r="J987" s="175" t="s">
        <v>909</v>
      </c>
      <c r="K987" s="159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6"/>
        <v>0</v>
      </c>
      <c r="F988" s="34" t="s">
        <v>909</v>
      </c>
      <c r="G988" s="126">
        <f t="shared" si="37"/>
        <v>0</v>
      </c>
      <c r="H988" s="340" t="s">
        <v>909</v>
      </c>
      <c r="I988" s="176" t="s">
        <v>909</v>
      </c>
      <c r="J988" s="175" t="s">
        <v>909</v>
      </c>
      <c r="K988" s="159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6"/>
        <v>0</v>
      </c>
      <c r="F989" s="34" t="s">
        <v>909</v>
      </c>
      <c r="G989" s="126">
        <f t="shared" si="37"/>
        <v>0</v>
      </c>
      <c r="H989" s="340" t="s">
        <v>909</v>
      </c>
      <c r="I989" s="176" t="s">
        <v>909</v>
      </c>
      <c r="J989" s="175" t="s">
        <v>909</v>
      </c>
      <c r="K989" s="159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6"/>
        <v>0</v>
      </c>
      <c r="F990" s="34" t="s">
        <v>909</v>
      </c>
      <c r="G990" s="126">
        <f t="shared" si="37"/>
        <v>0</v>
      </c>
      <c r="H990" s="340" t="s">
        <v>909</v>
      </c>
      <c r="I990" s="176" t="s">
        <v>909</v>
      </c>
      <c r="J990" s="175" t="s">
        <v>909</v>
      </c>
      <c r="K990" s="159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6"/>
        <v>0</v>
      </c>
      <c r="F991" s="34" t="s">
        <v>909</v>
      </c>
      <c r="G991" s="126">
        <f t="shared" si="37"/>
        <v>0</v>
      </c>
      <c r="H991" s="340" t="s">
        <v>909</v>
      </c>
      <c r="I991" s="176" t="s">
        <v>909</v>
      </c>
      <c r="J991" s="175" t="s">
        <v>909</v>
      </c>
      <c r="K991" s="159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6"/>
        <v>0</v>
      </c>
      <c r="F992" s="34" t="s">
        <v>909</v>
      </c>
      <c r="G992" s="126">
        <f t="shared" si="37"/>
        <v>0</v>
      </c>
      <c r="H992" s="340" t="s">
        <v>909</v>
      </c>
      <c r="I992" s="176" t="s">
        <v>909</v>
      </c>
      <c r="J992" s="175" t="s">
        <v>909</v>
      </c>
      <c r="K992" s="159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6"/>
        <v>0</v>
      </c>
      <c r="F993" s="34" t="s">
        <v>909</v>
      </c>
      <c r="G993" s="126">
        <f t="shared" si="37"/>
        <v>0</v>
      </c>
      <c r="H993" s="340" t="s">
        <v>909</v>
      </c>
      <c r="I993" s="176" t="s">
        <v>909</v>
      </c>
      <c r="J993" s="175" t="s">
        <v>909</v>
      </c>
      <c r="K993" s="159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6"/>
        <v>0</v>
      </c>
      <c r="F994" s="34" t="s">
        <v>909</v>
      </c>
      <c r="G994" s="126">
        <f t="shared" si="37"/>
        <v>0</v>
      </c>
      <c r="H994" s="340" t="s">
        <v>909</v>
      </c>
      <c r="I994" s="176" t="s">
        <v>909</v>
      </c>
      <c r="J994" s="175" t="s">
        <v>909</v>
      </c>
      <c r="K994" s="159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6"/>
        <v>0</v>
      </c>
      <c r="F995" s="34" t="s">
        <v>909</v>
      </c>
      <c r="G995" s="126">
        <f t="shared" si="37"/>
        <v>0</v>
      </c>
      <c r="H995" s="340" t="s">
        <v>909</v>
      </c>
      <c r="I995" s="176" t="s">
        <v>909</v>
      </c>
      <c r="J995" s="175" t="s">
        <v>909</v>
      </c>
      <c r="K995" s="159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6"/>
        <v>0</v>
      </c>
      <c r="F996" s="34" t="s">
        <v>909</v>
      </c>
      <c r="G996" s="126">
        <f t="shared" si="37"/>
        <v>0</v>
      </c>
      <c r="H996" s="340" t="s">
        <v>909</v>
      </c>
      <c r="I996" s="176" t="s">
        <v>909</v>
      </c>
      <c r="J996" s="175" t="s">
        <v>909</v>
      </c>
      <c r="K996" s="159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6"/>
        <v>0</v>
      </c>
      <c r="F997" s="34" t="s">
        <v>909</v>
      </c>
      <c r="G997" s="126">
        <f t="shared" si="37"/>
        <v>0</v>
      </c>
      <c r="H997" s="340" t="s">
        <v>909</v>
      </c>
      <c r="I997" s="176" t="s">
        <v>909</v>
      </c>
      <c r="J997" s="175" t="s">
        <v>909</v>
      </c>
      <c r="K997" s="159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6"/>
        <v>0</v>
      </c>
      <c r="F998" s="34" t="s">
        <v>909</v>
      </c>
      <c r="G998" s="126">
        <f t="shared" si="37"/>
        <v>0</v>
      </c>
      <c r="H998" s="340" t="s">
        <v>909</v>
      </c>
      <c r="I998" s="176" t="s">
        <v>909</v>
      </c>
      <c r="J998" s="175" t="s">
        <v>909</v>
      </c>
      <c r="K998" s="159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6"/>
        <v>0</v>
      </c>
      <c r="F999" s="34" t="s">
        <v>909</v>
      </c>
      <c r="G999" s="126">
        <f t="shared" si="37"/>
        <v>0</v>
      </c>
      <c r="H999" s="340" t="s">
        <v>909</v>
      </c>
      <c r="I999" s="176" t="s">
        <v>909</v>
      </c>
      <c r="J999" s="175" t="s">
        <v>909</v>
      </c>
      <c r="K999" s="159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6"/>
        <v>0</v>
      </c>
      <c r="F1000" s="34" t="s">
        <v>909</v>
      </c>
      <c r="G1000" s="126">
        <f t="shared" si="37"/>
        <v>0</v>
      </c>
      <c r="H1000" s="340" t="s">
        <v>909</v>
      </c>
      <c r="I1000" s="176" t="s">
        <v>909</v>
      </c>
      <c r="J1000" s="175" t="s">
        <v>909</v>
      </c>
      <c r="K1000" s="159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6"/>
        <v>0</v>
      </c>
      <c r="F1001" s="34" t="s">
        <v>909</v>
      </c>
      <c r="G1001" s="126">
        <f t="shared" si="37"/>
        <v>0</v>
      </c>
      <c r="H1001" s="340" t="s">
        <v>909</v>
      </c>
      <c r="I1001" s="176" t="s">
        <v>909</v>
      </c>
      <c r="J1001" s="175" t="s">
        <v>909</v>
      </c>
      <c r="K1001" s="159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6"/>
        <v>0</v>
      </c>
      <c r="F1002" s="34" t="s">
        <v>909</v>
      </c>
      <c r="G1002" s="126">
        <f t="shared" si="37"/>
        <v>0</v>
      </c>
      <c r="H1002" s="340" t="s">
        <v>909</v>
      </c>
      <c r="I1002" s="176" t="s">
        <v>909</v>
      </c>
      <c r="J1002" s="175" t="s">
        <v>909</v>
      </c>
      <c r="K1002" s="159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6"/>
        <v>0</v>
      </c>
      <c r="F1003" s="34" t="s">
        <v>909</v>
      </c>
      <c r="G1003" s="126">
        <f t="shared" si="37"/>
        <v>0</v>
      </c>
      <c r="H1003" s="340" t="s">
        <v>909</v>
      </c>
      <c r="I1003" s="176" t="s">
        <v>909</v>
      </c>
      <c r="J1003" s="175" t="s">
        <v>909</v>
      </c>
      <c r="K1003" s="159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6"/>
        <v>0</v>
      </c>
      <c r="F1004" s="34" t="s">
        <v>909</v>
      </c>
      <c r="G1004" s="126">
        <f t="shared" si="37"/>
        <v>0</v>
      </c>
      <c r="H1004" s="340" t="s">
        <v>909</v>
      </c>
      <c r="I1004" s="176" t="s">
        <v>909</v>
      </c>
      <c r="J1004" s="175" t="s">
        <v>909</v>
      </c>
      <c r="K1004" s="159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6"/>
        <v>0</v>
      </c>
      <c r="F1005" s="34" t="s">
        <v>909</v>
      </c>
      <c r="G1005" s="126">
        <f t="shared" si="37"/>
        <v>0</v>
      </c>
      <c r="H1005" s="340" t="s">
        <v>909</v>
      </c>
      <c r="I1005" s="176" t="s">
        <v>909</v>
      </c>
      <c r="J1005" s="175" t="s">
        <v>909</v>
      </c>
      <c r="K1005" s="159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6"/>
        <v>0</v>
      </c>
      <c r="F1006" s="34" t="s">
        <v>909</v>
      </c>
      <c r="G1006" s="126">
        <f t="shared" si="37"/>
        <v>0</v>
      </c>
      <c r="H1006" s="340" t="s">
        <v>909</v>
      </c>
      <c r="I1006" s="176" t="s">
        <v>909</v>
      </c>
      <c r="J1006" s="175" t="s">
        <v>909</v>
      </c>
      <c r="K1006" s="159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6"/>
        <v>0</v>
      </c>
      <c r="F1007" s="34" t="s">
        <v>909</v>
      </c>
      <c r="G1007" s="126">
        <f t="shared" si="37"/>
        <v>0</v>
      </c>
      <c r="H1007" s="340" t="s">
        <v>909</v>
      </c>
      <c r="I1007" s="176" t="s">
        <v>909</v>
      </c>
      <c r="J1007" s="175" t="s">
        <v>909</v>
      </c>
      <c r="K1007" s="159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6"/>
        <v>0</v>
      </c>
      <c r="F1008" s="34" t="s">
        <v>909</v>
      </c>
      <c r="G1008" s="126">
        <f t="shared" si="37"/>
        <v>0</v>
      </c>
      <c r="H1008" s="340" t="s">
        <v>909</v>
      </c>
      <c r="I1008" s="176" t="s">
        <v>909</v>
      </c>
      <c r="J1008" s="175" t="s">
        <v>909</v>
      </c>
      <c r="K1008" s="159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6"/>
        <v>0</v>
      </c>
      <c r="F1009" s="34" t="s">
        <v>909</v>
      </c>
      <c r="G1009" s="126">
        <f t="shared" si="37"/>
        <v>0</v>
      </c>
      <c r="H1009" s="340" t="s">
        <v>909</v>
      </c>
      <c r="I1009" s="176" t="s">
        <v>909</v>
      </c>
      <c r="J1009" s="175" t="s">
        <v>909</v>
      </c>
      <c r="K1009" s="159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6"/>
        <v>0</v>
      </c>
      <c r="F1010" s="34" t="s">
        <v>909</v>
      </c>
      <c r="G1010" s="126">
        <f t="shared" si="37"/>
        <v>0</v>
      </c>
      <c r="H1010" s="340" t="s">
        <v>909</v>
      </c>
      <c r="I1010" s="176" t="s">
        <v>909</v>
      </c>
      <c r="J1010" s="175" t="s">
        <v>909</v>
      </c>
      <c r="K1010" s="159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6"/>
        <v>0</v>
      </c>
      <c r="F1011" s="34" t="s">
        <v>909</v>
      </c>
      <c r="G1011" s="126">
        <f t="shared" si="37"/>
        <v>0</v>
      </c>
      <c r="H1011" s="340" t="s">
        <v>909</v>
      </c>
      <c r="I1011" s="176" t="s">
        <v>909</v>
      </c>
      <c r="J1011" s="175" t="s">
        <v>909</v>
      </c>
      <c r="K1011" s="159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6"/>
        <v>0</v>
      </c>
      <c r="F1012" s="34" t="s">
        <v>909</v>
      </c>
      <c r="G1012" s="126">
        <f t="shared" si="37"/>
        <v>0</v>
      </c>
      <c r="H1012" s="340" t="s">
        <v>909</v>
      </c>
      <c r="I1012" s="176" t="s">
        <v>909</v>
      </c>
      <c r="J1012" s="175" t="s">
        <v>909</v>
      </c>
      <c r="K1012" s="159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6"/>
        <v>0</v>
      </c>
      <c r="F1013" s="34" t="s">
        <v>909</v>
      </c>
      <c r="G1013" s="126">
        <f t="shared" si="37"/>
        <v>0</v>
      </c>
      <c r="H1013" s="340" t="s">
        <v>909</v>
      </c>
      <c r="I1013" s="176" t="s">
        <v>909</v>
      </c>
      <c r="J1013" s="175" t="s">
        <v>909</v>
      </c>
      <c r="K1013" s="159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6"/>
        <v>0</v>
      </c>
      <c r="F1014" s="34" t="s">
        <v>909</v>
      </c>
      <c r="G1014" s="126">
        <f t="shared" si="37"/>
        <v>0</v>
      </c>
      <c r="H1014" s="340" t="s">
        <v>909</v>
      </c>
      <c r="I1014" s="176" t="s">
        <v>909</v>
      </c>
      <c r="J1014" s="175" t="s">
        <v>909</v>
      </c>
      <c r="K1014" s="159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6"/>
        <v>0</v>
      </c>
      <c r="F1015" s="34" t="s">
        <v>909</v>
      </c>
      <c r="G1015" s="126">
        <f t="shared" si="37"/>
        <v>0</v>
      </c>
      <c r="H1015" s="340" t="s">
        <v>909</v>
      </c>
      <c r="I1015" s="176" t="s">
        <v>909</v>
      </c>
      <c r="J1015" s="175" t="s">
        <v>909</v>
      </c>
      <c r="K1015" s="159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6"/>
        <v>0</v>
      </c>
      <c r="F1016" s="34" t="s">
        <v>909</v>
      </c>
      <c r="G1016" s="126">
        <f t="shared" si="37"/>
        <v>0</v>
      </c>
      <c r="H1016" s="340" t="s">
        <v>909</v>
      </c>
      <c r="I1016" s="176" t="s">
        <v>909</v>
      </c>
      <c r="J1016" s="175" t="s">
        <v>909</v>
      </c>
      <c r="K1016" s="159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6"/>
        <v>0</v>
      </c>
      <c r="F1017" s="34" t="s">
        <v>909</v>
      </c>
      <c r="G1017" s="126">
        <f t="shared" si="37"/>
        <v>0</v>
      </c>
      <c r="H1017" s="340" t="s">
        <v>909</v>
      </c>
      <c r="I1017" s="176" t="s">
        <v>909</v>
      </c>
      <c r="J1017" s="175" t="s">
        <v>909</v>
      </c>
      <c r="K1017" s="159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6"/>
        <v>0</v>
      </c>
      <c r="F1018" s="34" t="s">
        <v>909</v>
      </c>
      <c r="G1018" s="126">
        <f t="shared" si="37"/>
        <v>0</v>
      </c>
      <c r="H1018" s="340" t="s">
        <v>909</v>
      </c>
      <c r="I1018" s="176" t="s">
        <v>909</v>
      </c>
      <c r="J1018" s="175" t="s">
        <v>909</v>
      </c>
      <c r="K1018" s="159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6"/>
        <v>0</v>
      </c>
      <c r="F1019" s="34" t="s">
        <v>909</v>
      </c>
      <c r="G1019" s="126">
        <f t="shared" si="37"/>
        <v>0</v>
      </c>
      <c r="H1019" s="340" t="s">
        <v>909</v>
      </c>
      <c r="I1019" s="176" t="s">
        <v>909</v>
      </c>
      <c r="J1019" s="175" t="s">
        <v>909</v>
      </c>
      <c r="K1019" s="159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6"/>
        <v>0</v>
      </c>
      <c r="F1020" s="34" t="s">
        <v>909</v>
      </c>
      <c r="G1020" s="126">
        <f t="shared" si="37"/>
        <v>0</v>
      </c>
      <c r="H1020" s="340" t="s">
        <v>909</v>
      </c>
      <c r="I1020" s="176" t="s">
        <v>909</v>
      </c>
      <c r="J1020" s="175" t="s">
        <v>909</v>
      </c>
      <c r="K1020" s="159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6"/>
        <v>0</v>
      </c>
      <c r="F1021" s="34" t="s">
        <v>909</v>
      </c>
      <c r="G1021" s="126">
        <f t="shared" si="37"/>
        <v>0</v>
      </c>
      <c r="H1021" s="340" t="s">
        <v>909</v>
      </c>
      <c r="I1021" s="176" t="s">
        <v>909</v>
      </c>
      <c r="J1021" s="175" t="s">
        <v>909</v>
      </c>
      <c r="K1021" s="159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6"/>
        <v>0</v>
      </c>
      <c r="F1022" s="34" t="s">
        <v>909</v>
      </c>
      <c r="G1022" s="126">
        <f t="shared" si="37"/>
        <v>0</v>
      </c>
      <c r="H1022" s="340" t="s">
        <v>909</v>
      </c>
      <c r="I1022" s="176" t="s">
        <v>909</v>
      </c>
      <c r="J1022" s="175" t="s">
        <v>909</v>
      </c>
      <c r="K1022" s="159" t="s">
        <v>909</v>
      </c>
    </row>
  </sheetData>
  <autoFilter ref="A10:K1022">
    <filterColumn colId="0"/>
  </autoFilter>
  <mergeCells count="13">
    <mergeCell ref="I666:I667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1"/>
  <dimension ref="A1:K1015"/>
  <sheetViews>
    <sheetView showGridLines="0" zoomScale="64" zoomScaleNormal="64" workbookViewId="0">
      <pane xSplit="2" ySplit="10" topLeftCell="F436" activePane="bottomRight" state="frozen"/>
      <selection activeCell="A11" sqref="A11"/>
      <selection pane="topRight" activeCell="A11" sqref="A11"/>
      <selection pane="bottomLeft" activeCell="A11" sqref="A11"/>
      <selection pane="bottomRight" activeCell="I1021" sqref="I1021"/>
    </sheetView>
  </sheetViews>
  <sheetFormatPr defaultRowHeight="15.75"/>
  <cols>
    <col min="1" max="1" width="28.140625" style="37" customWidth="1"/>
    <col min="2" max="2" width="84.28515625" style="38" customWidth="1"/>
    <col min="3" max="3" width="17.85546875" style="38" customWidth="1"/>
    <col min="4" max="4" width="13.140625" style="38" customWidth="1"/>
    <col min="5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76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>SUM(C11:C1015)</f>
        <v>2967999</v>
      </c>
      <c r="D7" s="144">
        <f t="shared" ref="D7:F7" si="0">SUM(D11:D1015)</f>
        <v>0</v>
      </c>
      <c r="E7" s="144">
        <f t="shared" si="0"/>
        <v>3027799</v>
      </c>
      <c r="F7" s="144">
        <f t="shared" si="0"/>
        <v>2680903</v>
      </c>
      <c r="G7" s="145">
        <f>SUM(G11:G1015)</f>
        <v>273399</v>
      </c>
      <c r="H7" s="142">
        <f>SUM(H11:H1015)</f>
        <v>0</v>
      </c>
      <c r="I7" s="44"/>
      <c r="J7" s="127">
        <f>SUM(J11:J1015)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SUBTOTAL(9,C11:C1015)</f>
        <v>42775</v>
      </c>
      <c r="D8" s="146">
        <f t="shared" si="1"/>
        <v>0</v>
      </c>
      <c r="E8" s="146">
        <f t="shared" si="1"/>
        <v>42775</v>
      </c>
      <c r="F8" s="146">
        <f t="shared" si="1"/>
        <v>22649</v>
      </c>
      <c r="G8" s="147">
        <f t="shared" si="1"/>
        <v>20126</v>
      </c>
      <c r="H8" s="143">
        <f t="shared" si="1"/>
        <v>0</v>
      </c>
      <c r="I8" s="44"/>
      <c r="J8" s="127">
        <f>SUBTOTAL(9,J11:J1015)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32.2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 hidden="1">
      <c r="A11" s="189" t="s">
        <v>1089</v>
      </c>
      <c r="B11" s="232" t="s">
        <v>1090</v>
      </c>
      <c r="C11" s="190" t="s">
        <v>909</v>
      </c>
      <c r="D11" s="190" t="s">
        <v>909</v>
      </c>
      <c r="E11" s="15">
        <f>IFERROR(C11+D11,0)</f>
        <v>0</v>
      </c>
      <c r="F11" s="190" t="s">
        <v>909</v>
      </c>
      <c r="G11" s="124">
        <f>IFERROR((E11-F11),0)</f>
        <v>0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 hidden="1">
      <c r="A12" s="235" t="s">
        <v>1089</v>
      </c>
      <c r="B12" s="233" t="s">
        <v>1091</v>
      </c>
      <c r="C12" s="21">
        <v>300</v>
      </c>
      <c r="D12" s="21"/>
      <c r="E12" s="19">
        <f>IFERROR(C12+D12,0)</f>
        <v>300</v>
      </c>
      <c r="F12" s="21"/>
      <c r="G12" s="125">
        <f>IFERROR((E12-F12),0)</f>
        <v>300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 hidden="1">
      <c r="A13" s="235" t="s">
        <v>1089</v>
      </c>
      <c r="B13" s="233" t="s">
        <v>1092</v>
      </c>
      <c r="C13" s="18">
        <v>12000</v>
      </c>
      <c r="D13" s="18"/>
      <c r="E13" s="19">
        <f t="shared" ref="E13:E76" si="2">IFERROR(C13+D13,0)</f>
        <v>12000</v>
      </c>
      <c r="F13" s="18">
        <v>12000</v>
      </c>
      <c r="G13" s="125">
        <f t="shared" ref="G13:G76" si="3"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 hidden="1">
      <c r="A14" s="235" t="s">
        <v>1089</v>
      </c>
      <c r="B14" s="233" t="s">
        <v>1093</v>
      </c>
      <c r="C14" s="18">
        <v>12000</v>
      </c>
      <c r="D14" s="18"/>
      <c r="E14" s="19">
        <f t="shared" si="2"/>
        <v>12000</v>
      </c>
      <c r="F14" s="18">
        <v>12000</v>
      </c>
      <c r="G14" s="125">
        <f t="shared" si="3"/>
        <v>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 hidden="1">
      <c r="A15" s="235" t="s">
        <v>1089</v>
      </c>
      <c r="B15" s="233" t="s">
        <v>1094</v>
      </c>
      <c r="C15" s="18">
        <v>800</v>
      </c>
      <c r="D15" s="18"/>
      <c r="E15" s="19">
        <f t="shared" si="2"/>
        <v>800</v>
      </c>
      <c r="F15" s="18">
        <v>800</v>
      </c>
      <c r="G15" s="125">
        <f t="shared" si="3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 hidden="1">
      <c r="A16" s="235" t="s">
        <v>1089</v>
      </c>
      <c r="B16" s="233" t="s">
        <v>1095</v>
      </c>
      <c r="C16" s="18">
        <v>10000</v>
      </c>
      <c r="D16" s="18"/>
      <c r="E16" s="19">
        <f t="shared" si="2"/>
        <v>10000</v>
      </c>
      <c r="F16" s="18">
        <v>10000</v>
      </c>
      <c r="G16" s="125">
        <f t="shared" si="3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 hidden="1">
      <c r="A17" s="235" t="s">
        <v>1089</v>
      </c>
      <c r="B17" s="233" t="s">
        <v>1096</v>
      </c>
      <c r="C17" s="18">
        <v>100</v>
      </c>
      <c r="D17" s="18"/>
      <c r="E17" s="19">
        <f t="shared" si="2"/>
        <v>100</v>
      </c>
      <c r="F17" s="18">
        <v>100</v>
      </c>
      <c r="G17" s="125">
        <f t="shared" si="3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 hidden="1">
      <c r="A18" s="235" t="s">
        <v>1089</v>
      </c>
      <c r="B18" s="233" t="s">
        <v>1097</v>
      </c>
      <c r="C18" s="18">
        <v>2000</v>
      </c>
      <c r="D18" s="18"/>
      <c r="E18" s="19">
        <f t="shared" si="2"/>
        <v>2000</v>
      </c>
      <c r="F18" s="18">
        <v>1966</v>
      </c>
      <c r="G18" s="125">
        <f t="shared" si="3"/>
        <v>34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 hidden="1">
      <c r="A19" s="235" t="s">
        <v>1089</v>
      </c>
      <c r="B19" s="233" t="s">
        <v>1098</v>
      </c>
      <c r="C19" s="18">
        <v>2000</v>
      </c>
      <c r="D19" s="18"/>
      <c r="E19" s="19">
        <f t="shared" si="2"/>
        <v>2000</v>
      </c>
      <c r="F19" s="18">
        <v>2000</v>
      </c>
      <c r="G19" s="125">
        <f t="shared" si="3"/>
        <v>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 hidden="1">
      <c r="A20" s="235" t="s">
        <v>1089</v>
      </c>
      <c r="B20" s="233" t="s">
        <v>1099</v>
      </c>
      <c r="C20" s="18">
        <v>1000</v>
      </c>
      <c r="D20" s="18"/>
      <c r="E20" s="19">
        <f t="shared" si="2"/>
        <v>1000</v>
      </c>
      <c r="F20" s="18">
        <v>1000</v>
      </c>
      <c r="G20" s="125">
        <f t="shared" si="3"/>
        <v>0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 hidden="1">
      <c r="A21" s="235" t="s">
        <v>1089</v>
      </c>
      <c r="B21" s="233" t="s">
        <v>1100</v>
      </c>
      <c r="C21" s="18">
        <v>1600</v>
      </c>
      <c r="D21" s="18"/>
      <c r="E21" s="19">
        <f t="shared" si="2"/>
        <v>1600</v>
      </c>
      <c r="F21" s="18">
        <v>500</v>
      </c>
      <c r="G21" s="125">
        <f t="shared" si="3"/>
        <v>1100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 hidden="1">
      <c r="A22" s="235" t="s">
        <v>1089</v>
      </c>
      <c r="B22" s="233" t="s">
        <v>1101</v>
      </c>
      <c r="C22" s="18">
        <v>500</v>
      </c>
      <c r="D22" s="18"/>
      <c r="E22" s="19">
        <f t="shared" si="2"/>
        <v>500</v>
      </c>
      <c r="F22" s="18" t="s">
        <v>909</v>
      </c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 hidden="1">
      <c r="A23" s="235" t="s">
        <v>1089</v>
      </c>
      <c r="B23" s="233" t="s">
        <v>1102</v>
      </c>
      <c r="C23" s="18">
        <v>18000</v>
      </c>
      <c r="D23" s="18"/>
      <c r="E23" s="19">
        <f t="shared" si="2"/>
        <v>18000</v>
      </c>
      <c r="F23" s="18">
        <v>18000</v>
      </c>
      <c r="G23" s="125">
        <f t="shared" si="3"/>
        <v>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 hidden="1">
      <c r="A24" s="235" t="s">
        <v>1089</v>
      </c>
      <c r="B24" s="233" t="s">
        <v>1103</v>
      </c>
      <c r="C24" s="18"/>
      <c r="D24" s="18" t="s">
        <v>909</v>
      </c>
      <c r="E24" s="19">
        <f t="shared" si="2"/>
        <v>0</v>
      </c>
      <c r="F24" s="18" t="s">
        <v>909</v>
      </c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 hidden="1">
      <c r="A25" s="235" t="s">
        <v>1089</v>
      </c>
      <c r="B25" s="233" t="s">
        <v>1104</v>
      </c>
      <c r="C25" s="18">
        <v>17000</v>
      </c>
      <c r="D25" s="18"/>
      <c r="E25" s="19">
        <f t="shared" si="2"/>
        <v>17000</v>
      </c>
      <c r="F25" s="18">
        <v>10358</v>
      </c>
      <c r="G25" s="125">
        <f t="shared" si="3"/>
        <v>6642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 hidden="1">
      <c r="A26" s="235" t="s">
        <v>1089</v>
      </c>
      <c r="B26" s="233" t="s">
        <v>1105</v>
      </c>
      <c r="C26" s="18">
        <v>700</v>
      </c>
      <c r="D26" s="18"/>
      <c r="E26" s="19">
        <f t="shared" si="2"/>
        <v>700</v>
      </c>
      <c r="F26" s="18" t="s">
        <v>909</v>
      </c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 hidden="1">
      <c r="A27" s="235" t="s">
        <v>1089</v>
      </c>
      <c r="B27" s="233" t="s">
        <v>148</v>
      </c>
      <c r="C27" s="18">
        <v>2000</v>
      </c>
      <c r="D27" s="18"/>
      <c r="E27" s="19">
        <f t="shared" si="2"/>
        <v>2000</v>
      </c>
      <c r="F27" s="18">
        <v>1296</v>
      </c>
      <c r="G27" s="125">
        <f t="shared" si="3"/>
        <v>704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 hidden="1">
      <c r="A28" s="235" t="s">
        <v>1089</v>
      </c>
      <c r="B28" s="233" t="s">
        <v>1106</v>
      </c>
      <c r="C28" s="18">
        <v>800</v>
      </c>
      <c r="D28" s="18"/>
      <c r="E28" s="19">
        <f t="shared" si="2"/>
        <v>800</v>
      </c>
      <c r="F28" s="18">
        <v>800</v>
      </c>
      <c r="G28" s="125">
        <f t="shared" si="3"/>
        <v>0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 hidden="1">
      <c r="A29" s="235" t="s">
        <v>1089</v>
      </c>
      <c r="B29" s="233" t="s">
        <v>1107</v>
      </c>
      <c r="C29" s="18">
        <v>800</v>
      </c>
      <c r="D29" s="18"/>
      <c r="E29" s="19">
        <f t="shared" si="2"/>
        <v>800</v>
      </c>
      <c r="F29" s="18">
        <v>223</v>
      </c>
      <c r="G29" s="125">
        <f t="shared" si="3"/>
        <v>577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 hidden="1">
      <c r="A30" s="235" t="s">
        <v>1089</v>
      </c>
      <c r="B30" s="233" t="s">
        <v>1108</v>
      </c>
      <c r="C30" s="18">
        <v>500</v>
      </c>
      <c r="D30" s="18"/>
      <c r="E30" s="19">
        <f t="shared" si="2"/>
        <v>500</v>
      </c>
      <c r="F30" s="18">
        <v>500</v>
      </c>
      <c r="G30" s="125">
        <f t="shared" si="3"/>
        <v>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 hidden="1">
      <c r="A31" s="235" t="s">
        <v>1089</v>
      </c>
      <c r="B31" s="233" t="s">
        <v>149</v>
      </c>
      <c r="C31" s="18">
        <v>1000</v>
      </c>
      <c r="D31" s="18"/>
      <c r="E31" s="19">
        <f t="shared" si="2"/>
        <v>1000</v>
      </c>
      <c r="F31" s="18">
        <v>1000</v>
      </c>
      <c r="G31" s="125">
        <f t="shared" si="3"/>
        <v>0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 hidden="1">
      <c r="A32" s="235" t="s">
        <v>1089</v>
      </c>
      <c r="B32" s="233" t="s">
        <v>1109</v>
      </c>
      <c r="C32" s="18"/>
      <c r="D32" s="18"/>
      <c r="E32" s="19">
        <f t="shared" si="2"/>
        <v>0</v>
      </c>
      <c r="F32" s="18" t="s">
        <v>909</v>
      </c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 hidden="1">
      <c r="A33" s="235" t="s">
        <v>1089</v>
      </c>
      <c r="B33" s="233" t="s">
        <v>1110</v>
      </c>
      <c r="C33" s="18">
        <v>100</v>
      </c>
      <c r="D33" s="18"/>
      <c r="E33" s="19">
        <f t="shared" si="2"/>
        <v>100</v>
      </c>
      <c r="F33" s="18">
        <v>85</v>
      </c>
      <c r="G33" s="125">
        <f t="shared" si="3"/>
        <v>15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 hidden="1">
      <c r="A34" s="235" t="s">
        <v>1089</v>
      </c>
      <c r="B34" s="233" t="s">
        <v>1111</v>
      </c>
      <c r="C34" s="18"/>
      <c r="D34" s="18"/>
      <c r="E34" s="19">
        <f t="shared" si="2"/>
        <v>0</v>
      </c>
      <c r="F34" s="18" t="s">
        <v>909</v>
      </c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 hidden="1">
      <c r="A35" s="235" t="s">
        <v>1089</v>
      </c>
      <c r="B35" s="233" t="s">
        <v>1112</v>
      </c>
      <c r="C35" s="18">
        <v>100</v>
      </c>
      <c r="D35" s="18"/>
      <c r="E35" s="19">
        <f t="shared" si="2"/>
        <v>100</v>
      </c>
      <c r="F35" s="18">
        <v>100</v>
      </c>
      <c r="G35" s="125">
        <f t="shared" si="3"/>
        <v>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 hidden="1">
      <c r="A36" s="235" t="s">
        <v>1089</v>
      </c>
      <c r="B36" s="233" t="s">
        <v>133</v>
      </c>
      <c r="C36" s="18" t="s">
        <v>909</v>
      </c>
      <c r="D36" s="18"/>
      <c r="E36" s="19">
        <f t="shared" si="2"/>
        <v>0</v>
      </c>
      <c r="F36" s="18" t="s">
        <v>909</v>
      </c>
      <c r="G36" s="125">
        <f t="shared" si="3"/>
        <v>0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 hidden="1">
      <c r="A37" s="235" t="s">
        <v>1089</v>
      </c>
      <c r="B37" s="233" t="s">
        <v>1113</v>
      </c>
      <c r="C37" s="18" t="s">
        <v>909</v>
      </c>
      <c r="D37" s="18"/>
      <c r="E37" s="19">
        <f t="shared" si="2"/>
        <v>0</v>
      </c>
      <c r="F37" s="18" t="s">
        <v>909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 hidden="1">
      <c r="A38" s="235" t="s">
        <v>1089</v>
      </c>
      <c r="B38" s="233" t="s">
        <v>1114</v>
      </c>
      <c r="C38" s="18" t="s">
        <v>909</v>
      </c>
      <c r="D38" s="18"/>
      <c r="E38" s="19">
        <f t="shared" si="2"/>
        <v>0</v>
      </c>
      <c r="F38" s="18" t="s">
        <v>909</v>
      </c>
      <c r="G38" s="125">
        <f t="shared" si="3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 hidden="1">
      <c r="A39" s="235" t="s">
        <v>1089</v>
      </c>
      <c r="B39" s="233" t="s">
        <v>142</v>
      </c>
      <c r="C39" s="18">
        <v>100</v>
      </c>
      <c r="D39" s="18"/>
      <c r="E39" s="19">
        <f t="shared" si="2"/>
        <v>100</v>
      </c>
      <c r="F39" s="18">
        <v>100</v>
      </c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 hidden="1">
      <c r="A40" s="235" t="s">
        <v>1089</v>
      </c>
      <c r="B40" s="233" t="s">
        <v>143</v>
      </c>
      <c r="C40" s="18">
        <v>100</v>
      </c>
      <c r="D40" s="18"/>
      <c r="E40" s="19">
        <f t="shared" si="2"/>
        <v>100</v>
      </c>
      <c r="F40" s="18" t="s">
        <v>909</v>
      </c>
      <c r="G40" s="125">
        <f t="shared" si="3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 hidden="1">
      <c r="A41" s="235" t="s">
        <v>1089</v>
      </c>
      <c r="B41" s="233" t="s">
        <v>1115</v>
      </c>
      <c r="C41" s="18"/>
      <c r="D41" s="18"/>
      <c r="E41" s="19">
        <f t="shared" si="2"/>
        <v>0</v>
      </c>
      <c r="F41" s="18" t="s">
        <v>909</v>
      </c>
      <c r="G41" s="125">
        <f t="shared" si="3"/>
        <v>0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 hidden="1">
      <c r="A42" s="235" t="s">
        <v>1089</v>
      </c>
      <c r="B42" s="233" t="s">
        <v>116</v>
      </c>
      <c r="C42" s="18"/>
      <c r="D42" s="18"/>
      <c r="E42" s="19">
        <f t="shared" si="2"/>
        <v>0</v>
      </c>
      <c r="F42" s="18" t="s">
        <v>909</v>
      </c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 hidden="1">
      <c r="A43" s="235" t="s">
        <v>1089</v>
      </c>
      <c r="B43" s="233" t="s">
        <v>117</v>
      </c>
      <c r="C43" s="18"/>
      <c r="D43" s="18"/>
      <c r="E43" s="19">
        <f t="shared" si="2"/>
        <v>0</v>
      </c>
      <c r="F43" s="18" t="s">
        <v>909</v>
      </c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 hidden="1">
      <c r="A44" s="235" t="s">
        <v>1089</v>
      </c>
      <c r="B44" s="233" t="s">
        <v>1116</v>
      </c>
      <c r="C44" s="18"/>
      <c r="D44" s="18"/>
      <c r="E44" s="19">
        <f t="shared" si="2"/>
        <v>0</v>
      </c>
      <c r="F44" s="18" t="s">
        <v>909</v>
      </c>
      <c r="G44" s="125">
        <f t="shared" si="3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 hidden="1">
      <c r="A45" s="235" t="s">
        <v>1089</v>
      </c>
      <c r="B45" s="233" t="s">
        <v>1117</v>
      </c>
      <c r="C45" s="18"/>
      <c r="D45" s="18"/>
      <c r="E45" s="19">
        <f t="shared" si="2"/>
        <v>0</v>
      </c>
      <c r="F45" s="18" t="s">
        <v>909</v>
      </c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 hidden="1">
      <c r="A46" s="235" t="s">
        <v>1089</v>
      </c>
      <c r="B46" s="233" t="s">
        <v>1118</v>
      </c>
      <c r="C46" s="18"/>
      <c r="D46" s="18"/>
      <c r="E46" s="19">
        <f t="shared" si="2"/>
        <v>0</v>
      </c>
      <c r="F46" s="18" t="s">
        <v>909</v>
      </c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 hidden="1">
      <c r="A47" s="235" t="s">
        <v>1089</v>
      </c>
      <c r="B47" s="233" t="s">
        <v>1119</v>
      </c>
      <c r="C47" s="18"/>
      <c r="D47" s="18"/>
      <c r="E47" s="19">
        <f t="shared" si="2"/>
        <v>0</v>
      </c>
      <c r="F47" s="18" t="s">
        <v>909</v>
      </c>
      <c r="G47" s="125">
        <f t="shared" si="3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 hidden="1">
      <c r="A48" s="235" t="s">
        <v>1089</v>
      </c>
      <c r="B48" s="233" t="s">
        <v>1120</v>
      </c>
      <c r="C48" s="18"/>
      <c r="D48" s="18"/>
      <c r="E48" s="19">
        <f t="shared" si="2"/>
        <v>0</v>
      </c>
      <c r="F48" s="18" t="s">
        <v>909</v>
      </c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 hidden="1">
      <c r="A49" s="235" t="s">
        <v>1089</v>
      </c>
      <c r="B49" s="233" t="s">
        <v>1121</v>
      </c>
      <c r="C49" s="18"/>
      <c r="D49" s="18"/>
      <c r="E49" s="19">
        <f t="shared" si="2"/>
        <v>0</v>
      </c>
      <c r="F49" s="18" t="s">
        <v>909</v>
      </c>
      <c r="G49" s="125">
        <f t="shared" si="3"/>
        <v>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 hidden="1">
      <c r="A50" s="235" t="s">
        <v>1089</v>
      </c>
      <c r="B50" s="233" t="s">
        <v>1122</v>
      </c>
      <c r="C50" s="18"/>
      <c r="D50" s="18"/>
      <c r="E50" s="19">
        <f t="shared" si="2"/>
        <v>0</v>
      </c>
      <c r="F50" s="18" t="s">
        <v>909</v>
      </c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 hidden="1">
      <c r="A51" s="235" t="s">
        <v>1089</v>
      </c>
      <c r="B51" s="233" t="s">
        <v>1123</v>
      </c>
      <c r="C51" s="18"/>
      <c r="D51" s="18"/>
      <c r="E51" s="19">
        <f t="shared" si="2"/>
        <v>0</v>
      </c>
      <c r="F51" s="18" t="s">
        <v>909</v>
      </c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 hidden="1">
      <c r="A52" s="235" t="s">
        <v>1089</v>
      </c>
      <c r="B52" s="233" t="s">
        <v>1124</v>
      </c>
      <c r="C52" s="18">
        <v>500</v>
      </c>
      <c r="D52" s="18"/>
      <c r="E52" s="19">
        <f t="shared" si="2"/>
        <v>500</v>
      </c>
      <c r="F52" s="18">
        <v>500</v>
      </c>
      <c r="G52" s="125">
        <f t="shared" si="3"/>
        <v>0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 hidden="1">
      <c r="A53" s="235" t="s">
        <v>1089</v>
      </c>
      <c r="B53" s="233" t="s">
        <v>1125</v>
      </c>
      <c r="C53" s="18">
        <v>200</v>
      </c>
      <c r="D53" s="18"/>
      <c r="E53" s="19">
        <f t="shared" si="2"/>
        <v>200</v>
      </c>
      <c r="F53" s="18">
        <v>200</v>
      </c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 hidden="1">
      <c r="A54" s="235" t="s">
        <v>1089</v>
      </c>
      <c r="B54" s="233" t="s">
        <v>111</v>
      </c>
      <c r="C54" s="18">
        <v>3000</v>
      </c>
      <c r="D54" s="18"/>
      <c r="E54" s="19">
        <f t="shared" si="2"/>
        <v>3000</v>
      </c>
      <c r="F54" s="18">
        <v>2000</v>
      </c>
      <c r="G54" s="125">
        <f t="shared" si="3"/>
        <v>1000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 hidden="1">
      <c r="A55" s="235" t="s">
        <v>1089</v>
      </c>
      <c r="B55" s="233" t="s">
        <v>1126</v>
      </c>
      <c r="C55" s="18">
        <v>5</v>
      </c>
      <c r="D55" s="18"/>
      <c r="E55" s="19">
        <f t="shared" si="2"/>
        <v>5</v>
      </c>
      <c r="F55" s="18" t="s">
        <v>909</v>
      </c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 hidden="1">
      <c r="A56" s="235" t="s">
        <v>1089</v>
      </c>
      <c r="B56" s="233" t="s">
        <v>1127</v>
      </c>
      <c r="C56" s="18">
        <v>500</v>
      </c>
      <c r="D56" s="18"/>
      <c r="E56" s="19">
        <f t="shared" si="2"/>
        <v>500</v>
      </c>
      <c r="F56" s="18" t="s">
        <v>909</v>
      </c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 hidden="1">
      <c r="A57" s="235" t="s">
        <v>1089</v>
      </c>
      <c r="B57" s="233" t="s">
        <v>137</v>
      </c>
      <c r="C57" s="18">
        <v>500</v>
      </c>
      <c r="D57" s="18"/>
      <c r="E57" s="19">
        <f t="shared" si="2"/>
        <v>500</v>
      </c>
      <c r="F57" s="18">
        <v>500</v>
      </c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 hidden="1">
      <c r="A58" s="235" t="s">
        <v>1089</v>
      </c>
      <c r="B58" s="233" t="s">
        <v>1128</v>
      </c>
      <c r="C58" s="18" t="s">
        <v>909</v>
      </c>
      <c r="D58" s="18"/>
      <c r="E58" s="19">
        <f t="shared" si="2"/>
        <v>0</v>
      </c>
      <c r="F58" s="18" t="s">
        <v>909</v>
      </c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 hidden="1">
      <c r="A59" s="235" t="s">
        <v>1089</v>
      </c>
      <c r="B59" s="233" t="s">
        <v>1129</v>
      </c>
      <c r="C59" s="18" t="s">
        <v>909</v>
      </c>
      <c r="D59" s="18"/>
      <c r="E59" s="19">
        <f t="shared" si="2"/>
        <v>0</v>
      </c>
      <c r="F59" s="18" t="s">
        <v>909</v>
      </c>
      <c r="G59" s="125">
        <f t="shared" si="3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 hidden="1">
      <c r="A60" s="235" t="s">
        <v>1089</v>
      </c>
      <c r="B60" s="233" t="s">
        <v>1130</v>
      </c>
      <c r="C60" s="18" t="s">
        <v>909</v>
      </c>
      <c r="D60" s="18"/>
      <c r="E60" s="19">
        <f t="shared" si="2"/>
        <v>0</v>
      </c>
      <c r="F60" s="18" t="s">
        <v>909</v>
      </c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 hidden="1">
      <c r="A61" s="235" t="s">
        <v>1089</v>
      </c>
      <c r="B61" s="233" t="s">
        <v>1131</v>
      </c>
      <c r="C61" s="18" t="s">
        <v>909</v>
      </c>
      <c r="D61" s="18"/>
      <c r="E61" s="19">
        <f t="shared" si="2"/>
        <v>0</v>
      </c>
      <c r="F61" s="18" t="s">
        <v>909</v>
      </c>
      <c r="G61" s="125">
        <f t="shared" si="3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 hidden="1">
      <c r="A62" s="235" t="s">
        <v>1089</v>
      </c>
      <c r="B62" s="233" t="s">
        <v>1132</v>
      </c>
      <c r="C62" s="18" t="s">
        <v>909</v>
      </c>
      <c r="D62" s="18"/>
      <c r="E62" s="19">
        <f t="shared" si="2"/>
        <v>0</v>
      </c>
      <c r="F62" s="18" t="s">
        <v>909</v>
      </c>
      <c r="G62" s="125">
        <f t="shared" si="3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 hidden="1">
      <c r="A63" s="235" t="s">
        <v>1089</v>
      </c>
      <c r="B63" s="233" t="s">
        <v>114</v>
      </c>
      <c r="C63" s="18">
        <v>8000</v>
      </c>
      <c r="D63" s="18"/>
      <c r="E63" s="19">
        <f t="shared" si="2"/>
        <v>8000</v>
      </c>
      <c r="F63" s="18">
        <v>8000</v>
      </c>
      <c r="G63" s="125">
        <f t="shared" si="3"/>
        <v>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 hidden="1">
      <c r="A64" s="235" t="s">
        <v>1089</v>
      </c>
      <c r="B64" s="233" t="s">
        <v>1133</v>
      </c>
      <c r="C64" s="18">
        <v>9000</v>
      </c>
      <c r="D64" s="18"/>
      <c r="E64" s="19">
        <f t="shared" si="2"/>
        <v>9000</v>
      </c>
      <c r="F64" s="18">
        <v>7097</v>
      </c>
      <c r="G64" s="125">
        <f t="shared" si="3"/>
        <v>1903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 hidden="1">
      <c r="A65" s="235" t="s">
        <v>1089</v>
      </c>
      <c r="B65" s="233" t="s">
        <v>1134</v>
      </c>
      <c r="C65" s="18">
        <v>800</v>
      </c>
      <c r="D65" s="18"/>
      <c r="E65" s="19">
        <f t="shared" si="2"/>
        <v>800</v>
      </c>
      <c r="F65" s="18">
        <v>800</v>
      </c>
      <c r="G65" s="125">
        <f t="shared" si="3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 hidden="1">
      <c r="A66" s="235" t="s">
        <v>1089</v>
      </c>
      <c r="B66" s="233" t="s">
        <v>1135</v>
      </c>
      <c r="C66" s="18">
        <v>200</v>
      </c>
      <c r="D66" s="18"/>
      <c r="E66" s="19">
        <f t="shared" si="2"/>
        <v>200</v>
      </c>
      <c r="F66" s="18">
        <v>200</v>
      </c>
      <c r="G66" s="125">
        <f t="shared" si="3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 hidden="1">
      <c r="A67" s="235" t="s">
        <v>1089</v>
      </c>
      <c r="B67" s="233" t="s">
        <v>100</v>
      </c>
      <c r="C67" s="18"/>
      <c r="D67" s="18"/>
      <c r="E67" s="19">
        <f t="shared" si="2"/>
        <v>0</v>
      </c>
      <c r="F67" s="18" t="s">
        <v>909</v>
      </c>
      <c r="G67" s="125">
        <f t="shared" si="3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 hidden="1">
      <c r="A68" s="235" t="s">
        <v>1089</v>
      </c>
      <c r="B68" s="233" t="s">
        <v>91</v>
      </c>
      <c r="C68" s="18">
        <v>6000</v>
      </c>
      <c r="D68" s="18"/>
      <c r="E68" s="19">
        <f t="shared" si="2"/>
        <v>6000</v>
      </c>
      <c r="F68" s="18">
        <v>6000</v>
      </c>
      <c r="G68" s="125">
        <f t="shared" si="3"/>
        <v>0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 hidden="1">
      <c r="A69" s="235" t="s">
        <v>1089</v>
      </c>
      <c r="B69" s="233" t="s">
        <v>1136</v>
      </c>
      <c r="C69" s="18">
        <v>1000</v>
      </c>
      <c r="D69" s="18"/>
      <c r="E69" s="19">
        <f t="shared" si="2"/>
        <v>1000</v>
      </c>
      <c r="F69" s="18">
        <v>1000</v>
      </c>
      <c r="G69" s="125">
        <f t="shared" si="3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 hidden="1">
      <c r="A70" s="235" t="s">
        <v>1089</v>
      </c>
      <c r="B70" s="233" t="s">
        <v>101</v>
      </c>
      <c r="C70" s="18">
        <v>20000</v>
      </c>
      <c r="D70" s="18"/>
      <c r="E70" s="19">
        <f t="shared" si="2"/>
        <v>20000</v>
      </c>
      <c r="F70" s="18">
        <v>13058</v>
      </c>
      <c r="G70" s="125">
        <f t="shared" si="3"/>
        <v>6942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 hidden="1">
      <c r="A71" s="235" t="s">
        <v>1089</v>
      </c>
      <c r="B71" s="233" t="s">
        <v>92</v>
      </c>
      <c r="C71" s="18">
        <v>2000</v>
      </c>
      <c r="D71" s="18"/>
      <c r="E71" s="19">
        <f t="shared" si="2"/>
        <v>2000</v>
      </c>
      <c r="F71" s="18">
        <v>1560</v>
      </c>
      <c r="G71" s="125">
        <f t="shared" si="3"/>
        <v>440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 hidden="1">
      <c r="A72" s="235" t="s">
        <v>1089</v>
      </c>
      <c r="B72" s="233" t="s">
        <v>93</v>
      </c>
      <c r="C72" s="18">
        <v>4000</v>
      </c>
      <c r="D72" s="18"/>
      <c r="E72" s="19">
        <f t="shared" si="2"/>
        <v>4000</v>
      </c>
      <c r="F72" s="18">
        <v>2630</v>
      </c>
      <c r="G72" s="125">
        <f t="shared" si="3"/>
        <v>1370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 hidden="1">
      <c r="A73" s="235" t="s">
        <v>1089</v>
      </c>
      <c r="B73" s="408" t="s">
        <v>159</v>
      </c>
      <c r="C73" s="18"/>
      <c r="D73" s="18"/>
      <c r="E73" s="19">
        <f t="shared" si="2"/>
        <v>0</v>
      </c>
      <c r="F73" s="18" t="s">
        <v>909</v>
      </c>
      <c r="G73" s="125">
        <f t="shared" si="3"/>
        <v>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 hidden="1">
      <c r="A74" s="235" t="s">
        <v>1089</v>
      </c>
      <c r="B74" s="408" t="s">
        <v>1609</v>
      </c>
      <c r="C74" s="18">
        <v>1260</v>
      </c>
      <c r="D74" s="18"/>
      <c r="E74" s="19">
        <f t="shared" si="2"/>
        <v>1260</v>
      </c>
      <c r="F74" s="18">
        <v>1260</v>
      </c>
      <c r="G74" s="125">
        <f t="shared" si="3"/>
        <v>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 hidden="1">
      <c r="A75" s="235" t="s">
        <v>1089</v>
      </c>
      <c r="B75" s="233" t="s">
        <v>1139</v>
      </c>
      <c r="C75" s="18"/>
      <c r="D75" s="18"/>
      <c r="E75" s="19">
        <f t="shared" si="2"/>
        <v>0</v>
      </c>
      <c r="F75" s="18" t="s">
        <v>909</v>
      </c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 hidden="1">
      <c r="A76" s="235" t="s">
        <v>1089</v>
      </c>
      <c r="B76" s="233" t="s">
        <v>1140</v>
      </c>
      <c r="C76" s="18">
        <v>5000</v>
      </c>
      <c r="D76" s="18"/>
      <c r="E76" s="19">
        <f t="shared" si="2"/>
        <v>5000</v>
      </c>
      <c r="F76" s="18">
        <v>5000</v>
      </c>
      <c r="G76" s="125">
        <f t="shared" si="3"/>
        <v>0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 hidden="1">
      <c r="A77" s="235" t="s">
        <v>1089</v>
      </c>
      <c r="B77" s="233" t="s">
        <v>1141</v>
      </c>
      <c r="C77" s="18"/>
      <c r="D77" s="18"/>
      <c r="E77" s="19">
        <f t="shared" ref="E77:E140" si="4">IFERROR(C77+D77,0)</f>
        <v>0</v>
      </c>
      <c r="F77" s="18" t="s">
        <v>909</v>
      </c>
      <c r="G77" s="125">
        <f t="shared" ref="G77:G140" si="5">IFERROR((E77-F77),0)</f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 hidden="1">
      <c r="A78" s="235" t="s">
        <v>1089</v>
      </c>
      <c r="B78" s="233" t="s">
        <v>1142</v>
      </c>
      <c r="C78" s="18"/>
      <c r="D78" s="18"/>
      <c r="E78" s="19">
        <f t="shared" si="4"/>
        <v>0</v>
      </c>
      <c r="F78" s="19" t="s">
        <v>909</v>
      </c>
      <c r="G78" s="125">
        <f t="shared" si="5"/>
        <v>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 hidden="1">
      <c r="A79" s="16" t="s">
        <v>1143</v>
      </c>
      <c r="B79" s="236" t="s">
        <v>1144</v>
      </c>
      <c r="C79" s="18">
        <v>12750</v>
      </c>
      <c r="D79" s="18"/>
      <c r="E79" s="19">
        <v>12750</v>
      </c>
      <c r="F79" s="18">
        <v>12750</v>
      </c>
      <c r="G79" s="125">
        <f t="shared" si="5"/>
        <v>0</v>
      </c>
      <c r="H79" s="150" t="s">
        <v>909</v>
      </c>
      <c r="I79" s="151" t="s">
        <v>909</v>
      </c>
      <c r="J79" s="163" t="s">
        <v>909</v>
      </c>
      <c r="K79" s="164" t="s">
        <v>909</v>
      </c>
    </row>
    <row r="80" spans="1:11" hidden="1">
      <c r="A80" s="238" t="s">
        <v>1143</v>
      </c>
      <c r="B80" s="236" t="s">
        <v>326</v>
      </c>
      <c r="C80" s="18"/>
      <c r="D80" s="18"/>
      <c r="E80" s="19">
        <f t="shared" si="4"/>
        <v>0</v>
      </c>
      <c r="F80" s="18" t="s">
        <v>909</v>
      </c>
      <c r="G80" s="125">
        <f t="shared" si="5"/>
        <v>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 hidden="1">
      <c r="A81" s="238" t="s">
        <v>1143</v>
      </c>
      <c r="B81" s="236" t="s">
        <v>327</v>
      </c>
      <c r="C81" s="18">
        <v>1800</v>
      </c>
      <c r="D81" s="18"/>
      <c r="E81" s="19">
        <v>1800</v>
      </c>
      <c r="F81" s="18">
        <v>1800</v>
      </c>
      <c r="G81" s="125">
        <f t="shared" si="5"/>
        <v>0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 hidden="1">
      <c r="A82" s="238" t="s">
        <v>1143</v>
      </c>
      <c r="B82" s="236" t="s">
        <v>1152</v>
      </c>
      <c r="C82" s="18">
        <v>28600</v>
      </c>
      <c r="D82" s="18"/>
      <c r="E82" s="19">
        <v>28600</v>
      </c>
      <c r="F82" s="18">
        <v>28600</v>
      </c>
      <c r="G82" s="125">
        <f t="shared" si="5"/>
        <v>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 hidden="1">
      <c r="A83" s="238" t="s">
        <v>1143</v>
      </c>
      <c r="B83" s="236" t="s">
        <v>328</v>
      </c>
      <c r="C83" s="18">
        <v>24480</v>
      </c>
      <c r="D83" s="18"/>
      <c r="E83" s="19">
        <f t="shared" si="4"/>
        <v>24480</v>
      </c>
      <c r="F83" s="18">
        <v>24480</v>
      </c>
      <c r="G83" s="125">
        <f t="shared" si="5"/>
        <v>0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 hidden="1">
      <c r="A84" s="238" t="s">
        <v>1143</v>
      </c>
      <c r="B84" s="236" t="s">
        <v>329</v>
      </c>
      <c r="C84" s="18">
        <v>1578</v>
      </c>
      <c r="D84" s="18"/>
      <c r="E84" s="19">
        <v>1578</v>
      </c>
      <c r="F84" s="18">
        <v>1578</v>
      </c>
      <c r="G84" s="125">
        <f t="shared" si="5"/>
        <v>0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 hidden="1">
      <c r="A85" s="238" t="s">
        <v>1143</v>
      </c>
      <c r="B85" s="236" t="s">
        <v>1153</v>
      </c>
      <c r="C85" s="18"/>
      <c r="D85" s="18"/>
      <c r="E85" s="19">
        <f t="shared" si="4"/>
        <v>0</v>
      </c>
      <c r="F85" s="18" t="s">
        <v>909</v>
      </c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 hidden="1">
      <c r="A86" s="238" t="s">
        <v>1143</v>
      </c>
      <c r="B86" s="236" t="s">
        <v>1154</v>
      </c>
      <c r="C86" s="18">
        <v>100</v>
      </c>
      <c r="D86" s="18"/>
      <c r="E86" s="19">
        <f t="shared" si="4"/>
        <v>100</v>
      </c>
      <c r="F86" s="18">
        <v>100</v>
      </c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 hidden="1">
      <c r="A87" s="238" t="s">
        <v>1143</v>
      </c>
      <c r="B87" s="236" t="s">
        <v>1155</v>
      </c>
      <c r="C87" s="18">
        <v>9200</v>
      </c>
      <c r="D87" s="18"/>
      <c r="E87" s="19">
        <f t="shared" si="4"/>
        <v>9200</v>
      </c>
      <c r="F87" s="18">
        <v>9200</v>
      </c>
      <c r="G87" s="125">
        <f t="shared" si="5"/>
        <v>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1" hidden="1">
      <c r="A88" s="238" t="s">
        <v>1143</v>
      </c>
      <c r="B88" s="236" t="s">
        <v>1156</v>
      </c>
      <c r="C88" s="18">
        <v>600</v>
      </c>
      <c r="D88" s="18"/>
      <c r="E88" s="19">
        <f t="shared" si="4"/>
        <v>600</v>
      </c>
      <c r="F88" s="18">
        <v>600</v>
      </c>
      <c r="G88" s="125">
        <f t="shared" si="5"/>
        <v>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 hidden="1">
      <c r="A89" s="238" t="s">
        <v>1143</v>
      </c>
      <c r="B89" s="236" t="s">
        <v>1157</v>
      </c>
      <c r="C89" s="18"/>
      <c r="D89" s="18"/>
      <c r="E89" s="19">
        <f t="shared" si="4"/>
        <v>0</v>
      </c>
      <c r="F89" s="18" t="s">
        <v>909</v>
      </c>
      <c r="G89" s="125">
        <f t="shared" si="5"/>
        <v>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1" hidden="1">
      <c r="A90" s="238" t="s">
        <v>1143</v>
      </c>
      <c r="B90" s="236" t="s">
        <v>295</v>
      </c>
      <c r="C90" s="18">
        <v>32500</v>
      </c>
      <c r="D90" s="18"/>
      <c r="E90" s="19">
        <v>32500</v>
      </c>
      <c r="F90" s="18">
        <v>32500</v>
      </c>
      <c r="G90" s="125">
        <f t="shared" si="5"/>
        <v>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 hidden="1">
      <c r="A91" s="238" t="s">
        <v>1143</v>
      </c>
      <c r="B91" s="236" t="s">
        <v>338</v>
      </c>
      <c r="C91" s="18">
        <v>3600</v>
      </c>
      <c r="D91" s="18"/>
      <c r="E91" s="19">
        <f t="shared" si="4"/>
        <v>3600</v>
      </c>
      <c r="F91" s="18">
        <v>3600</v>
      </c>
      <c r="G91" s="125">
        <f t="shared" si="5"/>
        <v>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 hidden="1">
      <c r="A92" s="238" t="s">
        <v>1143</v>
      </c>
      <c r="B92" s="236" t="s">
        <v>1158</v>
      </c>
      <c r="C92" s="18"/>
      <c r="D92" s="18"/>
      <c r="E92" s="19">
        <f t="shared" si="4"/>
        <v>0</v>
      </c>
      <c r="F92" s="18" t="s">
        <v>909</v>
      </c>
      <c r="G92" s="125">
        <f t="shared" si="5"/>
        <v>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1" hidden="1">
      <c r="A93" s="238" t="s">
        <v>1143</v>
      </c>
      <c r="B93" s="236" t="s">
        <v>1159</v>
      </c>
      <c r="C93" s="18">
        <v>1200</v>
      </c>
      <c r="D93" s="18"/>
      <c r="E93" s="19">
        <f t="shared" si="4"/>
        <v>1200</v>
      </c>
      <c r="F93" s="18">
        <v>1200</v>
      </c>
      <c r="G93" s="125">
        <f t="shared" si="5"/>
        <v>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 hidden="1">
      <c r="A94" s="238" t="s">
        <v>1143</v>
      </c>
      <c r="B94" s="236" t="s">
        <v>1160</v>
      </c>
      <c r="C94" s="18"/>
      <c r="D94" s="18"/>
      <c r="E94" s="19">
        <f t="shared" si="4"/>
        <v>0</v>
      </c>
      <c r="F94" s="18" t="s">
        <v>909</v>
      </c>
      <c r="G94" s="125">
        <f t="shared" si="5"/>
        <v>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1" hidden="1">
      <c r="A95" s="238" t="s">
        <v>1143</v>
      </c>
      <c r="B95" s="236" t="s">
        <v>1161</v>
      </c>
      <c r="C95" s="18">
        <v>9280</v>
      </c>
      <c r="D95" s="18"/>
      <c r="E95" s="19">
        <v>9280</v>
      </c>
      <c r="F95" s="18">
        <v>9280</v>
      </c>
      <c r="G95" s="125">
        <f t="shared" si="5"/>
        <v>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 hidden="1">
      <c r="A96" s="238" t="s">
        <v>1143</v>
      </c>
      <c r="B96" s="236" t="s">
        <v>1162</v>
      </c>
      <c r="C96" s="18"/>
      <c r="D96" s="18"/>
      <c r="E96" s="19">
        <f t="shared" si="4"/>
        <v>0</v>
      </c>
      <c r="F96" s="18" t="s">
        <v>909</v>
      </c>
      <c r="G96" s="125">
        <f t="shared" si="5"/>
        <v>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 hidden="1">
      <c r="A97" s="238" t="s">
        <v>1143</v>
      </c>
      <c r="B97" s="237" t="s">
        <v>1163</v>
      </c>
      <c r="C97" s="18">
        <v>58200</v>
      </c>
      <c r="D97" s="18"/>
      <c r="E97" s="19">
        <v>58200</v>
      </c>
      <c r="F97" s="18">
        <v>56000</v>
      </c>
      <c r="G97" s="125">
        <f t="shared" si="5"/>
        <v>2200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 hidden="1">
      <c r="A98" s="238" t="s">
        <v>1143</v>
      </c>
      <c r="B98" s="236" t="s">
        <v>309</v>
      </c>
      <c r="C98" s="18">
        <v>14400</v>
      </c>
      <c r="D98" s="18"/>
      <c r="E98" s="19">
        <f t="shared" si="4"/>
        <v>14400</v>
      </c>
      <c r="F98" s="18">
        <v>14400</v>
      </c>
      <c r="G98" s="125">
        <f t="shared" si="5"/>
        <v>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 hidden="1">
      <c r="A99" s="238" t="s">
        <v>1143</v>
      </c>
      <c r="B99" s="236" t="s">
        <v>310</v>
      </c>
      <c r="C99" s="18">
        <v>30000</v>
      </c>
      <c r="D99" s="18"/>
      <c r="E99" s="19">
        <v>30000</v>
      </c>
      <c r="F99" s="18">
        <v>30000</v>
      </c>
      <c r="G99" s="125">
        <f t="shared" si="5"/>
        <v>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 hidden="1">
      <c r="A100" s="238" t="s">
        <v>1143</v>
      </c>
      <c r="B100" s="236" t="s">
        <v>308</v>
      </c>
      <c r="C100" s="18">
        <v>7000</v>
      </c>
      <c r="D100" s="18"/>
      <c r="E100" s="19">
        <f t="shared" si="4"/>
        <v>7000</v>
      </c>
      <c r="F100" s="18">
        <v>7000</v>
      </c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 hidden="1">
      <c r="A101" s="238" t="s">
        <v>1143</v>
      </c>
      <c r="B101" s="236" t="s">
        <v>306</v>
      </c>
      <c r="C101" s="18">
        <v>235200</v>
      </c>
      <c r="D101" s="18"/>
      <c r="E101" s="19">
        <f t="shared" si="4"/>
        <v>235200</v>
      </c>
      <c r="F101" s="18">
        <v>235200</v>
      </c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 hidden="1">
      <c r="A102" s="238" t="s">
        <v>1143</v>
      </c>
      <c r="B102" s="236" t="s">
        <v>1164</v>
      </c>
      <c r="C102" s="18">
        <v>33800</v>
      </c>
      <c r="D102" s="18"/>
      <c r="E102" s="19">
        <v>33800</v>
      </c>
      <c r="F102" s="18">
        <v>33800</v>
      </c>
      <c r="G102" s="125">
        <f t="shared" si="5"/>
        <v>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 hidden="1">
      <c r="A103" s="238" t="s">
        <v>1143</v>
      </c>
      <c r="B103" s="237" t="s">
        <v>1165</v>
      </c>
      <c r="C103" s="18">
        <v>7400</v>
      </c>
      <c r="D103" s="18"/>
      <c r="E103" s="19">
        <f t="shared" si="4"/>
        <v>7400</v>
      </c>
      <c r="F103" s="18">
        <v>7400</v>
      </c>
      <c r="G103" s="125">
        <f t="shared" si="5"/>
        <v>0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 hidden="1">
      <c r="A104" s="238" t="s">
        <v>1143</v>
      </c>
      <c r="B104" s="237" t="s">
        <v>1596</v>
      </c>
      <c r="C104" s="18"/>
      <c r="D104" s="18"/>
      <c r="E104" s="19">
        <f t="shared" si="4"/>
        <v>0</v>
      </c>
      <c r="F104" s="18" t="s">
        <v>909</v>
      </c>
      <c r="G104" s="125">
        <f t="shared" si="5"/>
        <v>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 hidden="1">
      <c r="A105" s="238" t="s">
        <v>1143</v>
      </c>
      <c r="B105" s="236" t="s">
        <v>1167</v>
      </c>
      <c r="C105" s="18">
        <v>1440</v>
      </c>
      <c r="D105" s="18"/>
      <c r="E105" s="19">
        <f t="shared" si="4"/>
        <v>1440</v>
      </c>
      <c r="F105" s="18">
        <v>1440</v>
      </c>
      <c r="G105" s="125">
        <f t="shared" si="5"/>
        <v>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 hidden="1">
      <c r="A106" s="238" t="s">
        <v>1143</v>
      </c>
      <c r="B106" s="236" t="s">
        <v>1168</v>
      </c>
      <c r="C106" s="18">
        <v>14400</v>
      </c>
      <c r="D106" s="18"/>
      <c r="E106" s="19">
        <f t="shared" si="4"/>
        <v>14400</v>
      </c>
      <c r="F106" s="18">
        <v>14400</v>
      </c>
      <c r="G106" s="125">
        <f t="shared" si="5"/>
        <v>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 hidden="1">
      <c r="A107" s="238" t="s">
        <v>1143</v>
      </c>
      <c r="B107" s="236" t="s">
        <v>1169</v>
      </c>
      <c r="C107" s="18"/>
      <c r="D107" s="18"/>
      <c r="E107" s="19">
        <f t="shared" si="4"/>
        <v>0</v>
      </c>
      <c r="F107" s="18" t="s">
        <v>909</v>
      </c>
      <c r="G107" s="125">
        <f t="shared" si="5"/>
        <v>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 hidden="1">
      <c r="A108" s="238" t="s">
        <v>1143</v>
      </c>
      <c r="B108" s="236" t="s">
        <v>1170</v>
      </c>
      <c r="C108" s="18">
        <v>300</v>
      </c>
      <c r="D108" s="18"/>
      <c r="E108" s="19">
        <f t="shared" si="4"/>
        <v>300</v>
      </c>
      <c r="F108" s="18">
        <v>300</v>
      </c>
      <c r="G108" s="125">
        <f t="shared" si="5"/>
        <v>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 hidden="1">
      <c r="A109" s="238" t="s">
        <v>1143</v>
      </c>
      <c r="B109" s="236" t="s">
        <v>344</v>
      </c>
      <c r="C109" s="18">
        <v>8200</v>
      </c>
      <c r="D109" s="18"/>
      <c r="E109" s="19">
        <f t="shared" si="4"/>
        <v>8200</v>
      </c>
      <c r="F109" s="18">
        <v>8200</v>
      </c>
      <c r="G109" s="125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 hidden="1">
      <c r="A110" s="238" t="s">
        <v>1143</v>
      </c>
      <c r="B110" s="236" t="s">
        <v>345</v>
      </c>
      <c r="C110" s="18">
        <v>1600</v>
      </c>
      <c r="D110" s="18"/>
      <c r="E110" s="19">
        <f t="shared" si="4"/>
        <v>1600</v>
      </c>
      <c r="F110" s="18">
        <v>1600</v>
      </c>
      <c r="G110" s="125">
        <f t="shared" si="5"/>
        <v>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 hidden="1">
      <c r="A111" s="238" t="s">
        <v>1143</v>
      </c>
      <c r="B111" s="236" t="s">
        <v>1568</v>
      </c>
      <c r="C111" s="18"/>
      <c r="D111" s="18"/>
      <c r="E111" s="19">
        <f t="shared" si="4"/>
        <v>0</v>
      </c>
      <c r="F111" s="18" t="s">
        <v>909</v>
      </c>
      <c r="G111" s="125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 hidden="1">
      <c r="A112" s="238" t="s">
        <v>1143</v>
      </c>
      <c r="B112" s="236" t="s">
        <v>1598</v>
      </c>
      <c r="C112" s="18">
        <v>5465</v>
      </c>
      <c r="D112" s="18"/>
      <c r="E112" s="19">
        <f t="shared" si="4"/>
        <v>5465</v>
      </c>
      <c r="F112" s="18">
        <v>5465</v>
      </c>
      <c r="G112" s="125">
        <f t="shared" si="5"/>
        <v>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 hidden="1">
      <c r="A113" s="238" t="s">
        <v>1143</v>
      </c>
      <c r="B113" s="236" t="s">
        <v>1599</v>
      </c>
      <c r="C113" s="18">
        <v>1400</v>
      </c>
      <c r="D113" s="18"/>
      <c r="E113" s="19">
        <v>1400</v>
      </c>
      <c r="F113" s="18">
        <v>1400</v>
      </c>
      <c r="G113" s="125">
        <f t="shared" si="5"/>
        <v>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 hidden="1">
      <c r="A114" s="238" t="s">
        <v>1143</v>
      </c>
      <c r="B114" s="236" t="s">
        <v>1174</v>
      </c>
      <c r="C114" s="18"/>
      <c r="D114" s="18"/>
      <c r="E114" s="19">
        <f t="shared" si="4"/>
        <v>0</v>
      </c>
      <c r="F114" s="18" t="s">
        <v>909</v>
      </c>
      <c r="G114" s="125">
        <f t="shared" si="5"/>
        <v>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 hidden="1">
      <c r="A115" s="238" t="s">
        <v>1143</v>
      </c>
      <c r="B115" s="237" t="s">
        <v>1175</v>
      </c>
      <c r="C115" s="18">
        <v>39720</v>
      </c>
      <c r="D115" s="18"/>
      <c r="E115" s="19">
        <v>39720</v>
      </c>
      <c r="F115" s="18">
        <v>39720</v>
      </c>
      <c r="G115" s="125">
        <f t="shared" si="5"/>
        <v>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 hidden="1">
      <c r="A116" s="238" t="s">
        <v>1143</v>
      </c>
      <c r="B116" s="237" t="s">
        <v>1176</v>
      </c>
      <c r="C116" s="18">
        <v>100</v>
      </c>
      <c r="D116" s="18"/>
      <c r="E116" s="19">
        <f t="shared" si="4"/>
        <v>100</v>
      </c>
      <c r="F116" s="18">
        <v>100</v>
      </c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 hidden="1">
      <c r="A117" s="238" t="s">
        <v>1143</v>
      </c>
      <c r="B117" s="237" t="s">
        <v>1309</v>
      </c>
      <c r="C117" s="18"/>
      <c r="D117" s="18"/>
      <c r="E117" s="19">
        <f t="shared" si="4"/>
        <v>0</v>
      </c>
      <c r="F117" s="18" t="s">
        <v>909</v>
      </c>
      <c r="G117" s="125">
        <f t="shared" si="5"/>
        <v>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 hidden="1">
      <c r="A118" s="238" t="s">
        <v>1143</v>
      </c>
      <c r="B118" s="237" t="s">
        <v>1177</v>
      </c>
      <c r="C118" s="18"/>
      <c r="D118" s="18"/>
      <c r="E118" s="19">
        <f t="shared" si="4"/>
        <v>0</v>
      </c>
      <c r="F118" s="18" t="s">
        <v>909</v>
      </c>
      <c r="G118" s="125">
        <f t="shared" si="5"/>
        <v>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 hidden="1">
      <c r="A119" s="238" t="s">
        <v>1143</v>
      </c>
      <c r="B119" s="237" t="s">
        <v>1178</v>
      </c>
      <c r="C119" s="18"/>
      <c r="D119" s="18"/>
      <c r="E119" s="19">
        <f t="shared" si="4"/>
        <v>0</v>
      </c>
      <c r="F119" s="18" t="s">
        <v>909</v>
      </c>
      <c r="G119" s="125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 hidden="1">
      <c r="A120" s="238" t="s">
        <v>1143</v>
      </c>
      <c r="B120" s="237" t="s">
        <v>1179</v>
      </c>
      <c r="C120" s="18"/>
      <c r="D120" s="18"/>
      <c r="E120" s="19">
        <f t="shared" si="4"/>
        <v>0</v>
      </c>
      <c r="F120" s="18" t="s">
        <v>909</v>
      </c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 hidden="1">
      <c r="A121" s="238" t="s">
        <v>1143</v>
      </c>
      <c r="B121" s="237" t="s">
        <v>1180</v>
      </c>
      <c r="C121" s="18"/>
      <c r="D121" s="18"/>
      <c r="E121" s="19">
        <f t="shared" si="4"/>
        <v>0</v>
      </c>
      <c r="F121" s="18" t="s">
        <v>909</v>
      </c>
      <c r="G121" s="125">
        <f t="shared" si="5"/>
        <v>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 hidden="1">
      <c r="A122" s="238" t="s">
        <v>1143</v>
      </c>
      <c r="B122" s="237" t="s">
        <v>1181</v>
      </c>
      <c r="C122" s="18"/>
      <c r="D122" s="18"/>
      <c r="E122" s="19">
        <f t="shared" si="4"/>
        <v>0</v>
      </c>
      <c r="F122" s="18" t="s">
        <v>909</v>
      </c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 hidden="1">
      <c r="A123" s="238" t="s">
        <v>1143</v>
      </c>
      <c r="B123" s="236" t="s">
        <v>1182</v>
      </c>
      <c r="C123" s="18">
        <v>64320</v>
      </c>
      <c r="D123" s="18"/>
      <c r="E123" s="19">
        <f t="shared" si="4"/>
        <v>64320</v>
      </c>
      <c r="F123" s="18">
        <v>64320</v>
      </c>
      <c r="G123" s="125">
        <f t="shared" si="5"/>
        <v>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 hidden="1">
      <c r="A124" s="238" t="s">
        <v>1143</v>
      </c>
      <c r="B124" s="236" t="s">
        <v>1183</v>
      </c>
      <c r="C124" s="18">
        <v>16000</v>
      </c>
      <c r="D124" s="18"/>
      <c r="E124" s="19">
        <v>16000</v>
      </c>
      <c r="F124" s="18">
        <v>16000</v>
      </c>
      <c r="G124" s="125">
        <f t="shared" si="5"/>
        <v>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 hidden="1">
      <c r="A125" s="238" t="s">
        <v>1143</v>
      </c>
      <c r="B125" s="236" t="s">
        <v>1184</v>
      </c>
      <c r="C125" s="18">
        <v>11520</v>
      </c>
      <c r="D125" s="18"/>
      <c r="E125" s="19">
        <f t="shared" si="4"/>
        <v>11520</v>
      </c>
      <c r="F125" s="18">
        <v>11520</v>
      </c>
      <c r="G125" s="125">
        <f t="shared" si="5"/>
        <v>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 hidden="1">
      <c r="A126" s="238" t="s">
        <v>1143</v>
      </c>
      <c r="B126" s="236" t="s">
        <v>1185</v>
      </c>
      <c r="C126" s="18"/>
      <c r="D126" s="18"/>
      <c r="E126" s="19">
        <f t="shared" si="4"/>
        <v>0</v>
      </c>
      <c r="F126" s="18" t="s">
        <v>909</v>
      </c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 hidden="1">
      <c r="A127" s="238" t="s">
        <v>1143</v>
      </c>
      <c r="B127" s="237" t="s">
        <v>1186</v>
      </c>
      <c r="C127" s="18"/>
      <c r="D127" s="18"/>
      <c r="E127" s="19">
        <f t="shared" si="4"/>
        <v>0</v>
      </c>
      <c r="F127" s="18" t="s">
        <v>909</v>
      </c>
      <c r="G127" s="125">
        <f t="shared" si="5"/>
        <v>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 hidden="1">
      <c r="A128" s="238" t="s">
        <v>1143</v>
      </c>
      <c r="B128" s="237" t="s">
        <v>1187</v>
      </c>
      <c r="C128" s="18"/>
      <c r="D128" s="18"/>
      <c r="E128" s="19">
        <f t="shared" si="4"/>
        <v>0</v>
      </c>
      <c r="F128" s="18" t="s">
        <v>909</v>
      </c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 hidden="1">
      <c r="A129" s="238" t="s">
        <v>1143</v>
      </c>
      <c r="B129" s="237" t="s">
        <v>1189</v>
      </c>
      <c r="C129" s="18"/>
      <c r="D129" s="18"/>
      <c r="E129" s="19">
        <f t="shared" si="4"/>
        <v>0</v>
      </c>
      <c r="F129" s="18" t="s">
        <v>909</v>
      </c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 hidden="1">
      <c r="A130" s="238" t="s">
        <v>1143</v>
      </c>
      <c r="B130" s="236" t="s">
        <v>1188</v>
      </c>
      <c r="C130" s="18"/>
      <c r="D130" s="18"/>
      <c r="E130" s="19">
        <f t="shared" si="4"/>
        <v>0</v>
      </c>
      <c r="F130" s="18" t="s">
        <v>909</v>
      </c>
      <c r="G130" s="125">
        <f t="shared" si="5"/>
        <v>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 hidden="1">
      <c r="A131" s="238" t="s">
        <v>1143</v>
      </c>
      <c r="B131" s="236" t="s">
        <v>1190</v>
      </c>
      <c r="C131" s="18"/>
      <c r="D131" s="18"/>
      <c r="E131" s="19">
        <f t="shared" si="4"/>
        <v>0</v>
      </c>
      <c r="F131" s="18" t="s">
        <v>909</v>
      </c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 hidden="1">
      <c r="A132" s="238" t="s">
        <v>1143</v>
      </c>
      <c r="B132" s="230" t="s">
        <v>1191</v>
      </c>
      <c r="C132" s="18"/>
      <c r="D132" s="18"/>
      <c r="E132" s="19">
        <f t="shared" si="4"/>
        <v>0</v>
      </c>
      <c r="F132" s="18" t="s">
        <v>909</v>
      </c>
      <c r="G132" s="125">
        <f t="shared" si="5"/>
        <v>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 hidden="1">
      <c r="A133" s="238" t="s">
        <v>1143</v>
      </c>
      <c r="B133" s="231" t="s">
        <v>1192</v>
      </c>
      <c r="C133" s="18">
        <v>400</v>
      </c>
      <c r="D133" s="18"/>
      <c r="E133" s="19">
        <f t="shared" si="4"/>
        <v>400</v>
      </c>
      <c r="F133" s="18">
        <v>400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 hidden="1">
      <c r="A134" s="238" t="s">
        <v>1143</v>
      </c>
      <c r="B134" s="231" t="s">
        <v>1193</v>
      </c>
      <c r="C134" s="18">
        <v>1000</v>
      </c>
      <c r="D134" s="18"/>
      <c r="E134" s="19">
        <f t="shared" si="4"/>
        <v>1000</v>
      </c>
      <c r="F134" s="18">
        <v>1000</v>
      </c>
      <c r="G134" s="125">
        <f t="shared" si="5"/>
        <v>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 hidden="1">
      <c r="A135" s="238" t="s">
        <v>1143</v>
      </c>
      <c r="B135" s="231" t="s">
        <v>1194</v>
      </c>
      <c r="C135" s="18"/>
      <c r="D135" s="18"/>
      <c r="E135" s="19">
        <f t="shared" si="4"/>
        <v>0</v>
      </c>
      <c r="F135" s="18" t="s">
        <v>909</v>
      </c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 hidden="1">
      <c r="A136" s="238" t="s">
        <v>1143</v>
      </c>
      <c r="B136" s="230" t="s">
        <v>1195</v>
      </c>
      <c r="C136" s="18">
        <v>1600</v>
      </c>
      <c r="D136" s="18"/>
      <c r="E136" s="19">
        <v>1400</v>
      </c>
      <c r="F136" s="18">
        <v>1400</v>
      </c>
      <c r="G136" s="125">
        <f t="shared" si="5"/>
        <v>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 hidden="1">
      <c r="A137" s="238" t="s">
        <v>1143</v>
      </c>
      <c r="B137" s="230" t="s">
        <v>1196</v>
      </c>
      <c r="C137" s="18">
        <v>3800</v>
      </c>
      <c r="D137" s="18"/>
      <c r="E137" s="19">
        <f t="shared" si="4"/>
        <v>3800</v>
      </c>
      <c r="F137" s="18">
        <v>3800</v>
      </c>
      <c r="G137" s="125">
        <f t="shared" si="5"/>
        <v>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 hidden="1">
      <c r="A138" s="238" t="s">
        <v>1143</v>
      </c>
      <c r="B138" s="230" t="s">
        <v>1197</v>
      </c>
      <c r="C138" s="18">
        <v>23800</v>
      </c>
      <c r="D138" s="18"/>
      <c r="E138" s="19">
        <f t="shared" si="4"/>
        <v>23800</v>
      </c>
      <c r="F138" s="18">
        <v>23800</v>
      </c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 hidden="1">
      <c r="A139" s="238" t="s">
        <v>1143</v>
      </c>
      <c r="B139" s="230" t="s">
        <v>1198</v>
      </c>
      <c r="C139" s="18"/>
      <c r="D139" s="18"/>
      <c r="E139" s="19">
        <f t="shared" si="4"/>
        <v>0</v>
      </c>
      <c r="F139" s="18" t="s">
        <v>909</v>
      </c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 hidden="1">
      <c r="A140" s="238" t="s">
        <v>1143</v>
      </c>
      <c r="B140" s="230" t="s">
        <v>1199</v>
      </c>
      <c r="C140" s="18"/>
      <c r="D140" s="18"/>
      <c r="E140" s="19">
        <f t="shared" si="4"/>
        <v>0</v>
      </c>
      <c r="F140" s="18" t="s">
        <v>909</v>
      </c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 hidden="1">
      <c r="A141" s="238" t="s">
        <v>1143</v>
      </c>
      <c r="B141" s="230" t="s">
        <v>1200</v>
      </c>
      <c r="C141" s="18"/>
      <c r="D141" s="18"/>
      <c r="E141" s="19">
        <f t="shared" ref="E141:E203" si="6">IFERROR(C141+D141,0)</f>
        <v>0</v>
      </c>
      <c r="F141" s="18" t="s">
        <v>909</v>
      </c>
      <c r="G141" s="125">
        <f t="shared" ref="G141:G204" si="7">IFERROR((E141-F141),0)</f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 hidden="1">
      <c r="A142" s="238" t="s">
        <v>1143</v>
      </c>
      <c r="B142" s="230" t="s">
        <v>1201</v>
      </c>
      <c r="C142" s="18"/>
      <c r="D142" s="18"/>
      <c r="E142" s="19">
        <f t="shared" si="6"/>
        <v>0</v>
      </c>
      <c r="F142" s="18" t="s">
        <v>909</v>
      </c>
      <c r="G142" s="125">
        <f t="shared" si="7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 hidden="1">
      <c r="A143" s="238" t="s">
        <v>1143</v>
      </c>
      <c r="B143" s="230" t="s">
        <v>1202</v>
      </c>
      <c r="C143" s="18"/>
      <c r="D143" s="18"/>
      <c r="E143" s="19">
        <f t="shared" si="6"/>
        <v>0</v>
      </c>
      <c r="F143" s="18" t="s">
        <v>909</v>
      </c>
      <c r="G143" s="125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 hidden="1">
      <c r="A144" s="238" t="s">
        <v>1143</v>
      </c>
      <c r="B144" s="230" t="s">
        <v>1203</v>
      </c>
      <c r="C144" s="18"/>
      <c r="D144" s="18"/>
      <c r="E144" s="19">
        <f t="shared" si="6"/>
        <v>0</v>
      </c>
      <c r="F144" s="18" t="s">
        <v>909</v>
      </c>
      <c r="G144" s="125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 hidden="1">
      <c r="A145" s="238" t="s">
        <v>1143</v>
      </c>
      <c r="B145" s="230" t="s">
        <v>1597</v>
      </c>
      <c r="C145" s="18"/>
      <c r="D145" s="18"/>
      <c r="E145" s="19">
        <f t="shared" si="6"/>
        <v>0</v>
      </c>
      <c r="F145" s="18" t="s">
        <v>909</v>
      </c>
      <c r="G145" s="125">
        <f t="shared" si="7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 hidden="1">
      <c r="A146" s="238" t="s">
        <v>1143</v>
      </c>
      <c r="B146" s="231" t="s">
        <v>1205</v>
      </c>
      <c r="C146" s="18"/>
      <c r="D146" s="18"/>
      <c r="E146" s="19">
        <f t="shared" si="6"/>
        <v>0</v>
      </c>
      <c r="F146" s="18" t="s">
        <v>909</v>
      </c>
      <c r="G146" s="125">
        <f t="shared" si="7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 hidden="1">
      <c r="A147" s="238" t="s">
        <v>1143</v>
      </c>
      <c r="B147" s="231" t="s">
        <v>1206</v>
      </c>
      <c r="C147" s="18"/>
      <c r="D147" s="18"/>
      <c r="E147" s="19">
        <f t="shared" si="6"/>
        <v>0</v>
      </c>
      <c r="F147" s="18" t="s">
        <v>909</v>
      </c>
      <c r="G147" s="125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 hidden="1">
      <c r="A148" s="238" t="s">
        <v>1143</v>
      </c>
      <c r="B148" s="231" t="s">
        <v>1207</v>
      </c>
      <c r="C148" s="18"/>
      <c r="D148" s="18"/>
      <c r="E148" s="19">
        <f t="shared" si="6"/>
        <v>0</v>
      </c>
      <c r="F148" s="18" t="s">
        <v>909</v>
      </c>
      <c r="G148" s="125">
        <f t="shared" si="7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 hidden="1">
      <c r="A149" s="238" t="s">
        <v>1143</v>
      </c>
      <c r="B149" s="237" t="s">
        <v>1208</v>
      </c>
      <c r="C149" s="18"/>
      <c r="D149" s="18"/>
      <c r="E149" s="19">
        <f t="shared" si="6"/>
        <v>0</v>
      </c>
      <c r="F149" s="18" t="s">
        <v>909</v>
      </c>
      <c r="G149" s="125">
        <f t="shared" si="7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 hidden="1">
      <c r="A150" s="238" t="s">
        <v>1143</v>
      </c>
      <c r="B150" s="237" t="s">
        <v>1209</v>
      </c>
      <c r="C150" s="18"/>
      <c r="D150" s="18"/>
      <c r="E150" s="19">
        <f t="shared" si="6"/>
        <v>0</v>
      </c>
      <c r="F150" s="18" t="s">
        <v>909</v>
      </c>
      <c r="G150" s="125">
        <f t="shared" si="7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 hidden="1">
      <c r="A151" s="238" t="s">
        <v>1143</v>
      </c>
      <c r="B151" s="237" t="s">
        <v>1210</v>
      </c>
      <c r="C151" s="18">
        <v>600</v>
      </c>
      <c r="D151" s="18"/>
      <c r="E151" s="19">
        <v>600</v>
      </c>
      <c r="F151" s="18">
        <v>600</v>
      </c>
      <c r="G151" s="125">
        <f t="shared" si="7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 hidden="1">
      <c r="A152" s="238" t="s">
        <v>1143</v>
      </c>
      <c r="B152" s="237" t="s">
        <v>1211</v>
      </c>
      <c r="C152" s="18">
        <v>2500</v>
      </c>
      <c r="D152" s="18"/>
      <c r="E152" s="19">
        <f t="shared" si="6"/>
        <v>2500</v>
      </c>
      <c r="F152" s="18">
        <v>2500</v>
      </c>
      <c r="G152" s="125">
        <f t="shared" si="7"/>
        <v>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 hidden="1">
      <c r="A153" s="238" t="s">
        <v>1143</v>
      </c>
      <c r="B153" s="237" t="s">
        <v>1212</v>
      </c>
      <c r="C153" s="18">
        <v>2400</v>
      </c>
      <c r="D153" s="18"/>
      <c r="E153" s="19">
        <v>2400</v>
      </c>
      <c r="F153" s="18">
        <v>2400</v>
      </c>
      <c r="G153" s="125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 hidden="1">
      <c r="A154" s="238" t="s">
        <v>1143</v>
      </c>
      <c r="B154" s="237" t="s">
        <v>1213</v>
      </c>
      <c r="C154" s="18"/>
      <c r="D154" s="18"/>
      <c r="E154" s="19">
        <f t="shared" si="6"/>
        <v>0</v>
      </c>
      <c r="F154" s="18" t="s">
        <v>909</v>
      </c>
      <c r="G154" s="125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 hidden="1">
      <c r="A155" s="238" t="s">
        <v>1143</v>
      </c>
      <c r="B155" s="237" t="s">
        <v>1214</v>
      </c>
      <c r="C155" s="18">
        <v>100</v>
      </c>
      <c r="D155" s="18"/>
      <c r="E155" s="19">
        <v>100</v>
      </c>
      <c r="F155" s="18">
        <v>100</v>
      </c>
      <c r="G155" s="125">
        <f t="shared" si="7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 hidden="1">
      <c r="A156" s="238" t="s">
        <v>1143</v>
      </c>
      <c r="B156" s="237" t="s">
        <v>1215</v>
      </c>
      <c r="C156" s="18">
        <v>1249</v>
      </c>
      <c r="D156" s="18"/>
      <c r="E156" s="19">
        <v>1249</v>
      </c>
      <c r="F156" s="18">
        <v>1249</v>
      </c>
      <c r="G156" s="125">
        <f t="shared" si="7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 hidden="1">
      <c r="A157" s="238" t="s">
        <v>1143</v>
      </c>
      <c r="B157" s="237" t="s">
        <v>1216</v>
      </c>
      <c r="C157" s="18">
        <v>600</v>
      </c>
      <c r="D157" s="18"/>
      <c r="E157" s="19">
        <f t="shared" si="6"/>
        <v>600</v>
      </c>
      <c r="F157" s="18">
        <v>600</v>
      </c>
      <c r="G157" s="125">
        <f t="shared" si="7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 hidden="1">
      <c r="A158" s="238" t="s">
        <v>1143</v>
      </c>
      <c r="B158" s="237" t="s">
        <v>1217</v>
      </c>
      <c r="C158" s="18">
        <v>23050</v>
      </c>
      <c r="D158" s="18"/>
      <c r="E158" s="19">
        <v>23050</v>
      </c>
      <c r="F158" s="18">
        <v>23050</v>
      </c>
      <c r="G158" s="125">
        <f t="shared" si="7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 hidden="1">
      <c r="A159" s="238" t="s">
        <v>1143</v>
      </c>
      <c r="B159" s="237" t="s">
        <v>1218</v>
      </c>
      <c r="C159" s="18">
        <v>1700</v>
      </c>
      <c r="D159" s="18"/>
      <c r="E159" s="19">
        <f t="shared" si="6"/>
        <v>1700</v>
      </c>
      <c r="F159" s="18">
        <v>1700</v>
      </c>
      <c r="G159" s="125">
        <f t="shared" si="7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 hidden="1">
      <c r="A160" s="238" t="s">
        <v>1143</v>
      </c>
      <c r="B160" s="231" t="s">
        <v>1219</v>
      </c>
      <c r="C160" s="18">
        <v>17400</v>
      </c>
      <c r="D160" s="18"/>
      <c r="E160" s="19">
        <v>17400</v>
      </c>
      <c r="F160" s="18">
        <v>17400</v>
      </c>
      <c r="G160" s="125">
        <f t="shared" si="7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 hidden="1">
      <c r="A161" s="238" t="s">
        <v>1143</v>
      </c>
      <c r="B161" s="230" t="s">
        <v>1220</v>
      </c>
      <c r="C161" s="18">
        <v>100</v>
      </c>
      <c r="D161" s="18"/>
      <c r="E161" s="19">
        <v>100</v>
      </c>
      <c r="F161" s="18">
        <v>100</v>
      </c>
      <c r="G161" s="125">
        <f t="shared" si="7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 hidden="1">
      <c r="A162" s="238" t="s">
        <v>1143</v>
      </c>
      <c r="B162" s="231" t="s">
        <v>1221</v>
      </c>
      <c r="C162" s="18"/>
      <c r="D162" s="18"/>
      <c r="E162" s="19">
        <f t="shared" si="6"/>
        <v>0</v>
      </c>
      <c r="F162" s="18" t="s">
        <v>909</v>
      </c>
      <c r="G162" s="125">
        <f t="shared" si="7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 hidden="1">
      <c r="A163" s="238" t="s">
        <v>1143</v>
      </c>
      <c r="B163" s="230" t="s">
        <v>1222</v>
      </c>
      <c r="C163" s="18"/>
      <c r="D163" s="18"/>
      <c r="E163" s="19">
        <f t="shared" si="6"/>
        <v>0</v>
      </c>
      <c r="F163" s="18" t="s">
        <v>909</v>
      </c>
      <c r="G163" s="125">
        <f t="shared" si="7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 hidden="1">
      <c r="A164" s="238" t="s">
        <v>1143</v>
      </c>
      <c r="B164" s="230" t="s">
        <v>1223</v>
      </c>
      <c r="C164" s="18">
        <v>1100</v>
      </c>
      <c r="D164" s="18"/>
      <c r="E164" s="19">
        <f t="shared" si="6"/>
        <v>1100</v>
      </c>
      <c r="F164" s="18">
        <v>1100</v>
      </c>
      <c r="G164" s="125">
        <f t="shared" si="7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 hidden="1">
      <c r="A165" s="238" t="s">
        <v>1143</v>
      </c>
      <c r="B165" s="230" t="s">
        <v>1224</v>
      </c>
      <c r="C165" s="18"/>
      <c r="D165" s="18"/>
      <c r="E165" s="19">
        <f t="shared" si="6"/>
        <v>0</v>
      </c>
      <c r="F165" s="18" t="s">
        <v>909</v>
      </c>
      <c r="G165" s="125">
        <f t="shared" si="7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 hidden="1">
      <c r="A166" s="238" t="s">
        <v>1143</v>
      </c>
      <c r="B166" s="230" t="s">
        <v>1225</v>
      </c>
      <c r="C166" s="18">
        <v>400</v>
      </c>
      <c r="D166" s="18"/>
      <c r="E166" s="19">
        <f t="shared" si="6"/>
        <v>400</v>
      </c>
      <c r="F166" s="18">
        <v>400</v>
      </c>
      <c r="G166" s="125">
        <f t="shared" si="7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 hidden="1">
      <c r="A167" s="238" t="s">
        <v>1143</v>
      </c>
      <c r="B167" s="236" t="s">
        <v>1226</v>
      </c>
      <c r="C167" s="18"/>
      <c r="D167" s="18"/>
      <c r="E167" s="19">
        <f t="shared" si="6"/>
        <v>0</v>
      </c>
      <c r="F167" s="18" t="s">
        <v>909</v>
      </c>
      <c r="G167" s="125">
        <f t="shared" si="7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 hidden="1">
      <c r="A168" s="238" t="s">
        <v>1143</v>
      </c>
      <c r="B168" s="236" t="s">
        <v>1227</v>
      </c>
      <c r="C168" s="18"/>
      <c r="D168" s="18"/>
      <c r="E168" s="19">
        <f t="shared" si="6"/>
        <v>0</v>
      </c>
      <c r="F168" s="18" t="s">
        <v>909</v>
      </c>
      <c r="G168" s="125">
        <f t="shared" si="7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 hidden="1">
      <c r="A169" s="238" t="s">
        <v>1143</v>
      </c>
      <c r="B169" s="236" t="s">
        <v>1228</v>
      </c>
      <c r="C169" s="18"/>
      <c r="D169" s="18"/>
      <c r="E169" s="19">
        <f t="shared" si="6"/>
        <v>0</v>
      </c>
      <c r="F169" s="18" t="s">
        <v>909</v>
      </c>
      <c r="G169" s="125">
        <f t="shared" si="7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 hidden="1">
      <c r="A170" s="238" t="s">
        <v>1143</v>
      </c>
      <c r="B170" s="236" t="s">
        <v>1229</v>
      </c>
      <c r="C170" s="18"/>
      <c r="D170" s="18"/>
      <c r="E170" s="19">
        <f t="shared" si="6"/>
        <v>0</v>
      </c>
      <c r="F170" s="18" t="s">
        <v>909</v>
      </c>
      <c r="G170" s="125">
        <f t="shared" si="7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 hidden="1">
      <c r="A171" s="238" t="s">
        <v>1143</v>
      </c>
      <c r="B171" s="236" t="s">
        <v>1230</v>
      </c>
      <c r="C171" s="18"/>
      <c r="D171" s="18"/>
      <c r="E171" s="19">
        <f t="shared" si="6"/>
        <v>0</v>
      </c>
      <c r="F171" s="18" t="s">
        <v>909</v>
      </c>
      <c r="G171" s="125">
        <f t="shared" si="7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 hidden="1">
      <c r="A172" s="238" t="s">
        <v>1143</v>
      </c>
      <c r="B172" s="236" t="s">
        <v>1146</v>
      </c>
      <c r="C172" s="18"/>
      <c r="D172" s="18"/>
      <c r="E172" s="19">
        <f t="shared" si="6"/>
        <v>0</v>
      </c>
      <c r="F172" s="18" t="s">
        <v>909</v>
      </c>
      <c r="G172" s="125">
        <f t="shared" si="7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 hidden="1">
      <c r="A173" s="238" t="s">
        <v>1143</v>
      </c>
      <c r="B173" s="236" t="s">
        <v>324</v>
      </c>
      <c r="C173" s="18">
        <v>900</v>
      </c>
      <c r="D173" s="18"/>
      <c r="E173" s="19">
        <v>900</v>
      </c>
      <c r="F173" s="18">
        <v>900</v>
      </c>
      <c r="G173" s="125">
        <f t="shared" si="7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 hidden="1">
      <c r="A174" s="238" t="s">
        <v>1143</v>
      </c>
      <c r="B174" s="236" t="s">
        <v>1231</v>
      </c>
      <c r="C174" s="18"/>
      <c r="D174" s="18"/>
      <c r="E174" s="19">
        <f t="shared" si="6"/>
        <v>0</v>
      </c>
      <c r="F174" s="18" t="s">
        <v>909</v>
      </c>
      <c r="G174" s="125">
        <f t="shared" si="7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 hidden="1">
      <c r="A175" s="238" t="s">
        <v>1143</v>
      </c>
      <c r="B175" s="236" t="s">
        <v>938</v>
      </c>
      <c r="C175" s="18"/>
      <c r="D175" s="18"/>
      <c r="E175" s="19">
        <f t="shared" si="6"/>
        <v>0</v>
      </c>
      <c r="F175" s="18" t="s">
        <v>909</v>
      </c>
      <c r="G175" s="125">
        <f t="shared" si="7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 hidden="1">
      <c r="A176" s="238" t="s">
        <v>1143</v>
      </c>
      <c r="B176" s="237" t="s">
        <v>1232</v>
      </c>
      <c r="C176" s="18"/>
      <c r="D176" s="18"/>
      <c r="E176" s="19">
        <f t="shared" si="6"/>
        <v>0</v>
      </c>
      <c r="F176" s="18" t="s">
        <v>909</v>
      </c>
      <c r="G176" s="125">
        <f t="shared" si="7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 hidden="1">
      <c r="A177" s="238" t="s">
        <v>1143</v>
      </c>
      <c r="B177" s="236" t="s">
        <v>1147</v>
      </c>
      <c r="C177" s="18">
        <v>8300</v>
      </c>
      <c r="D177" s="18"/>
      <c r="E177" s="19">
        <f t="shared" si="6"/>
        <v>8300</v>
      </c>
      <c r="F177" s="18">
        <v>8300</v>
      </c>
      <c r="G177" s="125">
        <f t="shared" si="7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 hidden="1">
      <c r="A178" s="238" t="s">
        <v>1143</v>
      </c>
      <c r="B178" s="236" t="s">
        <v>1233</v>
      </c>
      <c r="C178" s="18"/>
      <c r="D178" s="18"/>
      <c r="E178" s="19">
        <f t="shared" si="6"/>
        <v>0</v>
      </c>
      <c r="F178" s="18" t="s">
        <v>909</v>
      </c>
      <c r="G178" s="125">
        <f t="shared" si="7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 hidden="1">
      <c r="A179" s="238" t="s">
        <v>1143</v>
      </c>
      <c r="B179" s="236" t="s">
        <v>1234</v>
      </c>
      <c r="C179" s="18"/>
      <c r="D179" s="18"/>
      <c r="E179" s="19">
        <f t="shared" si="6"/>
        <v>0</v>
      </c>
      <c r="F179" s="18" t="s">
        <v>909</v>
      </c>
      <c r="G179" s="125">
        <f t="shared" si="7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 hidden="1">
      <c r="A180" s="238" t="s">
        <v>1143</v>
      </c>
      <c r="B180" s="236" t="s">
        <v>1235</v>
      </c>
      <c r="C180" s="18"/>
      <c r="D180" s="18"/>
      <c r="E180" s="19">
        <f t="shared" si="6"/>
        <v>0</v>
      </c>
      <c r="F180" s="18" t="s">
        <v>909</v>
      </c>
      <c r="G180" s="125">
        <f t="shared" si="7"/>
        <v>0</v>
      </c>
      <c r="H180" s="150" t="s">
        <v>909</v>
      </c>
      <c r="I180" s="151" t="s">
        <v>909</v>
      </c>
      <c r="J180" s="165" t="s">
        <v>909</v>
      </c>
      <c r="K180" s="164" t="s">
        <v>909</v>
      </c>
    </row>
    <row r="181" spans="1:11" hidden="1">
      <c r="A181" s="238" t="s">
        <v>1143</v>
      </c>
      <c r="B181" s="236" t="s">
        <v>1236</v>
      </c>
      <c r="C181" s="18"/>
      <c r="D181" s="18"/>
      <c r="E181" s="19">
        <f t="shared" si="6"/>
        <v>0</v>
      </c>
      <c r="F181" s="18" t="s">
        <v>909</v>
      </c>
      <c r="G181" s="125">
        <f t="shared" si="7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 hidden="1">
      <c r="A182" s="238" t="s">
        <v>1143</v>
      </c>
      <c r="B182" s="236" t="s">
        <v>1237</v>
      </c>
      <c r="C182" s="18"/>
      <c r="D182" s="18"/>
      <c r="E182" s="19">
        <f t="shared" si="6"/>
        <v>0</v>
      </c>
      <c r="F182" s="18" t="s">
        <v>909</v>
      </c>
      <c r="G182" s="125">
        <f t="shared" si="7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 hidden="1">
      <c r="A183" s="238" t="s">
        <v>1143</v>
      </c>
      <c r="B183" s="236" t="s">
        <v>314</v>
      </c>
      <c r="C183" s="18"/>
      <c r="D183" s="18"/>
      <c r="E183" s="19">
        <f t="shared" si="6"/>
        <v>0</v>
      </c>
      <c r="F183" s="18" t="s">
        <v>909</v>
      </c>
      <c r="G183" s="125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 hidden="1">
      <c r="A184" s="238" t="s">
        <v>1143</v>
      </c>
      <c r="B184" s="236" t="s">
        <v>315</v>
      </c>
      <c r="C184" s="18">
        <v>160</v>
      </c>
      <c r="D184" s="18"/>
      <c r="E184" s="19">
        <f t="shared" si="6"/>
        <v>160</v>
      </c>
      <c r="F184" s="18">
        <v>160</v>
      </c>
      <c r="G184" s="125">
        <f t="shared" si="7"/>
        <v>0</v>
      </c>
      <c r="H184" s="150" t="s">
        <v>909</v>
      </c>
      <c r="I184" s="151" t="s">
        <v>909</v>
      </c>
      <c r="J184" s="163" t="s">
        <v>909</v>
      </c>
      <c r="K184" s="164" t="s">
        <v>909</v>
      </c>
    </row>
    <row r="185" spans="1:11" hidden="1">
      <c r="A185" s="238" t="s">
        <v>1143</v>
      </c>
      <c r="B185" s="236" t="s">
        <v>1238</v>
      </c>
      <c r="C185" s="18"/>
      <c r="D185" s="18"/>
      <c r="E185" s="19">
        <f t="shared" si="6"/>
        <v>0</v>
      </c>
      <c r="F185" s="18" t="s">
        <v>909</v>
      </c>
      <c r="G185" s="125">
        <f t="shared" si="7"/>
        <v>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 hidden="1">
      <c r="A186" s="238" t="s">
        <v>1143</v>
      </c>
      <c r="B186" s="236" t="s">
        <v>1239</v>
      </c>
      <c r="C186" s="18"/>
      <c r="D186" s="18"/>
      <c r="E186" s="19">
        <f t="shared" si="6"/>
        <v>0</v>
      </c>
      <c r="F186" s="18" t="s">
        <v>909</v>
      </c>
      <c r="G186" s="125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 hidden="1">
      <c r="A187" s="238" t="s">
        <v>1143</v>
      </c>
      <c r="B187" s="236" t="s">
        <v>1240</v>
      </c>
      <c r="C187" s="18"/>
      <c r="D187" s="18"/>
      <c r="E187" s="19">
        <f t="shared" si="6"/>
        <v>0</v>
      </c>
      <c r="F187" s="18" t="s">
        <v>909</v>
      </c>
      <c r="G187" s="125">
        <f t="shared" si="7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 hidden="1">
      <c r="A188" s="238" t="s">
        <v>1143</v>
      </c>
      <c r="B188" s="236" t="s">
        <v>1241</v>
      </c>
      <c r="C188" s="18"/>
      <c r="D188" s="18"/>
      <c r="E188" s="19">
        <f t="shared" si="6"/>
        <v>0</v>
      </c>
      <c r="F188" s="18" t="s">
        <v>909</v>
      </c>
      <c r="G188" s="125">
        <f t="shared" si="7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 hidden="1">
      <c r="A189" s="238" t="s">
        <v>1143</v>
      </c>
      <c r="B189" s="236" t="s">
        <v>1242</v>
      </c>
      <c r="C189" s="18">
        <v>26569</v>
      </c>
      <c r="D189" s="18"/>
      <c r="E189" s="19">
        <v>26569</v>
      </c>
      <c r="F189" s="18">
        <v>26569</v>
      </c>
      <c r="G189" s="125">
        <f t="shared" si="7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 hidden="1">
      <c r="A190" s="238" t="s">
        <v>1143</v>
      </c>
      <c r="B190" s="231" t="s">
        <v>1243</v>
      </c>
      <c r="C190" s="18">
        <v>105308</v>
      </c>
      <c r="D190" s="18"/>
      <c r="E190" s="19">
        <v>105308</v>
      </c>
      <c r="F190" s="18">
        <v>105308</v>
      </c>
      <c r="G190" s="125">
        <f t="shared" si="7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 hidden="1">
      <c r="A191" s="238" t="s">
        <v>1143</v>
      </c>
      <c r="B191" s="236" t="s">
        <v>335</v>
      </c>
      <c r="C191" s="18">
        <v>14700</v>
      </c>
      <c r="D191" s="18"/>
      <c r="E191" s="19">
        <v>14700</v>
      </c>
      <c r="F191" s="18">
        <v>14700</v>
      </c>
      <c r="G191" s="125">
        <f t="shared" si="7"/>
        <v>0</v>
      </c>
      <c r="H191" s="150" t="s">
        <v>909</v>
      </c>
      <c r="I191" s="151" t="s">
        <v>909</v>
      </c>
      <c r="J191" s="165" t="s">
        <v>909</v>
      </c>
      <c r="K191" s="164" t="s">
        <v>909</v>
      </c>
    </row>
    <row r="192" spans="1:11" hidden="1">
      <c r="A192" s="238" t="s">
        <v>1143</v>
      </c>
      <c r="B192" s="236" t="s">
        <v>1148</v>
      </c>
      <c r="C192" s="18"/>
      <c r="D192" s="18"/>
      <c r="E192" s="19">
        <f t="shared" si="6"/>
        <v>0</v>
      </c>
      <c r="F192" s="18" t="s">
        <v>909</v>
      </c>
      <c r="G192" s="125">
        <f t="shared" si="7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 hidden="1">
      <c r="A193" s="238" t="s">
        <v>1143</v>
      </c>
      <c r="B193" s="236" t="s">
        <v>1149</v>
      </c>
      <c r="C193" s="18"/>
      <c r="D193" s="18"/>
      <c r="E193" s="19">
        <f t="shared" si="6"/>
        <v>0</v>
      </c>
      <c r="F193" s="18" t="s">
        <v>909</v>
      </c>
      <c r="G193" s="125">
        <f t="shared" si="7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 hidden="1">
      <c r="A194" s="238" t="s">
        <v>1143</v>
      </c>
      <c r="B194" s="236" t="s">
        <v>1537</v>
      </c>
      <c r="C194" s="18"/>
      <c r="D194" s="18"/>
      <c r="E194" s="19">
        <f t="shared" si="6"/>
        <v>0</v>
      </c>
      <c r="F194" s="18" t="s">
        <v>909</v>
      </c>
      <c r="G194" s="125">
        <f t="shared" si="7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 hidden="1">
      <c r="A195" s="238" t="s">
        <v>1143</v>
      </c>
      <c r="B195" s="236" t="s">
        <v>1151</v>
      </c>
      <c r="C195" s="18"/>
      <c r="D195" s="18"/>
      <c r="E195" s="19">
        <f t="shared" si="6"/>
        <v>0</v>
      </c>
      <c r="F195" s="18" t="s">
        <v>909</v>
      </c>
      <c r="G195" s="125">
        <f t="shared" si="7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 hidden="1">
      <c r="A196" s="238" t="s">
        <v>1143</v>
      </c>
      <c r="B196" s="236" t="s">
        <v>1149</v>
      </c>
      <c r="C196" s="18"/>
      <c r="D196" s="18"/>
      <c r="E196" s="19">
        <f t="shared" si="6"/>
        <v>0</v>
      </c>
      <c r="F196" s="18" t="s">
        <v>909</v>
      </c>
      <c r="G196" s="125">
        <f t="shared" si="7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 hidden="1">
      <c r="A197" s="238" t="s">
        <v>1143</v>
      </c>
      <c r="B197" s="237" t="s">
        <v>1145</v>
      </c>
      <c r="C197" s="18"/>
      <c r="D197" s="18"/>
      <c r="E197" s="19">
        <f t="shared" si="6"/>
        <v>0</v>
      </c>
      <c r="F197" s="18" t="s">
        <v>909</v>
      </c>
      <c r="G197" s="125">
        <f t="shared" si="7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 hidden="1">
      <c r="A198" s="16" t="s">
        <v>164</v>
      </c>
      <c r="B198" s="236" t="s">
        <v>201</v>
      </c>
      <c r="C198" s="18"/>
      <c r="D198" s="18"/>
      <c r="E198" s="19">
        <f t="shared" si="6"/>
        <v>0</v>
      </c>
      <c r="F198" s="18" t="s">
        <v>909</v>
      </c>
      <c r="G198" s="125">
        <f t="shared" si="7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 hidden="1">
      <c r="A199" s="238" t="s">
        <v>164</v>
      </c>
      <c r="B199" s="237" t="s">
        <v>1244</v>
      </c>
      <c r="C199" s="18"/>
      <c r="D199" s="18"/>
      <c r="E199" s="19">
        <f t="shared" si="6"/>
        <v>0</v>
      </c>
      <c r="F199" s="18" t="s">
        <v>909</v>
      </c>
      <c r="G199" s="125">
        <f t="shared" si="7"/>
        <v>0</v>
      </c>
      <c r="H199" s="150" t="s">
        <v>909</v>
      </c>
      <c r="I199" s="151" t="s">
        <v>909</v>
      </c>
      <c r="J199" s="165" t="s">
        <v>909</v>
      </c>
      <c r="K199" s="164" t="s">
        <v>909</v>
      </c>
    </row>
    <row r="200" spans="1:11" hidden="1">
      <c r="A200" s="238" t="s">
        <v>164</v>
      </c>
      <c r="B200" s="236" t="s">
        <v>193</v>
      </c>
      <c r="C200" s="18">
        <v>120000</v>
      </c>
      <c r="D200" s="18"/>
      <c r="E200" s="19">
        <f t="shared" si="6"/>
        <v>120000</v>
      </c>
      <c r="F200" s="18">
        <v>104000</v>
      </c>
      <c r="G200" s="125">
        <f t="shared" si="7"/>
        <v>16000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 hidden="1">
      <c r="A201" s="238" t="s">
        <v>164</v>
      </c>
      <c r="B201" s="236" t="s">
        <v>200</v>
      </c>
      <c r="C201" s="18">
        <v>15000</v>
      </c>
      <c r="D201" s="18"/>
      <c r="E201" s="19">
        <v>15000</v>
      </c>
      <c r="F201" s="18">
        <v>15000</v>
      </c>
      <c r="G201" s="125">
        <f t="shared" si="7"/>
        <v>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 hidden="1">
      <c r="A202" s="238" t="s">
        <v>164</v>
      </c>
      <c r="B202" s="236" t="s">
        <v>169</v>
      </c>
      <c r="C202" s="18"/>
      <c r="D202" s="18"/>
      <c r="E202" s="19">
        <f t="shared" si="6"/>
        <v>0</v>
      </c>
      <c r="F202" s="18" t="s">
        <v>909</v>
      </c>
      <c r="G202" s="125">
        <f t="shared" si="7"/>
        <v>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 hidden="1">
      <c r="A203" s="238" t="s">
        <v>164</v>
      </c>
      <c r="B203" s="236" t="s">
        <v>1245</v>
      </c>
      <c r="C203" s="18"/>
      <c r="D203" s="18"/>
      <c r="E203" s="19">
        <f t="shared" si="6"/>
        <v>0</v>
      </c>
      <c r="F203" s="18" t="s">
        <v>909</v>
      </c>
      <c r="G203" s="125">
        <f t="shared" si="7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 hidden="1">
      <c r="A204" s="238" t="s">
        <v>164</v>
      </c>
      <c r="B204" s="237" t="s">
        <v>1600</v>
      </c>
      <c r="C204" s="18">
        <v>1800</v>
      </c>
      <c r="D204" s="18"/>
      <c r="E204" s="19">
        <v>1800</v>
      </c>
      <c r="F204" s="18">
        <v>1800</v>
      </c>
      <c r="G204" s="125">
        <f t="shared" si="7"/>
        <v>0</v>
      </c>
      <c r="H204" s="150" t="s">
        <v>909</v>
      </c>
      <c r="I204" s="151" t="s">
        <v>909</v>
      </c>
      <c r="J204" s="165" t="s">
        <v>909</v>
      </c>
      <c r="K204" s="164" t="s">
        <v>909</v>
      </c>
    </row>
    <row r="205" spans="1:11" hidden="1">
      <c r="A205" s="238" t="s">
        <v>164</v>
      </c>
      <c r="B205" s="237" t="s">
        <v>1247</v>
      </c>
      <c r="C205" s="18">
        <v>12000</v>
      </c>
      <c r="D205" s="18"/>
      <c r="E205" s="19">
        <f t="shared" ref="E205:E269" si="8">IFERROR(C205+D205,0)</f>
        <v>12000</v>
      </c>
      <c r="F205" s="18">
        <v>12000</v>
      </c>
      <c r="G205" s="125">
        <f t="shared" ref="G205:G269" si="9">IFERROR((E205-F205),0)</f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 hidden="1">
      <c r="A206" s="238" t="s">
        <v>164</v>
      </c>
      <c r="B206" s="236" t="s">
        <v>1248</v>
      </c>
      <c r="C206" s="18"/>
      <c r="D206" s="18"/>
      <c r="E206" s="19">
        <f t="shared" si="8"/>
        <v>0</v>
      </c>
      <c r="F206" s="18" t="s">
        <v>909</v>
      </c>
      <c r="G206" s="125">
        <f t="shared" si="9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 hidden="1">
      <c r="A207" s="238" t="s">
        <v>164</v>
      </c>
      <c r="B207" s="237" t="s">
        <v>1249</v>
      </c>
      <c r="C207" s="18">
        <v>4000</v>
      </c>
      <c r="D207" s="18"/>
      <c r="E207" s="19">
        <f t="shared" si="8"/>
        <v>4000</v>
      </c>
      <c r="F207" s="18">
        <v>4000</v>
      </c>
      <c r="G207" s="125">
        <f t="shared" si="9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 hidden="1">
      <c r="A208" s="238" t="s">
        <v>164</v>
      </c>
      <c r="B208" s="237" t="s">
        <v>237</v>
      </c>
      <c r="C208" s="18">
        <v>10000</v>
      </c>
      <c r="D208" s="18"/>
      <c r="E208" s="19">
        <f t="shared" si="8"/>
        <v>10000</v>
      </c>
      <c r="F208" s="18">
        <v>10000</v>
      </c>
      <c r="G208" s="125">
        <f t="shared" si="9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 hidden="1">
      <c r="A209" s="238" t="s">
        <v>164</v>
      </c>
      <c r="B209" s="236" t="s">
        <v>165</v>
      </c>
      <c r="C209" s="18">
        <v>6000</v>
      </c>
      <c r="D209" s="18"/>
      <c r="E209" s="19">
        <f t="shared" si="8"/>
        <v>6000</v>
      </c>
      <c r="F209" s="18">
        <v>6000</v>
      </c>
      <c r="G209" s="125">
        <f t="shared" si="9"/>
        <v>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 hidden="1">
      <c r="A210" s="238" t="s">
        <v>164</v>
      </c>
      <c r="B210" s="236" t="s">
        <v>1250</v>
      </c>
      <c r="C210" s="18">
        <v>7000</v>
      </c>
      <c r="D210" s="18"/>
      <c r="E210" s="19">
        <f t="shared" si="8"/>
        <v>7000</v>
      </c>
      <c r="F210" s="18">
        <v>6100</v>
      </c>
      <c r="G210" s="125">
        <f t="shared" si="9"/>
        <v>900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 hidden="1">
      <c r="A211" s="238" t="s">
        <v>164</v>
      </c>
      <c r="B211" s="236" t="s">
        <v>194</v>
      </c>
      <c r="C211" s="18">
        <v>4000</v>
      </c>
      <c r="D211" s="18"/>
      <c r="E211" s="19">
        <f t="shared" si="8"/>
        <v>4000</v>
      </c>
      <c r="F211" s="18">
        <v>1800</v>
      </c>
      <c r="G211" s="125">
        <f t="shared" si="9"/>
        <v>2200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 hidden="1">
      <c r="A212" s="238" t="s">
        <v>164</v>
      </c>
      <c r="B212" s="236" t="s">
        <v>1251</v>
      </c>
      <c r="C212" s="18">
        <v>70000</v>
      </c>
      <c r="D212" s="18"/>
      <c r="E212" s="19">
        <f t="shared" si="8"/>
        <v>70000</v>
      </c>
      <c r="F212" s="18">
        <v>68700</v>
      </c>
      <c r="G212" s="125">
        <f t="shared" si="9"/>
        <v>1300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 hidden="1">
      <c r="A213" s="238" t="s">
        <v>164</v>
      </c>
      <c r="B213" s="236" t="s">
        <v>1252</v>
      </c>
      <c r="C213" s="18">
        <v>3000</v>
      </c>
      <c r="D213" s="18"/>
      <c r="E213" s="19">
        <f t="shared" si="8"/>
        <v>3000</v>
      </c>
      <c r="F213" s="18">
        <v>2300</v>
      </c>
      <c r="G213" s="125">
        <f t="shared" si="9"/>
        <v>700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 hidden="1">
      <c r="A214" s="238" t="s">
        <v>164</v>
      </c>
      <c r="B214" s="236" t="s">
        <v>1253</v>
      </c>
      <c r="C214" s="18">
        <v>6000</v>
      </c>
      <c r="D214" s="18"/>
      <c r="E214" s="19">
        <f t="shared" si="8"/>
        <v>6000</v>
      </c>
      <c r="F214" s="18">
        <v>6000</v>
      </c>
      <c r="G214" s="125">
        <f t="shared" si="9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 hidden="1">
      <c r="A215" s="238" t="s">
        <v>164</v>
      </c>
      <c r="B215" s="237" t="s">
        <v>1608</v>
      </c>
      <c r="C215" s="18">
        <v>1800</v>
      </c>
      <c r="D215" s="18"/>
      <c r="E215" s="19">
        <f t="shared" si="8"/>
        <v>1800</v>
      </c>
      <c r="F215" s="18">
        <v>1800</v>
      </c>
      <c r="G215" s="125">
        <f t="shared" si="9"/>
        <v>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 hidden="1">
      <c r="A216" s="238" t="s">
        <v>164</v>
      </c>
      <c r="B216" s="236" t="s">
        <v>170</v>
      </c>
      <c r="C216" s="18">
        <v>105000</v>
      </c>
      <c r="D216" s="21"/>
      <c r="E216" s="19">
        <f t="shared" si="8"/>
        <v>105000</v>
      </c>
      <c r="F216" s="18">
        <v>84000</v>
      </c>
      <c r="G216" s="125">
        <f t="shared" si="9"/>
        <v>21000</v>
      </c>
      <c r="H216" s="150" t="s">
        <v>909</v>
      </c>
      <c r="I216" s="151" t="s">
        <v>909</v>
      </c>
      <c r="J216" s="165" t="s">
        <v>909</v>
      </c>
      <c r="K216" s="164" t="s">
        <v>909</v>
      </c>
    </row>
    <row r="217" spans="1:11" hidden="1">
      <c r="A217" s="238" t="s">
        <v>164</v>
      </c>
      <c r="B217" s="237" t="s">
        <v>1601</v>
      </c>
      <c r="C217" s="18"/>
      <c r="D217" s="21"/>
      <c r="E217" s="19">
        <f t="shared" si="8"/>
        <v>0</v>
      </c>
      <c r="F217" s="18"/>
      <c r="G217" s="125"/>
      <c r="H217" s="150"/>
      <c r="I217" s="151"/>
      <c r="J217" s="165"/>
      <c r="K217" s="164"/>
    </row>
    <row r="218" spans="1:11" hidden="1">
      <c r="A218" s="238" t="s">
        <v>164</v>
      </c>
      <c r="B218" s="236" t="s">
        <v>234</v>
      </c>
      <c r="C218" s="18">
        <v>7200</v>
      </c>
      <c r="D218" s="21"/>
      <c r="E218" s="19">
        <f t="shared" si="8"/>
        <v>7200</v>
      </c>
      <c r="F218" s="18">
        <v>5700</v>
      </c>
      <c r="G218" s="125">
        <f t="shared" si="9"/>
        <v>1500</v>
      </c>
      <c r="H218" s="150" t="s">
        <v>909</v>
      </c>
      <c r="I218" s="151" t="s">
        <v>909</v>
      </c>
      <c r="J218" s="163" t="s">
        <v>909</v>
      </c>
      <c r="K218" s="164" t="s">
        <v>909</v>
      </c>
    </row>
    <row r="219" spans="1:11" hidden="1">
      <c r="A219" s="238" t="s">
        <v>164</v>
      </c>
      <c r="B219" s="236" t="s">
        <v>186</v>
      </c>
      <c r="C219" s="18">
        <v>9000</v>
      </c>
      <c r="D219" s="18"/>
      <c r="E219" s="19">
        <f t="shared" si="8"/>
        <v>9000</v>
      </c>
      <c r="F219" s="18">
        <v>6500</v>
      </c>
      <c r="G219" s="125">
        <f t="shared" si="9"/>
        <v>2500</v>
      </c>
      <c r="H219" s="150" t="s">
        <v>909</v>
      </c>
      <c r="I219" s="151" t="s">
        <v>909</v>
      </c>
      <c r="J219" s="165" t="s">
        <v>909</v>
      </c>
      <c r="K219" s="164" t="s">
        <v>909</v>
      </c>
    </row>
    <row r="220" spans="1:11" hidden="1">
      <c r="A220" s="238" t="s">
        <v>164</v>
      </c>
      <c r="B220" s="236" t="s">
        <v>1255</v>
      </c>
      <c r="C220" s="18">
        <v>4000</v>
      </c>
      <c r="D220" s="18"/>
      <c r="E220" s="19">
        <f t="shared" si="8"/>
        <v>4000</v>
      </c>
      <c r="F220" s="18">
        <v>3200</v>
      </c>
      <c r="G220" s="125">
        <f t="shared" si="9"/>
        <v>800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 hidden="1">
      <c r="A221" s="238" t="s">
        <v>164</v>
      </c>
      <c r="B221" s="236" t="s">
        <v>1256</v>
      </c>
      <c r="C221" s="18">
        <v>600</v>
      </c>
      <c r="D221" s="18"/>
      <c r="E221" s="19">
        <f t="shared" si="8"/>
        <v>600</v>
      </c>
      <c r="F221" s="18">
        <v>600</v>
      </c>
      <c r="G221" s="125">
        <f t="shared" si="9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 hidden="1">
      <c r="A222" s="238" t="s">
        <v>164</v>
      </c>
      <c r="B222" s="236" t="s">
        <v>1257</v>
      </c>
      <c r="C222" s="18">
        <v>1500</v>
      </c>
      <c r="D222" s="18"/>
      <c r="E222" s="19">
        <f t="shared" si="8"/>
        <v>1500</v>
      </c>
      <c r="F222" s="18">
        <v>1500</v>
      </c>
      <c r="G222" s="125">
        <f t="shared" si="9"/>
        <v>0</v>
      </c>
      <c r="H222" s="150" t="s">
        <v>909</v>
      </c>
      <c r="I222" s="151" t="s">
        <v>909</v>
      </c>
      <c r="J222" s="163" t="s">
        <v>909</v>
      </c>
      <c r="K222" s="164" t="s">
        <v>909</v>
      </c>
    </row>
    <row r="223" spans="1:11" hidden="1">
      <c r="A223" s="238" t="s">
        <v>164</v>
      </c>
      <c r="B223" s="236" t="s">
        <v>1258</v>
      </c>
      <c r="C223" s="18">
        <v>540</v>
      </c>
      <c r="D223" s="18"/>
      <c r="E223" s="19">
        <f t="shared" si="8"/>
        <v>540</v>
      </c>
      <c r="F223" s="18">
        <v>540</v>
      </c>
      <c r="G223" s="125">
        <f t="shared" si="9"/>
        <v>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 hidden="1">
      <c r="A224" s="238" t="s">
        <v>164</v>
      </c>
      <c r="B224" s="237" t="s">
        <v>1259</v>
      </c>
      <c r="C224" s="18">
        <v>400</v>
      </c>
      <c r="D224" s="18"/>
      <c r="E224" s="19">
        <f t="shared" si="8"/>
        <v>400</v>
      </c>
      <c r="F224" s="18">
        <v>400</v>
      </c>
      <c r="G224" s="125">
        <f t="shared" si="9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 hidden="1">
      <c r="A225" s="238" t="s">
        <v>164</v>
      </c>
      <c r="B225" s="236" t="s">
        <v>1260</v>
      </c>
      <c r="C225" s="18"/>
      <c r="D225" s="21"/>
      <c r="E225" s="19">
        <f t="shared" si="8"/>
        <v>0</v>
      </c>
      <c r="F225" s="18" t="s">
        <v>909</v>
      </c>
      <c r="G225" s="125">
        <f t="shared" si="9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 hidden="1">
      <c r="A226" s="238" t="s">
        <v>164</v>
      </c>
      <c r="B226" s="236" t="s">
        <v>1261</v>
      </c>
      <c r="C226" s="18">
        <v>7590</v>
      </c>
      <c r="D226" s="21"/>
      <c r="E226" s="19">
        <f t="shared" si="8"/>
        <v>7590</v>
      </c>
      <c r="F226" s="18">
        <v>3150</v>
      </c>
      <c r="G226" s="125">
        <f t="shared" si="9"/>
        <v>4440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 hidden="1">
      <c r="A227" s="238" t="s">
        <v>164</v>
      </c>
      <c r="B227" s="237" t="s">
        <v>1262</v>
      </c>
      <c r="C227" s="18">
        <v>280</v>
      </c>
      <c r="D227" s="21"/>
      <c r="E227" s="19">
        <f t="shared" si="8"/>
        <v>280</v>
      </c>
      <c r="F227" s="18" t="s">
        <v>909</v>
      </c>
      <c r="G227" s="125">
        <f t="shared" si="9"/>
        <v>0</v>
      </c>
      <c r="H227" s="150" t="s">
        <v>909</v>
      </c>
      <c r="I227" s="151" t="s">
        <v>909</v>
      </c>
      <c r="J227" s="165" t="s">
        <v>909</v>
      </c>
      <c r="K227" s="164" t="s">
        <v>909</v>
      </c>
    </row>
    <row r="228" spans="1:11" hidden="1">
      <c r="A228" s="238" t="s">
        <v>164</v>
      </c>
      <c r="B228" s="237" t="s">
        <v>233</v>
      </c>
      <c r="C228" s="18">
        <v>6160</v>
      </c>
      <c r="D228" s="21"/>
      <c r="E228" s="19">
        <f t="shared" si="8"/>
        <v>6160</v>
      </c>
      <c r="F228" s="18" t="s">
        <v>909</v>
      </c>
      <c r="G228" s="125">
        <f t="shared" si="9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 hidden="1">
      <c r="A229" s="238" t="s">
        <v>164</v>
      </c>
      <c r="B229" s="236" t="s">
        <v>1263</v>
      </c>
      <c r="C229" s="18"/>
      <c r="D229" s="21" t="s">
        <v>909</v>
      </c>
      <c r="E229" s="19">
        <f t="shared" si="8"/>
        <v>0</v>
      </c>
      <c r="F229" s="18" t="s">
        <v>909</v>
      </c>
      <c r="G229" s="125">
        <f t="shared" si="9"/>
        <v>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 hidden="1">
      <c r="A230" s="238" t="s">
        <v>164</v>
      </c>
      <c r="B230" s="237" t="s">
        <v>1264</v>
      </c>
      <c r="C230" s="18">
        <v>200</v>
      </c>
      <c r="D230" s="21"/>
      <c r="E230" s="19">
        <f t="shared" si="8"/>
        <v>200</v>
      </c>
      <c r="F230" s="18">
        <v>155</v>
      </c>
      <c r="G230" s="125">
        <f t="shared" si="9"/>
        <v>45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 hidden="1">
      <c r="A231" s="238" t="s">
        <v>164</v>
      </c>
      <c r="B231" s="236" t="s">
        <v>1265</v>
      </c>
      <c r="C231" s="18"/>
      <c r="D231" s="21"/>
      <c r="E231" s="19">
        <f t="shared" si="8"/>
        <v>0</v>
      </c>
      <c r="F231" s="18" t="s">
        <v>909</v>
      </c>
      <c r="G231" s="125">
        <f t="shared" si="9"/>
        <v>0</v>
      </c>
      <c r="H231" s="150" t="s">
        <v>909</v>
      </c>
      <c r="I231" s="151" t="s">
        <v>909</v>
      </c>
      <c r="J231" s="163" t="s">
        <v>909</v>
      </c>
      <c r="K231" s="164" t="s">
        <v>909</v>
      </c>
    </row>
    <row r="232" spans="1:11" hidden="1">
      <c r="A232" s="238" t="s">
        <v>164</v>
      </c>
      <c r="B232" s="236" t="s">
        <v>1266</v>
      </c>
      <c r="C232" s="18"/>
      <c r="D232" s="18"/>
      <c r="E232" s="19">
        <f t="shared" si="8"/>
        <v>0</v>
      </c>
      <c r="F232" s="18" t="s">
        <v>909</v>
      </c>
      <c r="G232" s="125">
        <f t="shared" si="9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 hidden="1">
      <c r="A233" s="238" t="s">
        <v>164</v>
      </c>
      <c r="B233" s="237" t="s">
        <v>1267</v>
      </c>
      <c r="C233" s="18">
        <v>800</v>
      </c>
      <c r="D233" s="18"/>
      <c r="E233" s="19">
        <f t="shared" si="8"/>
        <v>800</v>
      </c>
      <c r="F233" s="18" t="s">
        <v>909</v>
      </c>
      <c r="G233" s="125">
        <f t="shared" si="9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 hidden="1">
      <c r="A234" s="238" t="s">
        <v>164</v>
      </c>
      <c r="B234" s="236" t="s">
        <v>1268</v>
      </c>
      <c r="C234" s="18"/>
      <c r="D234" s="18" t="s">
        <v>909</v>
      </c>
      <c r="E234" s="19">
        <f t="shared" si="8"/>
        <v>0</v>
      </c>
      <c r="F234" s="18" t="s">
        <v>909</v>
      </c>
      <c r="G234" s="125">
        <f t="shared" si="9"/>
        <v>0</v>
      </c>
      <c r="H234" s="150" t="s">
        <v>909</v>
      </c>
      <c r="I234" s="151" t="s">
        <v>909</v>
      </c>
      <c r="J234" s="165" t="s">
        <v>909</v>
      </c>
      <c r="K234" s="164" t="s">
        <v>909</v>
      </c>
    </row>
    <row r="235" spans="1:11" hidden="1">
      <c r="A235" s="238" t="s">
        <v>164</v>
      </c>
      <c r="B235" s="236" t="s">
        <v>1269</v>
      </c>
      <c r="C235" s="18"/>
      <c r="D235" s="18"/>
      <c r="E235" s="19">
        <f t="shared" si="8"/>
        <v>0</v>
      </c>
      <c r="F235" s="18" t="s">
        <v>909</v>
      </c>
      <c r="G235" s="125">
        <f t="shared" si="9"/>
        <v>0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 hidden="1">
      <c r="A236" s="238" t="s">
        <v>164</v>
      </c>
      <c r="B236" s="236" t="s">
        <v>1270</v>
      </c>
      <c r="C236" s="18"/>
      <c r="D236" s="18" t="s">
        <v>909</v>
      </c>
      <c r="E236" s="19">
        <f t="shared" si="8"/>
        <v>0</v>
      </c>
      <c r="F236" s="18" t="s">
        <v>909</v>
      </c>
      <c r="G236" s="125">
        <f t="shared" si="9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 hidden="1">
      <c r="A237" s="238" t="s">
        <v>164</v>
      </c>
      <c r="B237" s="237" t="s">
        <v>226</v>
      </c>
      <c r="C237" s="18">
        <v>10080</v>
      </c>
      <c r="D237" s="18"/>
      <c r="E237" s="19">
        <f t="shared" si="8"/>
        <v>10080</v>
      </c>
      <c r="F237" s="18">
        <v>10080</v>
      </c>
      <c r="G237" s="125">
        <f t="shared" si="9"/>
        <v>0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 hidden="1">
      <c r="A238" s="238" t="s">
        <v>164</v>
      </c>
      <c r="B238" s="237" t="s">
        <v>1271</v>
      </c>
      <c r="C238" s="18"/>
      <c r="D238" s="18"/>
      <c r="E238" s="19">
        <f t="shared" si="8"/>
        <v>0</v>
      </c>
      <c r="F238" s="18" t="s">
        <v>909</v>
      </c>
      <c r="G238" s="125">
        <f t="shared" si="9"/>
        <v>0</v>
      </c>
      <c r="H238" s="150" t="s">
        <v>909</v>
      </c>
      <c r="I238" s="151" t="s">
        <v>909</v>
      </c>
      <c r="J238" s="163" t="s">
        <v>909</v>
      </c>
      <c r="K238" s="164" t="s">
        <v>909</v>
      </c>
    </row>
    <row r="239" spans="1:11" hidden="1">
      <c r="A239" s="238" t="s">
        <v>164</v>
      </c>
      <c r="B239" s="237" t="s">
        <v>1272</v>
      </c>
      <c r="C239" s="19">
        <v>2000</v>
      </c>
      <c r="D239" s="18"/>
      <c r="E239" s="19">
        <f t="shared" si="8"/>
        <v>2000</v>
      </c>
      <c r="F239" s="18" t="s">
        <v>909</v>
      </c>
      <c r="G239" s="125">
        <f t="shared" si="9"/>
        <v>0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 hidden="1">
      <c r="A240" s="238" t="s">
        <v>164</v>
      </c>
      <c r="B240" s="237" t="s">
        <v>1273</v>
      </c>
      <c r="C240" s="18">
        <v>200</v>
      </c>
      <c r="D240" s="18"/>
      <c r="E240" s="19">
        <f t="shared" si="8"/>
        <v>200</v>
      </c>
      <c r="F240" s="18" t="s">
        <v>909</v>
      </c>
      <c r="G240" s="125">
        <f t="shared" si="9"/>
        <v>0</v>
      </c>
      <c r="H240" s="150" t="s">
        <v>909</v>
      </c>
      <c r="I240" s="151" t="s">
        <v>909</v>
      </c>
      <c r="J240" s="165" t="s">
        <v>909</v>
      </c>
      <c r="K240" s="164" t="s">
        <v>909</v>
      </c>
    </row>
    <row r="241" spans="1:11" hidden="1">
      <c r="A241" s="238" t="s">
        <v>164</v>
      </c>
      <c r="B241" s="237" t="s">
        <v>1274</v>
      </c>
      <c r="C241" s="18"/>
      <c r="D241" s="18" t="s">
        <v>909</v>
      </c>
      <c r="E241" s="19">
        <f t="shared" si="8"/>
        <v>0</v>
      </c>
      <c r="F241" s="18" t="s">
        <v>909</v>
      </c>
      <c r="G241" s="125">
        <f t="shared" si="9"/>
        <v>0</v>
      </c>
      <c r="H241" s="150" t="s">
        <v>909</v>
      </c>
      <c r="I241" s="151" t="s">
        <v>909</v>
      </c>
      <c r="J241" s="163" t="s">
        <v>909</v>
      </c>
      <c r="K241" s="164" t="s">
        <v>909</v>
      </c>
    </row>
    <row r="242" spans="1:11" hidden="1">
      <c r="A242" s="238" t="s">
        <v>164</v>
      </c>
      <c r="B242" s="237" t="s">
        <v>1275</v>
      </c>
      <c r="C242" s="18"/>
      <c r="D242" s="18" t="s">
        <v>909</v>
      </c>
      <c r="E242" s="19">
        <f t="shared" si="8"/>
        <v>0</v>
      </c>
      <c r="F242" s="18" t="s">
        <v>909</v>
      </c>
      <c r="G242" s="125">
        <f t="shared" si="9"/>
        <v>0</v>
      </c>
      <c r="H242" s="150" t="s">
        <v>909</v>
      </c>
      <c r="I242" s="151" t="s">
        <v>909</v>
      </c>
      <c r="J242" s="165" t="s">
        <v>909</v>
      </c>
      <c r="K242" s="164" t="s">
        <v>909</v>
      </c>
    </row>
    <row r="243" spans="1:11" hidden="1">
      <c r="A243" s="238" t="s">
        <v>164</v>
      </c>
      <c r="B243" s="237" t="s">
        <v>238</v>
      </c>
      <c r="C243" s="18">
        <v>10000</v>
      </c>
      <c r="D243" s="18"/>
      <c r="E243" s="19">
        <f t="shared" si="8"/>
        <v>10000</v>
      </c>
      <c r="F243" s="18">
        <v>10000</v>
      </c>
      <c r="G243" s="125">
        <f t="shared" si="9"/>
        <v>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 hidden="1">
      <c r="A244" s="238" t="s">
        <v>164</v>
      </c>
      <c r="B244" s="237" t="s">
        <v>1602</v>
      </c>
      <c r="C244" s="18">
        <v>1800</v>
      </c>
      <c r="D244" s="18"/>
      <c r="E244" s="19">
        <f t="shared" si="8"/>
        <v>1800</v>
      </c>
      <c r="F244" s="18" t="s">
        <v>909</v>
      </c>
      <c r="G244" s="125">
        <f t="shared" si="9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 hidden="1">
      <c r="A245" s="238" t="s">
        <v>164</v>
      </c>
      <c r="B245" s="236" t="s">
        <v>223</v>
      </c>
      <c r="C245" s="18">
        <v>70000</v>
      </c>
      <c r="D245" s="18"/>
      <c r="E245" s="19">
        <f t="shared" si="8"/>
        <v>70000</v>
      </c>
      <c r="F245" s="18">
        <v>67800</v>
      </c>
      <c r="G245" s="125">
        <f t="shared" si="9"/>
        <v>2200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 hidden="1">
      <c r="A246" s="238" t="s">
        <v>164</v>
      </c>
      <c r="B246" s="236" t="s">
        <v>1276</v>
      </c>
      <c r="C246" s="18">
        <v>7000</v>
      </c>
      <c r="D246" s="18"/>
      <c r="E246" s="19">
        <f t="shared" si="8"/>
        <v>7000</v>
      </c>
      <c r="F246" s="18">
        <v>6200</v>
      </c>
      <c r="G246" s="125">
        <f t="shared" si="9"/>
        <v>800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 hidden="1">
      <c r="A247" s="238" t="s">
        <v>164</v>
      </c>
      <c r="B247" s="236" t="s">
        <v>198</v>
      </c>
      <c r="C247" s="18">
        <v>6000</v>
      </c>
      <c r="D247" s="18"/>
      <c r="E247" s="19">
        <f t="shared" si="8"/>
        <v>6000</v>
      </c>
      <c r="F247" s="18">
        <v>5400</v>
      </c>
      <c r="G247" s="125">
        <f t="shared" si="9"/>
        <v>600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 hidden="1">
      <c r="A248" s="238" t="s">
        <v>164</v>
      </c>
      <c r="B248" s="236" t="s">
        <v>1277</v>
      </c>
      <c r="C248" s="18">
        <v>4000</v>
      </c>
      <c r="D248" s="18"/>
      <c r="E248" s="19">
        <f t="shared" si="8"/>
        <v>4000</v>
      </c>
      <c r="F248" s="18">
        <v>1700</v>
      </c>
      <c r="G248" s="125">
        <f t="shared" si="9"/>
        <v>2300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 hidden="1">
      <c r="A249" s="238" t="s">
        <v>164</v>
      </c>
      <c r="B249" s="236" t="s">
        <v>1278</v>
      </c>
      <c r="C249" s="18">
        <v>6000</v>
      </c>
      <c r="D249" s="18"/>
      <c r="E249" s="19">
        <f t="shared" si="8"/>
        <v>6000</v>
      </c>
      <c r="F249" s="18">
        <v>6000</v>
      </c>
      <c r="G249" s="125">
        <f t="shared" si="9"/>
        <v>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 hidden="1">
      <c r="A250" s="238" t="s">
        <v>164</v>
      </c>
      <c r="B250" s="236" t="s">
        <v>1279</v>
      </c>
      <c r="C250" s="18">
        <v>6000</v>
      </c>
      <c r="D250" s="18"/>
      <c r="E250" s="19">
        <f t="shared" si="8"/>
        <v>6000</v>
      </c>
      <c r="F250" s="18">
        <v>6000</v>
      </c>
      <c r="G250" s="125">
        <f t="shared" si="9"/>
        <v>0</v>
      </c>
      <c r="H250" s="150" t="s">
        <v>909</v>
      </c>
      <c r="I250" s="151" t="s">
        <v>909</v>
      </c>
      <c r="J250" s="163" t="s">
        <v>909</v>
      </c>
      <c r="K250" s="164" t="s">
        <v>909</v>
      </c>
    </row>
    <row r="251" spans="1:11" hidden="1">
      <c r="A251" s="238" t="s">
        <v>164</v>
      </c>
      <c r="B251" s="236" t="s">
        <v>1280</v>
      </c>
      <c r="C251" s="18"/>
      <c r="D251" s="18" t="s">
        <v>909</v>
      </c>
      <c r="E251" s="19">
        <f t="shared" si="8"/>
        <v>0</v>
      </c>
      <c r="F251" s="18" t="s">
        <v>909</v>
      </c>
      <c r="G251" s="125">
        <f t="shared" si="9"/>
        <v>0</v>
      </c>
      <c r="H251" s="150" t="s">
        <v>909</v>
      </c>
      <c r="I251" s="151" t="s">
        <v>909</v>
      </c>
      <c r="J251" s="165" t="s">
        <v>909</v>
      </c>
      <c r="K251" s="164" t="s">
        <v>909</v>
      </c>
    </row>
    <row r="252" spans="1:11" hidden="1">
      <c r="A252" s="238" t="s">
        <v>164</v>
      </c>
      <c r="B252" s="236" t="s">
        <v>214</v>
      </c>
      <c r="C252" s="18"/>
      <c r="D252" s="18" t="s">
        <v>909</v>
      </c>
      <c r="E252" s="19">
        <f t="shared" si="8"/>
        <v>0</v>
      </c>
      <c r="F252" s="18" t="s">
        <v>909</v>
      </c>
      <c r="G252" s="125">
        <f t="shared" si="9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 hidden="1">
      <c r="A253" s="238" t="s">
        <v>164</v>
      </c>
      <c r="B253" s="236" t="s">
        <v>1281</v>
      </c>
      <c r="C253" s="18"/>
      <c r="D253" s="18" t="s">
        <v>909</v>
      </c>
      <c r="E253" s="19">
        <f t="shared" si="8"/>
        <v>0</v>
      </c>
      <c r="F253" s="18" t="s">
        <v>909</v>
      </c>
      <c r="G253" s="125">
        <f t="shared" si="9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 hidden="1">
      <c r="A254" s="238" t="s">
        <v>164</v>
      </c>
      <c r="B254" s="236" t="s">
        <v>1282</v>
      </c>
      <c r="C254" s="18">
        <v>45000</v>
      </c>
      <c r="D254" s="18"/>
      <c r="E254" s="19">
        <f t="shared" si="8"/>
        <v>45000</v>
      </c>
      <c r="F254" s="18">
        <v>45000</v>
      </c>
      <c r="G254" s="125">
        <f t="shared" si="9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 hidden="1">
      <c r="A255" s="238" t="s">
        <v>164</v>
      </c>
      <c r="B255" s="237" t="s">
        <v>1283</v>
      </c>
      <c r="C255" s="18">
        <v>2000</v>
      </c>
      <c r="D255" s="18"/>
      <c r="E255" s="19">
        <f t="shared" si="8"/>
        <v>2000</v>
      </c>
      <c r="F255" s="18">
        <v>2000</v>
      </c>
      <c r="G255" s="125">
        <f t="shared" si="9"/>
        <v>0</v>
      </c>
      <c r="H255" s="150" t="s">
        <v>909</v>
      </c>
      <c r="I255" s="151" t="s">
        <v>909</v>
      </c>
      <c r="J255" s="163" t="s">
        <v>909</v>
      </c>
      <c r="K255" s="164" t="s">
        <v>909</v>
      </c>
    </row>
    <row r="256" spans="1:11" hidden="1">
      <c r="A256" s="238" t="s">
        <v>164</v>
      </c>
      <c r="B256" s="237" t="s">
        <v>1603</v>
      </c>
      <c r="C256" s="18">
        <v>3224</v>
      </c>
      <c r="D256" s="18"/>
      <c r="E256" s="19">
        <f t="shared" si="8"/>
        <v>3224</v>
      </c>
      <c r="F256" s="18">
        <v>1856</v>
      </c>
      <c r="G256" s="125">
        <f t="shared" si="9"/>
        <v>1368</v>
      </c>
      <c r="H256" s="150" t="s">
        <v>909</v>
      </c>
      <c r="I256" s="151" t="s">
        <v>909</v>
      </c>
      <c r="J256" s="165" t="s">
        <v>909</v>
      </c>
      <c r="K256" s="164" t="s">
        <v>909</v>
      </c>
    </row>
    <row r="257" spans="1:11" hidden="1">
      <c r="A257" s="238" t="s">
        <v>164</v>
      </c>
      <c r="B257" s="236" t="s">
        <v>176</v>
      </c>
      <c r="C257" s="18"/>
      <c r="D257" s="18"/>
      <c r="E257" s="19">
        <f t="shared" si="8"/>
        <v>0</v>
      </c>
      <c r="F257" s="18" t="s">
        <v>909</v>
      </c>
      <c r="G257" s="125">
        <f t="shared" si="9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 hidden="1">
      <c r="A258" s="238" t="s">
        <v>164</v>
      </c>
      <c r="B258" s="236" t="s">
        <v>180</v>
      </c>
      <c r="C258" s="18">
        <v>6600</v>
      </c>
      <c r="D258" s="18"/>
      <c r="E258" s="19">
        <f t="shared" si="8"/>
        <v>6600</v>
      </c>
      <c r="F258" s="18">
        <v>5900</v>
      </c>
      <c r="G258" s="125">
        <f t="shared" si="9"/>
        <v>700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 hidden="1">
      <c r="A259" s="238" t="s">
        <v>164</v>
      </c>
      <c r="B259" s="236" t="s">
        <v>1285</v>
      </c>
      <c r="C259" s="18">
        <v>200</v>
      </c>
      <c r="D259" s="18"/>
      <c r="E259" s="19">
        <f t="shared" si="8"/>
        <v>200</v>
      </c>
      <c r="F259" s="18">
        <v>50</v>
      </c>
      <c r="G259" s="125">
        <f t="shared" si="9"/>
        <v>150</v>
      </c>
      <c r="H259" s="150" t="s">
        <v>909</v>
      </c>
      <c r="I259" s="151" t="s">
        <v>909</v>
      </c>
      <c r="J259" s="163" t="s">
        <v>909</v>
      </c>
      <c r="K259" s="164" t="s">
        <v>909</v>
      </c>
    </row>
    <row r="260" spans="1:11" s="2" customFormat="1" ht="15.75" hidden="1" customHeight="1">
      <c r="A260" s="238" t="s">
        <v>164</v>
      </c>
      <c r="B260" s="236" t="s">
        <v>1286</v>
      </c>
      <c r="C260" s="23"/>
      <c r="D260" s="18" t="s">
        <v>909</v>
      </c>
      <c r="E260" s="19">
        <f t="shared" si="8"/>
        <v>0</v>
      </c>
      <c r="F260" s="18" t="s">
        <v>909</v>
      </c>
      <c r="G260" s="125">
        <f t="shared" si="9"/>
        <v>0</v>
      </c>
      <c r="H260" s="150" t="s">
        <v>909</v>
      </c>
      <c r="I260" s="151" t="s">
        <v>909</v>
      </c>
      <c r="J260" s="165" t="s">
        <v>909</v>
      </c>
      <c r="K260" s="164" t="s">
        <v>909</v>
      </c>
    </row>
    <row r="261" spans="1:11" s="2" customFormat="1" ht="15.75" hidden="1" customHeight="1">
      <c r="A261" s="238" t="s">
        <v>164</v>
      </c>
      <c r="B261" s="236" t="s">
        <v>1287</v>
      </c>
      <c r="C261" s="23">
        <v>200</v>
      </c>
      <c r="D261" s="18"/>
      <c r="E261" s="19">
        <f t="shared" si="8"/>
        <v>200</v>
      </c>
      <c r="F261" s="18">
        <v>29</v>
      </c>
      <c r="G261" s="125">
        <f t="shared" si="9"/>
        <v>171</v>
      </c>
      <c r="H261" s="150" t="s">
        <v>909</v>
      </c>
      <c r="I261" s="151" t="s">
        <v>909</v>
      </c>
      <c r="J261" s="163" t="s">
        <v>909</v>
      </c>
      <c r="K261" s="164" t="s">
        <v>909</v>
      </c>
    </row>
    <row r="262" spans="1:11" s="2" customFormat="1" ht="15.75" hidden="1" customHeight="1">
      <c r="A262" s="238" t="s">
        <v>164</v>
      </c>
      <c r="B262" s="236" t="s">
        <v>1288</v>
      </c>
      <c r="C262" s="23">
        <v>6900</v>
      </c>
      <c r="D262" s="18"/>
      <c r="E262" s="19">
        <f t="shared" si="8"/>
        <v>6900</v>
      </c>
      <c r="F262" s="18">
        <v>4600</v>
      </c>
      <c r="G262" s="125">
        <f t="shared" si="9"/>
        <v>2300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 s="2" customFormat="1" ht="15.75" hidden="1" customHeight="1">
      <c r="A263" s="238" t="s">
        <v>164</v>
      </c>
      <c r="B263" s="236" t="s">
        <v>1289</v>
      </c>
      <c r="C263" s="23">
        <v>6000</v>
      </c>
      <c r="D263" s="18"/>
      <c r="E263" s="19">
        <f t="shared" si="8"/>
        <v>6000</v>
      </c>
      <c r="F263" s="18">
        <v>5600</v>
      </c>
      <c r="G263" s="125">
        <f t="shared" si="9"/>
        <v>400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hidden="1" customHeight="1">
      <c r="A264" s="238" t="s">
        <v>164</v>
      </c>
      <c r="B264" s="236" t="s">
        <v>1290</v>
      </c>
      <c r="C264" s="23">
        <v>10800</v>
      </c>
      <c r="D264" s="18"/>
      <c r="E264" s="19">
        <f t="shared" si="8"/>
        <v>10800</v>
      </c>
      <c r="F264" s="18">
        <v>7200</v>
      </c>
      <c r="G264" s="125">
        <f t="shared" si="9"/>
        <v>3600</v>
      </c>
      <c r="H264" s="150" t="s">
        <v>909</v>
      </c>
      <c r="I264" s="151" t="s">
        <v>909</v>
      </c>
      <c r="J264" s="165" t="s">
        <v>909</v>
      </c>
      <c r="K264" s="164" t="s">
        <v>909</v>
      </c>
    </row>
    <row r="265" spans="1:11" s="2" customFormat="1" ht="15.75" hidden="1" customHeight="1">
      <c r="A265" s="238" t="s">
        <v>164</v>
      </c>
      <c r="B265" s="236" t="s">
        <v>1291</v>
      </c>
      <c r="C265" s="23"/>
      <c r="D265" s="18" t="s">
        <v>909</v>
      </c>
      <c r="E265" s="19">
        <f t="shared" si="8"/>
        <v>0</v>
      </c>
      <c r="F265" s="18" t="s">
        <v>909</v>
      </c>
      <c r="G265" s="125">
        <f t="shared" si="9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1" hidden="1">
      <c r="A266" s="238" t="s">
        <v>164</v>
      </c>
      <c r="B266" s="236" t="s">
        <v>1292</v>
      </c>
      <c r="C266" s="18">
        <v>13000</v>
      </c>
      <c r="D266" s="18"/>
      <c r="E266" s="19">
        <f t="shared" si="8"/>
        <v>13000</v>
      </c>
      <c r="F266" s="18">
        <v>8800</v>
      </c>
      <c r="G266" s="125">
        <f t="shared" si="9"/>
        <v>4200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1" hidden="1">
      <c r="A267" s="238" t="s">
        <v>164</v>
      </c>
      <c r="B267" s="236" t="s">
        <v>1293</v>
      </c>
      <c r="C267" s="18">
        <v>68690</v>
      </c>
      <c r="D267" s="18"/>
      <c r="E267" s="19">
        <v>68690</v>
      </c>
      <c r="F267" s="18">
        <v>68690</v>
      </c>
      <c r="G267" s="125">
        <f t="shared" si="9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1" hidden="1">
      <c r="A268" s="238" t="s">
        <v>164</v>
      </c>
      <c r="B268" s="236" t="s">
        <v>1294</v>
      </c>
      <c r="C268" s="18"/>
      <c r="D268" s="18" t="s">
        <v>909</v>
      </c>
      <c r="E268" s="19">
        <f t="shared" si="8"/>
        <v>0</v>
      </c>
      <c r="F268" s="18" t="s">
        <v>909</v>
      </c>
      <c r="G268" s="125">
        <f t="shared" si="9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 hidden="1">
      <c r="A269" s="238" t="s">
        <v>164</v>
      </c>
      <c r="B269" s="237" t="s">
        <v>1295</v>
      </c>
      <c r="C269" s="18"/>
      <c r="D269" s="18" t="s">
        <v>909</v>
      </c>
      <c r="E269" s="19">
        <f t="shared" si="8"/>
        <v>0</v>
      </c>
      <c r="F269" s="18" t="s">
        <v>909</v>
      </c>
      <c r="G269" s="125">
        <f t="shared" si="9"/>
        <v>0</v>
      </c>
      <c r="H269" s="150" t="s">
        <v>909</v>
      </c>
      <c r="I269" s="151" t="s">
        <v>909</v>
      </c>
      <c r="J269" s="163" t="s">
        <v>909</v>
      </c>
      <c r="K269" s="164" t="s">
        <v>909</v>
      </c>
    </row>
    <row r="270" spans="1:11" hidden="1">
      <c r="A270" s="238" t="s">
        <v>164</v>
      </c>
      <c r="B270" s="237" t="s">
        <v>1296</v>
      </c>
      <c r="C270" s="18" t="s">
        <v>909</v>
      </c>
      <c r="D270" s="18" t="s">
        <v>909</v>
      </c>
      <c r="E270" s="19">
        <f t="shared" ref="E270:E333" si="10">IFERROR(C270+D270,0)</f>
        <v>0</v>
      </c>
      <c r="F270" s="18" t="s">
        <v>909</v>
      </c>
      <c r="G270" s="125">
        <f t="shared" ref="G270:G333" si="11">IFERROR((E270-F270),0)</f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1" hidden="1">
      <c r="A271" s="238" t="s">
        <v>164</v>
      </c>
      <c r="B271" s="236" t="s">
        <v>1297</v>
      </c>
      <c r="C271" s="18">
        <v>15000</v>
      </c>
      <c r="D271" s="18"/>
      <c r="E271" s="19">
        <f t="shared" si="10"/>
        <v>15000</v>
      </c>
      <c r="F271" s="18">
        <v>11000</v>
      </c>
      <c r="G271" s="125">
        <f t="shared" si="11"/>
        <v>4000</v>
      </c>
      <c r="H271" s="150" t="s">
        <v>909</v>
      </c>
      <c r="I271" s="151" t="s">
        <v>909</v>
      </c>
      <c r="J271" s="165" t="s">
        <v>909</v>
      </c>
      <c r="K271" s="164" t="s">
        <v>909</v>
      </c>
    </row>
    <row r="272" spans="1:11" hidden="1">
      <c r="A272" s="238" t="s">
        <v>164</v>
      </c>
      <c r="B272" s="237" t="s">
        <v>224</v>
      </c>
      <c r="C272" s="18"/>
      <c r="D272" s="18"/>
      <c r="E272" s="19">
        <f t="shared" si="10"/>
        <v>0</v>
      </c>
      <c r="F272" s="18" t="s">
        <v>909</v>
      </c>
      <c r="G272" s="125">
        <f t="shared" si="11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 hidden="1">
      <c r="A273" s="238" t="s">
        <v>164</v>
      </c>
      <c r="B273" s="237" t="s">
        <v>1298</v>
      </c>
      <c r="C273" s="18">
        <v>100</v>
      </c>
      <c r="D273" s="18"/>
      <c r="E273" s="19">
        <f t="shared" si="10"/>
        <v>100</v>
      </c>
      <c r="F273" s="18" t="s">
        <v>909</v>
      </c>
      <c r="G273" s="125">
        <f t="shared" si="11"/>
        <v>0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 hidden="1">
      <c r="A274" s="238" t="s">
        <v>164</v>
      </c>
      <c r="B274" s="236" t="s">
        <v>208</v>
      </c>
      <c r="C274" s="18">
        <v>3500</v>
      </c>
      <c r="D274" s="18"/>
      <c r="E274" s="19">
        <f t="shared" si="10"/>
        <v>3500</v>
      </c>
      <c r="F274" s="18">
        <v>3000</v>
      </c>
      <c r="G274" s="125">
        <f t="shared" si="11"/>
        <v>500</v>
      </c>
      <c r="H274" s="150" t="s">
        <v>909</v>
      </c>
      <c r="I274" s="151" t="s">
        <v>909</v>
      </c>
      <c r="J274" s="163" t="s">
        <v>909</v>
      </c>
      <c r="K274" s="164" t="s">
        <v>909</v>
      </c>
    </row>
    <row r="275" spans="1:11" hidden="1">
      <c r="A275" s="238" t="s">
        <v>164</v>
      </c>
      <c r="B275" s="236" t="s">
        <v>1299</v>
      </c>
      <c r="C275" s="18"/>
      <c r="D275" s="18" t="s">
        <v>909</v>
      </c>
      <c r="E275" s="19">
        <f t="shared" si="10"/>
        <v>0</v>
      </c>
      <c r="F275" s="18" t="s">
        <v>909</v>
      </c>
      <c r="G275" s="125">
        <f t="shared" si="11"/>
        <v>0</v>
      </c>
      <c r="H275" s="150" t="s">
        <v>909</v>
      </c>
      <c r="I275" s="151" t="s">
        <v>909</v>
      </c>
      <c r="J275" s="165" t="s">
        <v>909</v>
      </c>
      <c r="K275" s="164" t="s">
        <v>909</v>
      </c>
    </row>
    <row r="276" spans="1:11" hidden="1">
      <c r="A276" s="238" t="s">
        <v>164</v>
      </c>
      <c r="B276" s="236" t="s">
        <v>1300</v>
      </c>
      <c r="C276" s="18">
        <v>100</v>
      </c>
      <c r="D276" s="18"/>
      <c r="E276" s="19">
        <f t="shared" si="10"/>
        <v>100</v>
      </c>
      <c r="F276" s="18">
        <v>100</v>
      </c>
      <c r="G276" s="125">
        <f t="shared" si="11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 hidden="1">
      <c r="A277" s="238" t="s">
        <v>164</v>
      </c>
      <c r="B277" s="236" t="s">
        <v>167</v>
      </c>
      <c r="C277" s="18">
        <v>500</v>
      </c>
      <c r="D277" s="18"/>
      <c r="E277" s="19">
        <f t="shared" si="10"/>
        <v>500</v>
      </c>
      <c r="F277" s="18">
        <v>500</v>
      </c>
      <c r="G277" s="125">
        <f t="shared" si="11"/>
        <v>0</v>
      </c>
      <c r="H277" s="150" t="s">
        <v>909</v>
      </c>
      <c r="I277" s="151" t="s">
        <v>909</v>
      </c>
      <c r="J277" s="163" t="s">
        <v>909</v>
      </c>
      <c r="K277" s="164" t="s">
        <v>909</v>
      </c>
    </row>
    <row r="278" spans="1:11" hidden="1">
      <c r="A278" s="238" t="s">
        <v>164</v>
      </c>
      <c r="B278" s="236" t="s">
        <v>220</v>
      </c>
      <c r="C278" s="18">
        <v>160000</v>
      </c>
      <c r="D278" s="18"/>
      <c r="E278" s="19">
        <f t="shared" si="10"/>
        <v>160000</v>
      </c>
      <c r="F278" s="18">
        <v>154800</v>
      </c>
      <c r="G278" s="125">
        <f t="shared" si="11"/>
        <v>5200</v>
      </c>
      <c r="H278" s="150" t="s">
        <v>909</v>
      </c>
      <c r="I278" s="151" t="s">
        <v>909</v>
      </c>
      <c r="J278" s="165" t="s">
        <v>909</v>
      </c>
      <c r="K278" s="164" t="s">
        <v>909</v>
      </c>
    </row>
    <row r="279" spans="1:11" hidden="1">
      <c r="A279" s="238" t="s">
        <v>164</v>
      </c>
      <c r="B279" s="236" t="s">
        <v>191</v>
      </c>
      <c r="C279" s="18"/>
      <c r="D279" s="18"/>
      <c r="E279" s="19">
        <f t="shared" si="10"/>
        <v>0</v>
      </c>
      <c r="F279" s="18" t="s">
        <v>909</v>
      </c>
      <c r="G279" s="125">
        <f t="shared" si="11"/>
        <v>0</v>
      </c>
      <c r="H279" s="150" t="s">
        <v>909</v>
      </c>
      <c r="I279" s="151" t="s">
        <v>909</v>
      </c>
      <c r="J279" s="163" t="s">
        <v>909</v>
      </c>
      <c r="K279" s="164" t="s">
        <v>909</v>
      </c>
    </row>
    <row r="280" spans="1:11" hidden="1">
      <c r="A280" s="238" t="s">
        <v>164</v>
      </c>
      <c r="B280" s="237" t="s">
        <v>927</v>
      </c>
      <c r="C280" s="18">
        <v>14000</v>
      </c>
      <c r="D280" s="18"/>
      <c r="E280" s="19">
        <f t="shared" si="10"/>
        <v>14000</v>
      </c>
      <c r="F280" s="18">
        <v>14000</v>
      </c>
      <c r="G280" s="125">
        <f t="shared" si="11"/>
        <v>0</v>
      </c>
      <c r="H280" s="150" t="s">
        <v>909</v>
      </c>
      <c r="I280" s="151" t="s">
        <v>909</v>
      </c>
      <c r="J280" s="165" t="s">
        <v>909</v>
      </c>
      <c r="K280" s="164" t="s">
        <v>909</v>
      </c>
    </row>
    <row r="281" spans="1:11" hidden="1">
      <c r="A281" s="238" t="s">
        <v>164</v>
      </c>
      <c r="B281" s="236" t="s">
        <v>217</v>
      </c>
      <c r="C281" s="18">
        <v>5500</v>
      </c>
      <c r="D281" s="18"/>
      <c r="E281" s="19">
        <f t="shared" si="10"/>
        <v>5500</v>
      </c>
      <c r="F281" s="18">
        <v>5440</v>
      </c>
      <c r="G281" s="125">
        <f t="shared" si="11"/>
        <v>60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 hidden="1">
      <c r="A282" s="238" t="s">
        <v>164</v>
      </c>
      <c r="B282" s="231" t="s">
        <v>1301</v>
      </c>
      <c r="C282" s="18"/>
      <c r="D282" s="18" t="s">
        <v>909</v>
      </c>
      <c r="E282" s="19">
        <f t="shared" si="10"/>
        <v>0</v>
      </c>
      <c r="F282" s="18" t="s">
        <v>909</v>
      </c>
      <c r="G282" s="125">
        <f t="shared" si="11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 hidden="1">
      <c r="A283" s="238" t="s">
        <v>164</v>
      </c>
      <c r="B283" s="236" t="s">
        <v>1302</v>
      </c>
      <c r="C283" s="18"/>
      <c r="D283" s="18"/>
      <c r="E283" s="19">
        <f t="shared" si="10"/>
        <v>0</v>
      </c>
      <c r="F283" s="18" t="s">
        <v>909</v>
      </c>
      <c r="G283" s="125">
        <f t="shared" si="11"/>
        <v>0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 hidden="1">
      <c r="A284" s="238" t="s">
        <v>164</v>
      </c>
      <c r="B284" s="237" t="s">
        <v>926</v>
      </c>
      <c r="C284" s="18"/>
      <c r="D284" s="18" t="s">
        <v>909</v>
      </c>
      <c r="E284" s="19">
        <f t="shared" si="10"/>
        <v>0</v>
      </c>
      <c r="F284" s="18" t="s">
        <v>909</v>
      </c>
      <c r="G284" s="125">
        <f t="shared" si="11"/>
        <v>0</v>
      </c>
      <c r="H284" s="150" t="s">
        <v>909</v>
      </c>
      <c r="I284" s="151" t="s">
        <v>909</v>
      </c>
      <c r="J284" s="163" t="s">
        <v>909</v>
      </c>
      <c r="K284" s="164" t="s">
        <v>909</v>
      </c>
    </row>
    <row r="285" spans="1:11" hidden="1">
      <c r="A285" s="238" t="s">
        <v>164</v>
      </c>
      <c r="B285" s="236" t="s">
        <v>1303</v>
      </c>
      <c r="C285" s="18"/>
      <c r="D285" s="18" t="s">
        <v>909</v>
      </c>
      <c r="E285" s="19">
        <f t="shared" si="10"/>
        <v>0</v>
      </c>
      <c r="F285" s="18" t="s">
        <v>909</v>
      </c>
      <c r="G285" s="125">
        <f t="shared" si="11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 hidden="1">
      <c r="A286" s="238" t="s">
        <v>164</v>
      </c>
      <c r="B286" s="237" t="s">
        <v>1604</v>
      </c>
      <c r="C286" s="18">
        <v>1800</v>
      </c>
      <c r="D286" s="18"/>
      <c r="E286" s="19">
        <f t="shared" si="10"/>
        <v>1800</v>
      </c>
      <c r="F286" s="18">
        <v>1800</v>
      </c>
      <c r="G286" s="125">
        <f t="shared" si="11"/>
        <v>0</v>
      </c>
      <c r="H286" s="150" t="s">
        <v>909</v>
      </c>
      <c r="I286" s="151" t="s">
        <v>909</v>
      </c>
      <c r="J286" s="165" t="s">
        <v>909</v>
      </c>
      <c r="K286" s="164" t="s">
        <v>909</v>
      </c>
    </row>
    <row r="287" spans="1:11" hidden="1">
      <c r="A287" s="238" t="s">
        <v>164</v>
      </c>
      <c r="B287" s="236" t="s">
        <v>221</v>
      </c>
      <c r="C287" s="18">
        <v>60000</v>
      </c>
      <c r="D287" s="18"/>
      <c r="E287" s="19">
        <f t="shared" si="10"/>
        <v>60000</v>
      </c>
      <c r="F287" s="18">
        <v>34000</v>
      </c>
      <c r="G287" s="125">
        <f t="shared" si="11"/>
        <v>26000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 hidden="1">
      <c r="A288" s="238" t="s">
        <v>164</v>
      </c>
      <c r="B288" s="237" t="s">
        <v>1305</v>
      </c>
      <c r="C288" s="18"/>
      <c r="D288" s="18"/>
      <c r="E288" s="19">
        <f t="shared" si="10"/>
        <v>0</v>
      </c>
      <c r="F288" s="18" t="s">
        <v>909</v>
      </c>
      <c r="G288" s="125">
        <f t="shared" si="11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 hidden="1">
      <c r="A289" s="238" t="s">
        <v>164</v>
      </c>
      <c r="B289" s="236" t="s">
        <v>1306</v>
      </c>
      <c r="C289" s="18">
        <v>87000</v>
      </c>
      <c r="D289" s="18"/>
      <c r="E289" s="19">
        <f t="shared" si="10"/>
        <v>87000</v>
      </c>
      <c r="F289" s="18">
        <v>40800</v>
      </c>
      <c r="G289" s="125">
        <f t="shared" si="11"/>
        <v>46200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 hidden="1">
      <c r="A290" s="16" t="s">
        <v>1307</v>
      </c>
      <c r="B290" s="240" t="s">
        <v>498</v>
      </c>
      <c r="C290" s="18">
        <v>55000</v>
      </c>
      <c r="D290" s="18"/>
      <c r="E290" s="19">
        <f t="shared" si="10"/>
        <v>55000</v>
      </c>
      <c r="F290" s="18">
        <v>55000</v>
      </c>
      <c r="G290" s="125">
        <f t="shared" si="11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 hidden="1">
      <c r="A291" s="238" t="s">
        <v>1307</v>
      </c>
      <c r="B291" s="241" t="s">
        <v>494</v>
      </c>
      <c r="C291" s="18" t="s">
        <v>909</v>
      </c>
      <c r="D291" s="18"/>
      <c r="E291" s="19">
        <f t="shared" si="10"/>
        <v>0</v>
      </c>
      <c r="F291" s="18" t="s">
        <v>909</v>
      </c>
      <c r="G291" s="125">
        <f t="shared" si="11"/>
        <v>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 hidden="1">
      <c r="A292" s="238" t="s">
        <v>1307</v>
      </c>
      <c r="B292" s="241" t="s">
        <v>495</v>
      </c>
      <c r="C292" s="18">
        <v>800</v>
      </c>
      <c r="D292" s="18"/>
      <c r="E292" s="19">
        <f t="shared" si="10"/>
        <v>800</v>
      </c>
      <c r="F292" s="18">
        <v>527</v>
      </c>
      <c r="G292" s="125">
        <f t="shared" si="11"/>
        <v>273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 hidden="1">
      <c r="A293" s="238" t="s">
        <v>1307</v>
      </c>
      <c r="B293" s="241" t="s">
        <v>484</v>
      </c>
      <c r="C293" s="18" t="s">
        <v>909</v>
      </c>
      <c r="D293" s="18" t="s">
        <v>909</v>
      </c>
      <c r="E293" s="19">
        <f t="shared" si="10"/>
        <v>0</v>
      </c>
      <c r="F293" s="18" t="s">
        <v>909</v>
      </c>
      <c r="G293" s="125">
        <f t="shared" si="11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 hidden="1">
      <c r="A294" s="238" t="s">
        <v>1307</v>
      </c>
      <c r="B294" s="241" t="s">
        <v>515</v>
      </c>
      <c r="C294" s="18">
        <v>13500</v>
      </c>
      <c r="D294" s="18"/>
      <c r="E294" s="19">
        <f t="shared" si="10"/>
        <v>13500</v>
      </c>
      <c r="F294" s="18">
        <v>13500</v>
      </c>
      <c r="G294" s="125">
        <f t="shared" si="11"/>
        <v>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 hidden="1">
      <c r="A295" s="238" t="s">
        <v>1307</v>
      </c>
      <c r="B295" s="241" t="s">
        <v>516</v>
      </c>
      <c r="C295" s="18">
        <v>21400</v>
      </c>
      <c r="D295" s="18"/>
      <c r="E295" s="19">
        <f t="shared" si="10"/>
        <v>21400</v>
      </c>
      <c r="F295" s="18">
        <v>21400</v>
      </c>
      <c r="G295" s="125">
        <f t="shared" si="11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 hidden="1">
      <c r="A296" s="238" t="s">
        <v>1307</v>
      </c>
      <c r="B296" s="241" t="s">
        <v>517</v>
      </c>
      <c r="C296" s="18">
        <v>500</v>
      </c>
      <c r="D296" s="18"/>
      <c r="E296" s="19">
        <f t="shared" si="10"/>
        <v>500</v>
      </c>
      <c r="F296" s="18">
        <v>500</v>
      </c>
      <c r="G296" s="125">
        <f t="shared" si="11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 hidden="1">
      <c r="A297" s="238" t="s">
        <v>1307</v>
      </c>
      <c r="B297" s="241" t="s">
        <v>518</v>
      </c>
      <c r="C297" s="18" t="s">
        <v>909</v>
      </c>
      <c r="D297" s="18" t="s">
        <v>909</v>
      </c>
      <c r="E297" s="19">
        <f t="shared" si="10"/>
        <v>0</v>
      </c>
      <c r="F297" s="18" t="s">
        <v>909</v>
      </c>
      <c r="G297" s="125">
        <f t="shared" si="11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 hidden="1">
      <c r="A298" s="238" t="s">
        <v>1307</v>
      </c>
      <c r="B298" s="241" t="s">
        <v>514</v>
      </c>
      <c r="C298" s="18" t="s">
        <v>909</v>
      </c>
      <c r="D298" s="18"/>
      <c r="E298" s="19">
        <f t="shared" si="10"/>
        <v>0</v>
      </c>
      <c r="F298" s="18" t="s">
        <v>909</v>
      </c>
      <c r="G298" s="125">
        <f t="shared" si="11"/>
        <v>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 hidden="1">
      <c r="A299" s="238" t="s">
        <v>1307</v>
      </c>
      <c r="B299" s="241" t="s">
        <v>519</v>
      </c>
      <c r="C299" s="24">
        <v>400</v>
      </c>
      <c r="D299" s="18"/>
      <c r="E299" s="24">
        <f t="shared" si="10"/>
        <v>400</v>
      </c>
      <c r="F299" s="24">
        <v>400</v>
      </c>
      <c r="G299" s="125">
        <f t="shared" si="11"/>
        <v>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 hidden="1">
      <c r="A300" s="238" t="s">
        <v>1307</v>
      </c>
      <c r="B300" s="241" t="s">
        <v>489</v>
      </c>
      <c r="C300" s="18">
        <v>3000</v>
      </c>
      <c r="D300" s="18"/>
      <c r="E300" s="18">
        <f t="shared" si="10"/>
        <v>3000</v>
      </c>
      <c r="F300" s="24">
        <v>3000</v>
      </c>
      <c r="G300" s="125">
        <f t="shared" si="11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 hidden="1">
      <c r="A301" s="238" t="s">
        <v>1307</v>
      </c>
      <c r="B301" s="241" t="s">
        <v>491</v>
      </c>
      <c r="C301" s="18">
        <v>2100</v>
      </c>
      <c r="D301" s="18"/>
      <c r="E301" s="18">
        <f t="shared" si="10"/>
        <v>2100</v>
      </c>
      <c r="F301" s="24">
        <v>2100</v>
      </c>
      <c r="G301" s="125">
        <f t="shared" si="11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 hidden="1">
      <c r="A302" s="238" t="s">
        <v>1307</v>
      </c>
      <c r="B302" s="241" t="s">
        <v>949</v>
      </c>
      <c r="C302" s="18">
        <v>100</v>
      </c>
      <c r="D302" s="18"/>
      <c r="E302" s="18">
        <f t="shared" si="10"/>
        <v>100</v>
      </c>
      <c r="F302" s="24">
        <v>100</v>
      </c>
      <c r="G302" s="125">
        <f t="shared" si="11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 hidden="1">
      <c r="A303" s="238" t="s">
        <v>1307</v>
      </c>
      <c r="B303" s="241" t="s">
        <v>492</v>
      </c>
      <c r="C303" s="18">
        <v>600</v>
      </c>
      <c r="D303" s="18"/>
      <c r="E303" s="18">
        <f t="shared" si="10"/>
        <v>600</v>
      </c>
      <c r="F303" s="24">
        <v>600</v>
      </c>
      <c r="G303" s="125">
        <f t="shared" si="11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 hidden="1">
      <c r="A304" s="238" t="s">
        <v>1307</v>
      </c>
      <c r="B304" s="241" t="s">
        <v>507</v>
      </c>
      <c r="C304" s="18">
        <v>100</v>
      </c>
      <c r="D304" s="18"/>
      <c r="E304" s="18">
        <f t="shared" si="10"/>
        <v>100</v>
      </c>
      <c r="F304" s="24" t="s">
        <v>909</v>
      </c>
      <c r="G304" s="125">
        <f t="shared" si="11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 hidden="1">
      <c r="A305" s="238" t="s">
        <v>1307</v>
      </c>
      <c r="B305" s="241" t="s">
        <v>521</v>
      </c>
      <c r="C305" s="18">
        <v>300</v>
      </c>
      <c r="D305" s="18"/>
      <c r="E305" s="18">
        <f t="shared" si="10"/>
        <v>300</v>
      </c>
      <c r="F305" s="24">
        <v>300</v>
      </c>
      <c r="G305" s="125">
        <f t="shared" si="11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 hidden="1">
      <c r="A306" s="238" t="s">
        <v>1307</v>
      </c>
      <c r="B306" s="241" t="s">
        <v>512</v>
      </c>
      <c r="C306" s="18" t="s">
        <v>909</v>
      </c>
      <c r="D306" s="18" t="s">
        <v>909</v>
      </c>
      <c r="E306" s="18">
        <f t="shared" si="10"/>
        <v>0</v>
      </c>
      <c r="F306" s="24" t="s">
        <v>909</v>
      </c>
      <c r="G306" s="125">
        <f t="shared" si="11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 hidden="1">
      <c r="A307" s="238" t="s">
        <v>1307</v>
      </c>
      <c r="B307" s="241" t="s">
        <v>511</v>
      </c>
      <c r="C307" s="18">
        <v>100</v>
      </c>
      <c r="D307" s="18"/>
      <c r="E307" s="18">
        <f t="shared" si="10"/>
        <v>100</v>
      </c>
      <c r="F307" s="24">
        <v>15</v>
      </c>
      <c r="G307" s="125">
        <f t="shared" si="11"/>
        <v>85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 hidden="1">
      <c r="A308" s="238" t="s">
        <v>1307</v>
      </c>
      <c r="B308" s="241" t="s">
        <v>950</v>
      </c>
      <c r="C308" s="18">
        <v>5560</v>
      </c>
      <c r="D308" s="18"/>
      <c r="E308" s="18">
        <f t="shared" si="10"/>
        <v>5560</v>
      </c>
      <c r="F308" s="24">
        <v>5560</v>
      </c>
      <c r="G308" s="125">
        <f t="shared" si="11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 hidden="1">
      <c r="A309" s="238" t="s">
        <v>1307</v>
      </c>
      <c r="B309" s="241" t="s">
        <v>487</v>
      </c>
      <c r="C309" s="18">
        <v>1800</v>
      </c>
      <c r="D309" s="18"/>
      <c r="E309" s="18">
        <f t="shared" si="10"/>
        <v>1800</v>
      </c>
      <c r="F309" s="24">
        <v>1800</v>
      </c>
      <c r="G309" s="125">
        <f t="shared" si="11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 hidden="1">
      <c r="A310" s="238" t="s">
        <v>1307</v>
      </c>
      <c r="B310" s="241" t="s">
        <v>488</v>
      </c>
      <c r="C310" s="18">
        <v>1500</v>
      </c>
      <c r="D310" s="18"/>
      <c r="E310" s="18">
        <f t="shared" si="10"/>
        <v>1500</v>
      </c>
      <c r="F310" s="18">
        <v>1500</v>
      </c>
      <c r="G310" s="125">
        <f t="shared" si="11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 hidden="1">
      <c r="A311" s="238" t="s">
        <v>1307</v>
      </c>
      <c r="B311" s="241" t="s">
        <v>496</v>
      </c>
      <c r="C311" s="18" t="s">
        <v>909</v>
      </c>
      <c r="D311" s="18" t="s">
        <v>909</v>
      </c>
      <c r="E311" s="18">
        <f t="shared" si="10"/>
        <v>0</v>
      </c>
      <c r="F311" s="24"/>
      <c r="G311" s="125">
        <f t="shared" si="11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 hidden="1">
      <c r="A312" s="238" t="s">
        <v>1307</v>
      </c>
      <c r="B312" s="241" t="s">
        <v>504</v>
      </c>
      <c r="C312" s="18">
        <v>100</v>
      </c>
      <c r="D312" s="18"/>
      <c r="E312" s="18">
        <f t="shared" si="10"/>
        <v>100</v>
      </c>
      <c r="F312" s="24">
        <v>100</v>
      </c>
      <c r="G312" s="125">
        <f t="shared" si="11"/>
        <v>0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 hidden="1">
      <c r="A313" s="238" t="s">
        <v>1307</v>
      </c>
      <c r="B313" s="241" t="s">
        <v>1035</v>
      </c>
      <c r="C313" s="18" t="s">
        <v>909</v>
      </c>
      <c r="D313" s="18" t="s">
        <v>909</v>
      </c>
      <c r="E313" s="18">
        <f t="shared" si="10"/>
        <v>0</v>
      </c>
      <c r="F313" s="24" t="s">
        <v>909</v>
      </c>
      <c r="G313" s="125">
        <f t="shared" si="11"/>
        <v>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 hidden="1">
      <c r="A314" s="238"/>
      <c r="B314" s="241" t="s">
        <v>1310</v>
      </c>
      <c r="C314" s="18">
        <v>100</v>
      </c>
      <c r="D314" s="18"/>
      <c r="E314" s="18">
        <f t="shared" si="10"/>
        <v>100</v>
      </c>
      <c r="F314" s="24">
        <v>100</v>
      </c>
      <c r="G314" s="125">
        <f t="shared" si="11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 hidden="1">
      <c r="A315" s="16" t="s">
        <v>522</v>
      </c>
      <c r="B315" s="240" t="s">
        <v>523</v>
      </c>
      <c r="C315" s="18" t="s">
        <v>909</v>
      </c>
      <c r="D315" s="18" t="s">
        <v>909</v>
      </c>
      <c r="E315" s="18">
        <f t="shared" si="10"/>
        <v>0</v>
      </c>
      <c r="F315" s="24" t="s">
        <v>909</v>
      </c>
      <c r="G315" s="125">
        <f t="shared" si="11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 hidden="1">
      <c r="A316" s="238" t="s">
        <v>522</v>
      </c>
      <c r="B316" s="241" t="s">
        <v>524</v>
      </c>
      <c r="C316" s="18">
        <v>20000</v>
      </c>
      <c r="D316" s="18"/>
      <c r="E316" s="18">
        <f t="shared" si="10"/>
        <v>20000</v>
      </c>
      <c r="F316" s="24">
        <v>8250</v>
      </c>
      <c r="G316" s="125">
        <f t="shared" si="11"/>
        <v>11750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 hidden="1">
      <c r="A317" s="238" t="s">
        <v>522</v>
      </c>
      <c r="B317" s="241" t="s">
        <v>1311</v>
      </c>
      <c r="C317" s="18" t="s">
        <v>909</v>
      </c>
      <c r="D317" s="18" t="s">
        <v>909</v>
      </c>
      <c r="E317" s="18">
        <f t="shared" si="10"/>
        <v>0</v>
      </c>
      <c r="F317" s="18" t="s">
        <v>909</v>
      </c>
      <c r="G317" s="125">
        <f t="shared" si="11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 hidden="1">
      <c r="A318" s="238" t="s">
        <v>522</v>
      </c>
      <c r="B318" s="242" t="s">
        <v>952</v>
      </c>
      <c r="C318" s="18" t="s">
        <v>909</v>
      </c>
      <c r="D318" s="18" t="s">
        <v>909</v>
      </c>
      <c r="E318" s="18">
        <f t="shared" si="10"/>
        <v>0</v>
      </c>
      <c r="F318" s="18" t="s">
        <v>909</v>
      </c>
      <c r="G318" s="125">
        <f t="shared" si="11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 hidden="1">
      <c r="A319" s="238" t="s">
        <v>522</v>
      </c>
      <c r="B319" s="242" t="s">
        <v>953</v>
      </c>
      <c r="C319" s="18" t="s">
        <v>909</v>
      </c>
      <c r="D319" s="18" t="s">
        <v>909</v>
      </c>
      <c r="E319" s="18">
        <f t="shared" si="10"/>
        <v>0</v>
      </c>
      <c r="F319" s="18" t="s">
        <v>909</v>
      </c>
      <c r="G319" s="125">
        <f t="shared" si="11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 hidden="1">
      <c r="A320" s="238" t="s">
        <v>522</v>
      </c>
      <c r="B320" s="242" t="s">
        <v>540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25">
        <f t="shared" si="11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 hidden="1">
      <c r="A321" s="238" t="s">
        <v>522</v>
      </c>
      <c r="B321" s="242" t="s">
        <v>541</v>
      </c>
      <c r="C321" s="18" t="s">
        <v>909</v>
      </c>
      <c r="D321" s="18" t="s">
        <v>909</v>
      </c>
      <c r="E321" s="18">
        <f t="shared" si="10"/>
        <v>0</v>
      </c>
      <c r="F321" s="18" t="s">
        <v>909</v>
      </c>
      <c r="G321" s="125">
        <f t="shared" si="11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 hidden="1">
      <c r="A322" s="238" t="s">
        <v>522</v>
      </c>
      <c r="B322" s="242" t="s">
        <v>954</v>
      </c>
      <c r="C322" s="18" t="s">
        <v>909</v>
      </c>
      <c r="D322" s="18" t="s">
        <v>909</v>
      </c>
      <c r="E322" s="18">
        <f t="shared" si="10"/>
        <v>0</v>
      </c>
      <c r="F322" s="18" t="s">
        <v>909</v>
      </c>
      <c r="G322" s="125">
        <f t="shared" si="11"/>
        <v>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 hidden="1">
      <c r="A323" s="238" t="s">
        <v>522</v>
      </c>
      <c r="B323" s="241" t="s">
        <v>955</v>
      </c>
      <c r="C323" s="18" t="s">
        <v>909</v>
      </c>
      <c r="D323" s="18" t="s">
        <v>909</v>
      </c>
      <c r="E323" s="18">
        <f t="shared" si="10"/>
        <v>0</v>
      </c>
      <c r="F323" s="18" t="s">
        <v>909</v>
      </c>
      <c r="G323" s="125">
        <f t="shared" si="11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 hidden="1">
      <c r="A324" s="243" t="s">
        <v>1308</v>
      </c>
      <c r="B324" s="239" t="s">
        <v>929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25">
        <f t="shared" si="11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 hidden="1">
      <c r="A325" s="244" t="s">
        <v>1308</v>
      </c>
      <c r="B325" s="239" t="s">
        <v>930</v>
      </c>
      <c r="C325" s="18" t="s">
        <v>909</v>
      </c>
      <c r="D325" s="18" t="s">
        <v>909</v>
      </c>
      <c r="E325" s="18">
        <f t="shared" si="10"/>
        <v>0</v>
      </c>
      <c r="F325" s="18" t="s">
        <v>909</v>
      </c>
      <c r="G325" s="125">
        <f t="shared" si="11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 hidden="1">
      <c r="A326" s="16" t="s">
        <v>245</v>
      </c>
      <c r="B326" s="239" t="s">
        <v>246</v>
      </c>
      <c r="C326" s="18">
        <v>200</v>
      </c>
      <c r="D326" s="18"/>
      <c r="E326" s="18">
        <f t="shared" si="10"/>
        <v>200</v>
      </c>
      <c r="F326" s="18">
        <v>200</v>
      </c>
      <c r="G326" s="125">
        <f t="shared" si="11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 hidden="1">
      <c r="A327" s="238" t="s">
        <v>245</v>
      </c>
      <c r="B327" s="239" t="s">
        <v>247</v>
      </c>
      <c r="C327" s="18" t="s">
        <v>909</v>
      </c>
      <c r="D327" s="18" t="s">
        <v>909</v>
      </c>
      <c r="E327" s="18">
        <f t="shared" si="10"/>
        <v>0</v>
      </c>
      <c r="F327" s="18" t="s">
        <v>909</v>
      </c>
      <c r="G327" s="125">
        <f t="shared" si="11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 hidden="1">
      <c r="A328" s="246" t="s">
        <v>1072</v>
      </c>
      <c r="B328" s="236" t="s">
        <v>1448</v>
      </c>
      <c r="C328" s="18">
        <v>488</v>
      </c>
      <c r="D328" s="18"/>
      <c r="E328" s="18">
        <f t="shared" si="10"/>
        <v>488</v>
      </c>
      <c r="F328" s="18">
        <v>488</v>
      </c>
      <c r="G328" s="125">
        <f t="shared" si="11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 hidden="1">
      <c r="A329" s="247" t="s">
        <v>1072</v>
      </c>
      <c r="B329" s="236" t="s">
        <v>739</v>
      </c>
      <c r="C329" s="18" t="s">
        <v>909</v>
      </c>
      <c r="D329" s="18" t="s">
        <v>909</v>
      </c>
      <c r="E329" s="18">
        <f t="shared" si="10"/>
        <v>0</v>
      </c>
      <c r="F329" s="18" t="s">
        <v>909</v>
      </c>
      <c r="G329" s="125">
        <f t="shared" si="11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 hidden="1">
      <c r="A330" s="247" t="s">
        <v>1072</v>
      </c>
      <c r="B330" s="236" t="s">
        <v>1312</v>
      </c>
      <c r="C330" s="18" t="s">
        <v>909</v>
      </c>
      <c r="D330" s="18" t="s">
        <v>909</v>
      </c>
      <c r="E330" s="18">
        <f t="shared" si="10"/>
        <v>0</v>
      </c>
      <c r="F330" s="18" t="s">
        <v>909</v>
      </c>
      <c r="G330" s="125">
        <f t="shared" si="11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 hidden="1">
      <c r="A331" s="246" t="s">
        <v>1313</v>
      </c>
      <c r="B331" s="230" t="s">
        <v>1314</v>
      </c>
      <c r="C331" s="18" t="s">
        <v>909</v>
      </c>
      <c r="D331" s="18" t="s">
        <v>909</v>
      </c>
      <c r="E331" s="18">
        <f t="shared" si="10"/>
        <v>0</v>
      </c>
      <c r="F331" s="18" t="s">
        <v>909</v>
      </c>
      <c r="G331" s="125">
        <f t="shared" si="11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 hidden="1">
      <c r="A332" s="247" t="s">
        <v>1313</v>
      </c>
      <c r="B332" s="230" t="s">
        <v>407</v>
      </c>
      <c r="C332" s="18" t="s">
        <v>909</v>
      </c>
      <c r="D332" s="18" t="s">
        <v>909</v>
      </c>
      <c r="E332" s="18">
        <f t="shared" si="10"/>
        <v>0</v>
      </c>
      <c r="F332" s="18" t="s">
        <v>909</v>
      </c>
      <c r="G332" s="125">
        <f t="shared" si="11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 hidden="1">
      <c r="A333" s="16" t="s">
        <v>1315</v>
      </c>
      <c r="B333" s="248" t="s">
        <v>1316</v>
      </c>
      <c r="C333" s="18">
        <v>3000</v>
      </c>
      <c r="D333" s="18"/>
      <c r="E333" s="18">
        <f t="shared" si="10"/>
        <v>3000</v>
      </c>
      <c r="F333" s="18">
        <v>2802</v>
      </c>
      <c r="G333" s="125">
        <f t="shared" si="11"/>
        <v>198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 hidden="1">
      <c r="A334" s="238" t="s">
        <v>1315</v>
      </c>
      <c r="B334" s="248" t="s">
        <v>1317</v>
      </c>
      <c r="C334" s="18" t="s">
        <v>909</v>
      </c>
      <c r="D334" s="18" t="s">
        <v>909</v>
      </c>
      <c r="E334" s="18">
        <f t="shared" ref="E334:E397" si="12">IFERROR(C334+D334,0)</f>
        <v>0</v>
      </c>
      <c r="F334" s="18" t="s">
        <v>909</v>
      </c>
      <c r="G334" s="125">
        <f t="shared" ref="G334:G397" si="13">IFERROR((E334-F334),0)</f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 hidden="1">
      <c r="A335" s="238" t="s">
        <v>1315</v>
      </c>
      <c r="B335" s="237" t="s">
        <v>1318</v>
      </c>
      <c r="C335" s="18" t="s">
        <v>909</v>
      </c>
      <c r="D335" s="18" t="s">
        <v>909</v>
      </c>
      <c r="E335" s="18">
        <f t="shared" si="12"/>
        <v>0</v>
      </c>
      <c r="F335" s="18" t="s">
        <v>909</v>
      </c>
      <c r="G335" s="125">
        <f t="shared" si="13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 hidden="1">
      <c r="A336" s="238" t="s">
        <v>1315</v>
      </c>
      <c r="B336" s="237" t="s">
        <v>1319</v>
      </c>
      <c r="C336" s="18" t="s">
        <v>909</v>
      </c>
      <c r="D336" s="18" t="s">
        <v>909</v>
      </c>
      <c r="E336" s="18">
        <f t="shared" si="12"/>
        <v>0</v>
      </c>
      <c r="F336" s="18" t="s">
        <v>909</v>
      </c>
      <c r="G336" s="125">
        <f t="shared" si="13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 hidden="1">
      <c r="A337" s="238" t="s">
        <v>1315</v>
      </c>
      <c r="B337" s="237" t="s">
        <v>1320</v>
      </c>
      <c r="C337" s="18" t="s">
        <v>909</v>
      </c>
      <c r="D337" s="18" t="s">
        <v>909</v>
      </c>
      <c r="E337" s="18">
        <f t="shared" si="12"/>
        <v>0</v>
      </c>
      <c r="F337" s="18" t="s">
        <v>909</v>
      </c>
      <c r="G337" s="125">
        <f t="shared" si="13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 hidden="1">
      <c r="A338" s="238" t="s">
        <v>1315</v>
      </c>
      <c r="B338" s="237" t="s">
        <v>1606</v>
      </c>
      <c r="C338" s="18">
        <v>1000</v>
      </c>
      <c r="D338" s="18"/>
      <c r="E338" s="18">
        <f t="shared" si="12"/>
        <v>1000</v>
      </c>
      <c r="F338" s="18" t="s">
        <v>909</v>
      </c>
      <c r="G338" s="125">
        <f t="shared" si="13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 hidden="1">
      <c r="A339" s="238" t="s">
        <v>1315</v>
      </c>
      <c r="B339" s="237" t="s">
        <v>1607</v>
      </c>
      <c r="C339" s="18">
        <v>1260</v>
      </c>
      <c r="D339" s="18"/>
      <c r="E339" s="18">
        <f t="shared" si="12"/>
        <v>1260</v>
      </c>
      <c r="F339" s="18" t="s">
        <v>909</v>
      </c>
      <c r="G339" s="125">
        <f t="shared" si="13"/>
        <v>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 hidden="1">
      <c r="A340" s="238" t="s">
        <v>1315</v>
      </c>
      <c r="B340" s="237" t="s">
        <v>1323</v>
      </c>
      <c r="C340" s="18" t="s">
        <v>909</v>
      </c>
      <c r="D340" s="18" t="s">
        <v>909</v>
      </c>
      <c r="E340" s="18">
        <f t="shared" si="12"/>
        <v>0</v>
      </c>
      <c r="F340" s="18" t="s">
        <v>909</v>
      </c>
      <c r="G340" s="125">
        <f t="shared" si="13"/>
        <v>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 hidden="1">
      <c r="A341" s="238" t="s">
        <v>1315</v>
      </c>
      <c r="B341" s="237" t="s">
        <v>1324</v>
      </c>
      <c r="C341" s="18">
        <v>1000</v>
      </c>
      <c r="D341" s="18"/>
      <c r="E341" s="18">
        <f t="shared" si="12"/>
        <v>1000</v>
      </c>
      <c r="F341" s="18" t="s">
        <v>909</v>
      </c>
      <c r="G341" s="125">
        <f t="shared" si="13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 hidden="1">
      <c r="A342" s="238" t="s">
        <v>1315</v>
      </c>
      <c r="B342" s="237" t="s">
        <v>1325</v>
      </c>
      <c r="C342" s="18">
        <v>3000</v>
      </c>
      <c r="D342" s="18"/>
      <c r="E342" s="18">
        <f t="shared" si="12"/>
        <v>3000</v>
      </c>
      <c r="F342" s="18" t="s">
        <v>909</v>
      </c>
      <c r="G342" s="125">
        <f t="shared" si="13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 hidden="1">
      <c r="A343" s="238" t="s">
        <v>1315</v>
      </c>
      <c r="B343" s="237" t="s">
        <v>1326</v>
      </c>
      <c r="C343" s="18" t="s">
        <v>909</v>
      </c>
      <c r="D343" s="18" t="s">
        <v>909</v>
      </c>
      <c r="E343" s="18">
        <f t="shared" si="12"/>
        <v>0</v>
      </c>
      <c r="F343" s="18" t="s">
        <v>909</v>
      </c>
      <c r="G343" s="125">
        <f t="shared" si="13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 hidden="1">
      <c r="A344" s="238" t="s">
        <v>1315</v>
      </c>
      <c r="B344" s="237" t="s">
        <v>1327</v>
      </c>
      <c r="C344" s="18">
        <v>300</v>
      </c>
      <c r="D344" s="18"/>
      <c r="E344" s="18">
        <f t="shared" si="12"/>
        <v>300</v>
      </c>
      <c r="F344" s="18" t="s">
        <v>909</v>
      </c>
      <c r="G344" s="125">
        <f t="shared" si="13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 hidden="1">
      <c r="A345" s="238" t="s">
        <v>1315</v>
      </c>
      <c r="B345" s="237" t="s">
        <v>1328</v>
      </c>
      <c r="C345" s="18">
        <v>100</v>
      </c>
      <c r="D345" s="18"/>
      <c r="E345" s="18">
        <f t="shared" si="12"/>
        <v>100</v>
      </c>
      <c r="F345" s="18" t="s">
        <v>909</v>
      </c>
      <c r="G345" s="125">
        <f t="shared" si="13"/>
        <v>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 hidden="1">
      <c r="A346" s="238" t="s">
        <v>1315</v>
      </c>
      <c r="B346" s="237" t="s">
        <v>1329</v>
      </c>
      <c r="C346" s="18">
        <v>1000</v>
      </c>
      <c r="D346" s="18"/>
      <c r="E346" s="18">
        <f t="shared" si="12"/>
        <v>1000</v>
      </c>
      <c r="F346" s="18" t="s">
        <v>909</v>
      </c>
      <c r="G346" s="125">
        <f t="shared" si="13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 hidden="1">
      <c r="A347" s="238" t="s">
        <v>1315</v>
      </c>
      <c r="B347" s="237" t="s">
        <v>1330</v>
      </c>
      <c r="C347" s="18" t="s">
        <v>909</v>
      </c>
      <c r="D347" s="18" t="s">
        <v>909</v>
      </c>
      <c r="E347" s="18">
        <f t="shared" si="12"/>
        <v>0</v>
      </c>
      <c r="F347" s="18" t="s">
        <v>909</v>
      </c>
      <c r="G347" s="125">
        <f t="shared" si="13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 hidden="1">
      <c r="A348" s="251" t="s">
        <v>745</v>
      </c>
      <c r="B348" s="250" t="s">
        <v>1331</v>
      </c>
      <c r="C348" s="18">
        <v>2800</v>
      </c>
      <c r="D348" s="18"/>
      <c r="E348" s="18">
        <f t="shared" si="12"/>
        <v>2800</v>
      </c>
      <c r="F348" s="18" t="s">
        <v>909</v>
      </c>
      <c r="G348" s="125">
        <f t="shared" si="13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 hidden="1">
      <c r="A349" s="252" t="s">
        <v>745</v>
      </c>
      <c r="B349" s="236" t="s">
        <v>1332</v>
      </c>
      <c r="C349" s="18" t="s">
        <v>909</v>
      </c>
      <c r="D349" s="18" t="s">
        <v>909</v>
      </c>
      <c r="E349" s="18">
        <f t="shared" si="12"/>
        <v>0</v>
      </c>
      <c r="F349" s="18" t="s">
        <v>909</v>
      </c>
      <c r="G349" s="125">
        <f t="shared" si="13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 hidden="1">
      <c r="A350" s="254" t="s">
        <v>1333</v>
      </c>
      <c r="B350" s="236" t="s">
        <v>1335</v>
      </c>
      <c r="C350" s="18">
        <v>5700</v>
      </c>
      <c r="D350" s="18"/>
      <c r="E350" s="18">
        <f t="shared" si="12"/>
        <v>5700</v>
      </c>
      <c r="F350" s="18">
        <v>3800</v>
      </c>
      <c r="G350" s="125">
        <f t="shared" si="13"/>
        <v>1900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 hidden="1">
      <c r="A351" s="255" t="s">
        <v>1333</v>
      </c>
      <c r="B351" s="236" t="s">
        <v>1336</v>
      </c>
      <c r="C351" s="18">
        <v>16000</v>
      </c>
      <c r="D351" s="18"/>
      <c r="E351" s="18">
        <f t="shared" si="12"/>
        <v>16000</v>
      </c>
      <c r="F351" s="18">
        <v>16000</v>
      </c>
      <c r="G351" s="125">
        <f t="shared" si="13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 hidden="1">
      <c r="A352" s="255" t="s">
        <v>1333</v>
      </c>
      <c r="B352" s="236" t="s">
        <v>1334</v>
      </c>
      <c r="C352" s="18" t="s">
        <v>909</v>
      </c>
      <c r="D352" s="18" t="s">
        <v>909</v>
      </c>
      <c r="E352" s="18">
        <f t="shared" si="12"/>
        <v>0</v>
      </c>
      <c r="F352" s="18" t="s">
        <v>909</v>
      </c>
      <c r="G352" s="125">
        <f t="shared" si="13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 hidden="1">
      <c r="A353" s="255" t="s">
        <v>1333</v>
      </c>
      <c r="B353" s="236" t="s">
        <v>454</v>
      </c>
      <c r="C353" s="18">
        <v>7000</v>
      </c>
      <c r="D353" s="18"/>
      <c r="E353" s="18">
        <f t="shared" si="12"/>
        <v>7000</v>
      </c>
      <c r="F353" s="18">
        <v>7000</v>
      </c>
      <c r="G353" s="125">
        <f t="shared" si="13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 hidden="1">
      <c r="A354" s="255" t="s">
        <v>1333</v>
      </c>
      <c r="B354" s="236" t="s">
        <v>1337</v>
      </c>
      <c r="C354" s="18">
        <v>6000</v>
      </c>
      <c r="D354" s="18"/>
      <c r="E354" s="18">
        <f t="shared" si="12"/>
        <v>6000</v>
      </c>
      <c r="F354" s="18">
        <v>6000</v>
      </c>
      <c r="G354" s="125">
        <f t="shared" si="13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 hidden="1">
      <c r="A355" s="255" t="s">
        <v>1333</v>
      </c>
      <c r="B355" s="236" t="s">
        <v>1338</v>
      </c>
      <c r="C355" s="18">
        <v>15800</v>
      </c>
      <c r="D355" s="18"/>
      <c r="E355" s="18">
        <f t="shared" si="12"/>
        <v>15800</v>
      </c>
      <c r="F355" s="18">
        <v>14600</v>
      </c>
      <c r="G355" s="125">
        <f t="shared" si="13"/>
        <v>1200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 hidden="1">
      <c r="A356" s="245" t="s">
        <v>1074</v>
      </c>
      <c r="B356" s="262" t="s">
        <v>1339</v>
      </c>
      <c r="C356" s="18">
        <v>240</v>
      </c>
      <c r="D356" s="18"/>
      <c r="E356" s="18">
        <f t="shared" si="12"/>
        <v>240</v>
      </c>
      <c r="F356" s="18">
        <v>240</v>
      </c>
      <c r="G356" s="125">
        <f t="shared" si="13"/>
        <v>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 hidden="1">
      <c r="A357" s="253" t="s">
        <v>1074</v>
      </c>
      <c r="B357" s="236" t="s">
        <v>1340</v>
      </c>
      <c r="C357" s="18">
        <v>360</v>
      </c>
      <c r="D357" s="18"/>
      <c r="E357" s="18">
        <f t="shared" si="12"/>
        <v>360</v>
      </c>
      <c r="F357" s="18">
        <v>360</v>
      </c>
      <c r="G357" s="125">
        <f t="shared" si="13"/>
        <v>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 hidden="1">
      <c r="A358" s="253" t="s">
        <v>1074</v>
      </c>
      <c r="B358" s="236" t="s">
        <v>1341</v>
      </c>
      <c r="C358" s="18">
        <v>360</v>
      </c>
      <c r="D358" s="18"/>
      <c r="E358" s="18">
        <f t="shared" si="12"/>
        <v>360</v>
      </c>
      <c r="F358" s="18">
        <v>360</v>
      </c>
      <c r="G358" s="125">
        <f t="shared" si="13"/>
        <v>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 hidden="1">
      <c r="A359" s="253" t="s">
        <v>1074</v>
      </c>
      <c r="B359" s="236" t="s">
        <v>1080</v>
      </c>
      <c r="C359" s="18">
        <v>2160</v>
      </c>
      <c r="D359" s="18"/>
      <c r="E359" s="18">
        <f t="shared" si="12"/>
        <v>2160</v>
      </c>
      <c r="F359" s="18">
        <v>2160</v>
      </c>
      <c r="G359" s="125">
        <f t="shared" si="13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 hidden="1">
      <c r="A360" s="253" t="s">
        <v>1074</v>
      </c>
      <c r="B360" s="236" t="s">
        <v>1081</v>
      </c>
      <c r="C360" s="18">
        <v>2520</v>
      </c>
      <c r="D360" s="18"/>
      <c r="E360" s="18">
        <f t="shared" si="12"/>
        <v>2520</v>
      </c>
      <c r="F360" s="18">
        <v>2520</v>
      </c>
      <c r="G360" s="125">
        <f t="shared" si="13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 hidden="1">
      <c r="A361" s="253" t="s">
        <v>1074</v>
      </c>
      <c r="B361" s="236" t="s">
        <v>1079</v>
      </c>
      <c r="C361" s="18">
        <v>2100</v>
      </c>
      <c r="D361" s="18"/>
      <c r="E361" s="18">
        <f t="shared" si="12"/>
        <v>2100</v>
      </c>
      <c r="F361" s="18">
        <v>2100</v>
      </c>
      <c r="G361" s="125">
        <f t="shared" si="13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 hidden="1">
      <c r="A362" s="253" t="s">
        <v>1074</v>
      </c>
      <c r="B362" s="236" t="s">
        <v>1342</v>
      </c>
      <c r="C362" s="18">
        <v>120</v>
      </c>
      <c r="D362" s="18"/>
      <c r="E362" s="18">
        <f t="shared" si="12"/>
        <v>120</v>
      </c>
      <c r="F362" s="18">
        <v>120</v>
      </c>
      <c r="G362" s="125">
        <f t="shared" si="13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 hidden="1">
      <c r="A363" s="253" t="s">
        <v>1074</v>
      </c>
      <c r="B363" s="236" t="s">
        <v>1082</v>
      </c>
      <c r="C363" s="18">
        <v>3540</v>
      </c>
      <c r="D363" s="18"/>
      <c r="E363" s="18">
        <f t="shared" si="12"/>
        <v>3540</v>
      </c>
      <c r="F363" s="18">
        <v>3540</v>
      </c>
      <c r="G363" s="125">
        <f t="shared" si="13"/>
        <v>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 hidden="1">
      <c r="A364" s="253" t="s">
        <v>1074</v>
      </c>
      <c r="B364" s="236" t="s">
        <v>1083</v>
      </c>
      <c r="C364" s="18">
        <v>2280</v>
      </c>
      <c r="D364" s="18"/>
      <c r="E364" s="18">
        <f t="shared" si="12"/>
        <v>2280</v>
      </c>
      <c r="F364" s="18">
        <v>2280</v>
      </c>
      <c r="G364" s="125">
        <f t="shared" si="13"/>
        <v>0</v>
      </c>
      <c r="H364" s="150" t="s">
        <v>909</v>
      </c>
      <c r="I364" s="151" t="s">
        <v>909</v>
      </c>
      <c r="J364" s="163" t="s">
        <v>909</v>
      </c>
      <c r="K364" s="164" t="s">
        <v>909</v>
      </c>
    </row>
    <row r="365" spans="1:11" hidden="1">
      <c r="A365" s="245" t="s">
        <v>755</v>
      </c>
      <c r="B365" s="250" t="s">
        <v>1343</v>
      </c>
      <c r="C365" s="18"/>
      <c r="D365" s="18"/>
      <c r="E365" s="18">
        <f t="shared" si="12"/>
        <v>0</v>
      </c>
      <c r="F365" s="18" t="s">
        <v>909</v>
      </c>
      <c r="G365" s="125">
        <f t="shared" si="13"/>
        <v>0</v>
      </c>
      <c r="H365" s="150" t="s">
        <v>909</v>
      </c>
      <c r="I365" s="151" t="s">
        <v>909</v>
      </c>
      <c r="J365" s="165" t="s">
        <v>909</v>
      </c>
      <c r="K365" s="164" t="s">
        <v>909</v>
      </c>
    </row>
    <row r="366" spans="1:11" hidden="1">
      <c r="A366" s="16" t="s">
        <v>909</v>
      </c>
      <c r="B366" s="230" t="s">
        <v>1344</v>
      </c>
      <c r="C366" s="18">
        <v>800</v>
      </c>
      <c r="D366" s="18"/>
      <c r="E366" s="18">
        <f t="shared" si="12"/>
        <v>800</v>
      </c>
      <c r="F366" s="18">
        <v>800</v>
      </c>
      <c r="G366" s="125">
        <f t="shared" si="13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 hidden="1">
      <c r="A367" s="16" t="s">
        <v>909</v>
      </c>
      <c r="B367" s="230" t="s">
        <v>756</v>
      </c>
      <c r="C367" s="18">
        <v>30000</v>
      </c>
      <c r="D367" s="18"/>
      <c r="E367" s="18">
        <f t="shared" si="12"/>
        <v>30000</v>
      </c>
      <c r="F367" s="18">
        <v>30000</v>
      </c>
      <c r="G367" s="125">
        <f t="shared" si="13"/>
        <v>0</v>
      </c>
      <c r="H367" s="150" t="s">
        <v>909</v>
      </c>
      <c r="I367" s="151" t="s">
        <v>909</v>
      </c>
      <c r="J367" s="163" t="s">
        <v>909</v>
      </c>
      <c r="K367" s="164" t="s">
        <v>909</v>
      </c>
    </row>
    <row r="368" spans="1:11" hidden="1">
      <c r="A368" s="16" t="s">
        <v>909</v>
      </c>
      <c r="B368" s="231" t="s">
        <v>1345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25">
        <f t="shared" si="13"/>
        <v>0</v>
      </c>
      <c r="H368" s="150" t="s">
        <v>909</v>
      </c>
      <c r="I368" s="151" t="s">
        <v>909</v>
      </c>
      <c r="J368" s="165" t="s">
        <v>909</v>
      </c>
      <c r="K368" s="164" t="s">
        <v>909</v>
      </c>
    </row>
    <row r="369" spans="1:11" hidden="1">
      <c r="A369" s="16" t="s">
        <v>909</v>
      </c>
      <c r="B369" s="230" t="s">
        <v>1346</v>
      </c>
      <c r="C369" s="18" t="s">
        <v>909</v>
      </c>
      <c r="D369" s="18" t="s">
        <v>909</v>
      </c>
      <c r="E369" s="18">
        <f t="shared" si="12"/>
        <v>0</v>
      </c>
      <c r="F369" s="18" t="s">
        <v>909</v>
      </c>
      <c r="G369" s="125">
        <f t="shared" si="13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 hidden="1">
      <c r="A370" s="16" t="s">
        <v>909</v>
      </c>
      <c r="B370" s="231" t="s">
        <v>1347</v>
      </c>
      <c r="C370" s="18" t="s">
        <v>909</v>
      </c>
      <c r="D370" s="18" t="s">
        <v>909</v>
      </c>
      <c r="E370" s="18">
        <f t="shared" si="12"/>
        <v>0</v>
      </c>
      <c r="F370" s="18" t="s">
        <v>909</v>
      </c>
      <c r="G370" s="125">
        <f t="shared" si="13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 hidden="1">
      <c r="A371" s="245" t="s">
        <v>248</v>
      </c>
      <c r="B371" s="250" t="s">
        <v>1348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25">
        <f t="shared" si="13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 hidden="1">
      <c r="A372" s="253" t="s">
        <v>248</v>
      </c>
      <c r="B372" s="230" t="s">
        <v>1349</v>
      </c>
      <c r="C372" s="18" t="s">
        <v>909</v>
      </c>
      <c r="D372" s="18" t="s">
        <v>909</v>
      </c>
      <c r="E372" s="18">
        <f t="shared" si="12"/>
        <v>0</v>
      </c>
      <c r="F372" s="18" t="s">
        <v>909</v>
      </c>
      <c r="G372" s="125">
        <f t="shared" si="13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 hidden="1">
      <c r="A373" s="253" t="s">
        <v>248</v>
      </c>
      <c r="B373" s="230" t="s">
        <v>1350</v>
      </c>
      <c r="C373" s="18">
        <v>15000</v>
      </c>
      <c r="D373" s="18"/>
      <c r="E373" s="18">
        <f t="shared" si="12"/>
        <v>15000</v>
      </c>
      <c r="F373" s="18">
        <v>15000</v>
      </c>
      <c r="G373" s="125">
        <f t="shared" si="13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 hidden="1">
      <c r="A374" s="253" t="s">
        <v>248</v>
      </c>
      <c r="B374" s="236" t="s">
        <v>258</v>
      </c>
      <c r="C374" s="18" t="s">
        <v>909</v>
      </c>
      <c r="D374" s="18" t="s">
        <v>909</v>
      </c>
      <c r="E374" s="18">
        <f t="shared" si="12"/>
        <v>0</v>
      </c>
      <c r="F374" s="18" t="s">
        <v>909</v>
      </c>
      <c r="G374" s="125">
        <f t="shared" si="13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 hidden="1">
      <c r="A375" s="253" t="s">
        <v>248</v>
      </c>
      <c r="B375" s="230" t="s">
        <v>1351</v>
      </c>
      <c r="C375" s="18">
        <v>22400</v>
      </c>
      <c r="D375" s="18"/>
      <c r="E375" s="18">
        <f t="shared" si="12"/>
        <v>22400</v>
      </c>
      <c r="F375" s="18">
        <v>12750</v>
      </c>
      <c r="G375" s="125">
        <f t="shared" si="13"/>
        <v>9650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 hidden="1">
      <c r="A376" s="253" t="s">
        <v>248</v>
      </c>
      <c r="B376" s="236" t="s">
        <v>1352</v>
      </c>
      <c r="C376" s="18">
        <v>22200</v>
      </c>
      <c r="D376" s="18"/>
      <c r="E376" s="18">
        <f t="shared" si="12"/>
        <v>22200</v>
      </c>
      <c r="F376" s="18">
        <v>22200</v>
      </c>
      <c r="G376" s="125">
        <f t="shared" si="13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 hidden="1">
      <c r="A377" s="253" t="s">
        <v>248</v>
      </c>
      <c r="B377" s="237" t="s">
        <v>1353</v>
      </c>
      <c r="C377" s="18">
        <v>780</v>
      </c>
      <c r="D377" s="18"/>
      <c r="E377" s="18">
        <f t="shared" si="12"/>
        <v>780</v>
      </c>
      <c r="F377" s="18">
        <v>780</v>
      </c>
      <c r="G377" s="125">
        <f t="shared" si="13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 hidden="1">
      <c r="A378" s="245" t="s">
        <v>558</v>
      </c>
      <c r="B378" s="237" t="s">
        <v>1354</v>
      </c>
      <c r="C378" s="18">
        <v>16000</v>
      </c>
      <c r="D378" s="18"/>
      <c r="E378" s="18">
        <f t="shared" si="12"/>
        <v>16000</v>
      </c>
      <c r="F378" s="18">
        <v>16000</v>
      </c>
      <c r="G378" s="125">
        <f t="shared" si="13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 hidden="1">
      <c r="A379" s="253" t="s">
        <v>558</v>
      </c>
      <c r="B379" s="236" t="s">
        <v>567</v>
      </c>
      <c r="C379" s="18" t="s">
        <v>909</v>
      </c>
      <c r="D379" s="18" t="s">
        <v>909</v>
      </c>
      <c r="E379" s="18">
        <f t="shared" si="12"/>
        <v>0</v>
      </c>
      <c r="F379" s="18" t="s">
        <v>909</v>
      </c>
      <c r="G379" s="125">
        <f t="shared" si="13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 hidden="1">
      <c r="A380" s="253" t="s">
        <v>558</v>
      </c>
      <c r="B380" s="236" t="s">
        <v>566</v>
      </c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25">
        <f t="shared" si="13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 hidden="1">
      <c r="A381" s="245" t="s">
        <v>1355</v>
      </c>
      <c r="B381" s="236" t="s">
        <v>973</v>
      </c>
      <c r="C381" s="18">
        <v>5000</v>
      </c>
      <c r="D381" s="18"/>
      <c r="E381" s="18">
        <f t="shared" si="12"/>
        <v>5000</v>
      </c>
      <c r="F381" s="18">
        <v>800</v>
      </c>
      <c r="G381" s="125">
        <f t="shared" si="13"/>
        <v>4200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 hidden="1">
      <c r="A382" s="253" t="s">
        <v>1355</v>
      </c>
      <c r="B382" s="236" t="s">
        <v>1356</v>
      </c>
      <c r="C382" s="18" t="s">
        <v>909</v>
      </c>
      <c r="D382" s="18" t="s">
        <v>909</v>
      </c>
      <c r="E382" s="18">
        <f t="shared" si="12"/>
        <v>0</v>
      </c>
      <c r="F382" s="18" t="s">
        <v>909</v>
      </c>
      <c r="G382" s="125">
        <f t="shared" si="13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 hidden="1">
      <c r="A383" s="253" t="s">
        <v>1355</v>
      </c>
      <c r="B383" s="236" t="s">
        <v>1357</v>
      </c>
      <c r="C383" s="18">
        <v>30000</v>
      </c>
      <c r="D383" s="18"/>
      <c r="E383" s="18">
        <f t="shared" si="12"/>
        <v>30000</v>
      </c>
      <c r="F383" s="18">
        <v>3321</v>
      </c>
      <c r="G383" s="125">
        <f t="shared" si="13"/>
        <v>26679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 hidden="1">
      <c r="A384" s="253" t="s">
        <v>1355</v>
      </c>
      <c r="B384" s="236" t="s">
        <v>706</v>
      </c>
      <c r="C384" s="18">
        <v>13000</v>
      </c>
      <c r="D384" s="18"/>
      <c r="E384" s="18">
        <f t="shared" si="12"/>
        <v>13000</v>
      </c>
      <c r="F384" s="18" t="s">
        <v>909</v>
      </c>
      <c r="G384" s="125">
        <f t="shared" si="13"/>
        <v>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 hidden="1">
      <c r="A385" s="253" t="s">
        <v>1355</v>
      </c>
      <c r="B385" s="230" t="s">
        <v>1358</v>
      </c>
      <c r="C385" s="18"/>
      <c r="D385" s="18" t="s">
        <v>909</v>
      </c>
      <c r="E385" s="18">
        <f t="shared" si="12"/>
        <v>0</v>
      </c>
      <c r="F385" s="18" t="s">
        <v>909</v>
      </c>
      <c r="G385" s="125">
        <f t="shared" si="13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 hidden="1">
      <c r="A386" s="253" t="s">
        <v>1355</v>
      </c>
      <c r="B386" s="236" t="s">
        <v>707</v>
      </c>
      <c r="C386" s="18">
        <v>3000</v>
      </c>
      <c r="D386" s="18"/>
      <c r="E386" s="18">
        <f t="shared" si="12"/>
        <v>3000</v>
      </c>
      <c r="F386" s="18" t="s">
        <v>909</v>
      </c>
      <c r="G386" s="125">
        <f t="shared" si="13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 hidden="1">
      <c r="A387" s="253" t="s">
        <v>1355</v>
      </c>
      <c r="B387" s="236" t="s">
        <v>708</v>
      </c>
      <c r="C387" s="18" t="s">
        <v>909</v>
      </c>
      <c r="D387" s="18" t="s">
        <v>909</v>
      </c>
      <c r="E387" s="18">
        <f t="shared" si="12"/>
        <v>0</v>
      </c>
      <c r="F387" s="18" t="s">
        <v>909</v>
      </c>
      <c r="G387" s="125">
        <f t="shared" si="13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 hidden="1">
      <c r="A388" s="253" t="s">
        <v>1355</v>
      </c>
      <c r="B388" s="236" t="s">
        <v>709</v>
      </c>
      <c r="C388" s="18">
        <v>2000</v>
      </c>
      <c r="D388" s="18"/>
      <c r="E388" s="18">
        <f t="shared" si="12"/>
        <v>2000</v>
      </c>
      <c r="F388" s="18" t="s">
        <v>909</v>
      </c>
      <c r="G388" s="125">
        <f t="shared" si="13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 hidden="1">
      <c r="A389" s="253" t="s">
        <v>1355</v>
      </c>
      <c r="B389" s="236" t="s">
        <v>1359</v>
      </c>
      <c r="C389" s="18">
        <v>10000</v>
      </c>
      <c r="D389" s="18"/>
      <c r="E389" s="18">
        <f t="shared" si="12"/>
        <v>10000</v>
      </c>
      <c r="F389" s="18">
        <v>3600</v>
      </c>
      <c r="G389" s="125">
        <f t="shared" si="13"/>
        <v>6400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 hidden="1">
      <c r="A390" s="253" t="s">
        <v>1355</v>
      </c>
      <c r="B390" s="236" t="s">
        <v>1360</v>
      </c>
      <c r="C390" s="18">
        <v>4000</v>
      </c>
      <c r="D390" s="18"/>
      <c r="E390" s="18">
        <f t="shared" si="12"/>
        <v>4000</v>
      </c>
      <c r="F390" s="18" t="s">
        <v>909</v>
      </c>
      <c r="G390" s="125">
        <f t="shared" si="13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 hidden="1">
      <c r="A391" s="253" t="s">
        <v>1355</v>
      </c>
      <c r="B391" s="236" t="s">
        <v>1361</v>
      </c>
      <c r="C391" s="18">
        <v>4000</v>
      </c>
      <c r="D391" s="18"/>
      <c r="E391" s="18">
        <f t="shared" si="12"/>
        <v>4000</v>
      </c>
      <c r="F391" s="18">
        <v>2000</v>
      </c>
      <c r="G391" s="125">
        <f t="shared" si="13"/>
        <v>2000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 hidden="1">
      <c r="A392" s="253" t="s">
        <v>1355</v>
      </c>
      <c r="B392" s="236" t="s">
        <v>1362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25">
        <f t="shared" si="13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 hidden="1">
      <c r="A393" s="253" t="s">
        <v>1355</v>
      </c>
      <c r="B393" s="236" t="s">
        <v>1363</v>
      </c>
      <c r="C393" s="18">
        <v>2000</v>
      </c>
      <c r="D393" s="18"/>
      <c r="E393" s="18">
        <f t="shared" si="12"/>
        <v>2000</v>
      </c>
      <c r="F393" s="18" t="s">
        <v>909</v>
      </c>
      <c r="G393" s="125">
        <f t="shared" si="13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 hidden="1">
      <c r="A394" s="253" t="s">
        <v>1355</v>
      </c>
      <c r="B394" s="236" t="s">
        <v>1364</v>
      </c>
      <c r="C394" s="18" t="s">
        <v>909</v>
      </c>
      <c r="D394" s="18" t="s">
        <v>909</v>
      </c>
      <c r="E394" s="18">
        <f t="shared" si="12"/>
        <v>0</v>
      </c>
      <c r="F394" s="18" t="s">
        <v>909</v>
      </c>
      <c r="G394" s="125">
        <f t="shared" si="13"/>
        <v>0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 hidden="1">
      <c r="A395" s="253" t="s">
        <v>1355</v>
      </c>
      <c r="B395" s="236" t="s">
        <v>1365</v>
      </c>
      <c r="C395" s="18" t="s">
        <v>909</v>
      </c>
      <c r="D395" s="18" t="s">
        <v>909</v>
      </c>
      <c r="E395" s="18">
        <f t="shared" si="12"/>
        <v>0</v>
      </c>
      <c r="F395" s="18" t="s">
        <v>909</v>
      </c>
      <c r="G395" s="125">
        <f t="shared" si="13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 hidden="1">
      <c r="A396" s="253" t="s">
        <v>1355</v>
      </c>
      <c r="B396" s="236" t="s">
        <v>1366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25">
        <f t="shared" si="13"/>
        <v>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 hidden="1">
      <c r="A397" s="253" t="s">
        <v>1355</v>
      </c>
      <c r="B397" s="236" t="s">
        <v>1367</v>
      </c>
      <c r="C397" s="18">
        <v>2000</v>
      </c>
      <c r="D397" s="18"/>
      <c r="E397" s="18">
        <f t="shared" si="12"/>
        <v>2000</v>
      </c>
      <c r="F397" s="18">
        <v>1000</v>
      </c>
      <c r="G397" s="125">
        <f t="shared" si="13"/>
        <v>1000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 hidden="1">
      <c r="A398" s="253" t="s">
        <v>1355</v>
      </c>
      <c r="B398" s="236" t="s">
        <v>1368</v>
      </c>
      <c r="C398" s="18" t="s">
        <v>909</v>
      </c>
      <c r="D398" s="18" t="s">
        <v>909</v>
      </c>
      <c r="E398" s="18">
        <f t="shared" ref="E398:E464" si="14">IFERROR(C398+D398,0)</f>
        <v>0</v>
      </c>
      <c r="F398" s="18" t="s">
        <v>909</v>
      </c>
      <c r="G398" s="125">
        <f t="shared" ref="G398:G464" si="15">IFERROR((E398-F398),0)</f>
        <v>0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 hidden="1">
      <c r="A399" s="253" t="s">
        <v>1355</v>
      </c>
      <c r="B399" s="236" t="s">
        <v>1369</v>
      </c>
      <c r="C399" s="18" t="s">
        <v>909</v>
      </c>
      <c r="D399" s="18" t="s">
        <v>909</v>
      </c>
      <c r="E399" s="18">
        <f t="shared" si="14"/>
        <v>0</v>
      </c>
      <c r="F399" s="18" t="s">
        <v>909</v>
      </c>
      <c r="G399" s="125">
        <f t="shared" si="15"/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 hidden="1">
      <c r="A400" s="253" t="s">
        <v>1355</v>
      </c>
      <c r="B400" s="237" t="s">
        <v>1370</v>
      </c>
      <c r="C400" s="18" t="s">
        <v>909</v>
      </c>
      <c r="D400" s="18" t="s">
        <v>909</v>
      </c>
      <c r="E400" s="18">
        <f t="shared" si="14"/>
        <v>0</v>
      </c>
      <c r="F400" s="18" t="s">
        <v>909</v>
      </c>
      <c r="G400" s="125">
        <f t="shared" si="15"/>
        <v>0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 hidden="1">
      <c r="A401" s="253" t="s">
        <v>1355</v>
      </c>
      <c r="B401" s="237" t="s">
        <v>1449</v>
      </c>
      <c r="C401" s="18">
        <v>4000</v>
      </c>
      <c r="D401" s="18"/>
      <c r="E401" s="18">
        <f t="shared" si="14"/>
        <v>4000</v>
      </c>
      <c r="F401" s="18" t="s">
        <v>909</v>
      </c>
      <c r="G401" s="125">
        <f t="shared" si="15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 hidden="1">
      <c r="A402" s="249" t="s">
        <v>628</v>
      </c>
      <c r="B402" s="230" t="s">
        <v>633</v>
      </c>
      <c r="C402" s="18"/>
      <c r="D402" s="18"/>
      <c r="E402" s="18">
        <f t="shared" si="14"/>
        <v>0</v>
      </c>
      <c r="F402" s="18" t="s">
        <v>909</v>
      </c>
      <c r="G402" s="125">
        <f t="shared" si="15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 hidden="1">
      <c r="A403" s="245" t="s">
        <v>441</v>
      </c>
      <c r="B403" s="230" t="s">
        <v>1371</v>
      </c>
      <c r="C403" s="18" t="s">
        <v>909</v>
      </c>
      <c r="D403" s="18" t="s">
        <v>909</v>
      </c>
      <c r="E403" s="18">
        <f t="shared" si="14"/>
        <v>0</v>
      </c>
      <c r="F403" s="18" t="s">
        <v>909</v>
      </c>
      <c r="G403" s="125">
        <f t="shared" si="15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 hidden="1">
      <c r="A404" s="253" t="s">
        <v>441</v>
      </c>
      <c r="B404" s="230" t="s">
        <v>1372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25">
        <f t="shared" si="15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 hidden="1">
      <c r="A405" s="253" t="s">
        <v>441</v>
      </c>
      <c r="B405" s="230" t="s">
        <v>1373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25">
        <f t="shared" si="15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 hidden="1">
      <c r="A406" s="253" t="s">
        <v>441</v>
      </c>
      <c r="B406" s="236" t="s">
        <v>1374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25">
        <f t="shared" si="15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 hidden="1">
      <c r="A407" s="253" t="s">
        <v>441</v>
      </c>
      <c r="B407" s="230" t="s">
        <v>1375</v>
      </c>
      <c r="C407" s="18" t="s">
        <v>909</v>
      </c>
      <c r="D407" s="18" t="s">
        <v>909</v>
      </c>
      <c r="E407" s="18">
        <f t="shared" si="14"/>
        <v>0</v>
      </c>
      <c r="F407" s="18" t="s">
        <v>909</v>
      </c>
      <c r="G407" s="125">
        <f t="shared" si="15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 hidden="1">
      <c r="A408" s="253" t="s">
        <v>441</v>
      </c>
      <c r="B408" s="230" t="s">
        <v>1376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25">
        <f t="shared" si="15"/>
        <v>0</v>
      </c>
      <c r="H408" s="150" t="s">
        <v>909</v>
      </c>
      <c r="I408" s="151" t="s">
        <v>909</v>
      </c>
      <c r="J408" s="163" t="s">
        <v>909</v>
      </c>
      <c r="K408" s="164" t="s">
        <v>909</v>
      </c>
    </row>
    <row r="409" spans="1:11" hidden="1">
      <c r="A409" s="253" t="s">
        <v>441</v>
      </c>
      <c r="B409" s="230" t="s">
        <v>1377</v>
      </c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25">
        <f t="shared" si="15"/>
        <v>0</v>
      </c>
      <c r="H409" s="150" t="s">
        <v>909</v>
      </c>
      <c r="I409" s="151" t="s">
        <v>909</v>
      </c>
      <c r="J409" s="163" t="s">
        <v>909</v>
      </c>
      <c r="K409" s="167" t="s">
        <v>909</v>
      </c>
    </row>
    <row r="410" spans="1:11" hidden="1">
      <c r="A410" s="253" t="s">
        <v>441</v>
      </c>
      <c r="B410" s="230" t="s">
        <v>1378</v>
      </c>
      <c r="C410" s="18">
        <v>5000</v>
      </c>
      <c r="D410" s="18"/>
      <c r="E410" s="18">
        <f t="shared" si="14"/>
        <v>5000</v>
      </c>
      <c r="F410" s="18">
        <v>5000</v>
      </c>
      <c r="G410" s="125">
        <f t="shared" si="15"/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 hidden="1">
      <c r="A411" s="253" t="s">
        <v>441</v>
      </c>
      <c r="B411" s="231" t="s">
        <v>1379</v>
      </c>
      <c r="C411" s="18" t="s">
        <v>909</v>
      </c>
      <c r="D411" s="18" t="s">
        <v>909</v>
      </c>
      <c r="E411" s="18">
        <f t="shared" si="14"/>
        <v>0</v>
      </c>
      <c r="F411" s="18" t="s">
        <v>909</v>
      </c>
      <c r="G411" s="125">
        <f t="shared" si="15"/>
        <v>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 hidden="1">
      <c r="A412" s="253" t="s">
        <v>441</v>
      </c>
      <c r="B412" s="231" t="s">
        <v>1380</v>
      </c>
      <c r="C412" s="18">
        <v>5000</v>
      </c>
      <c r="D412" s="18"/>
      <c r="E412" s="18">
        <f t="shared" si="14"/>
        <v>5000</v>
      </c>
      <c r="F412" s="18">
        <v>4962</v>
      </c>
      <c r="G412" s="125">
        <f t="shared" si="15"/>
        <v>38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 hidden="1">
      <c r="A413" s="245" t="s">
        <v>475</v>
      </c>
      <c r="B413" s="236" t="s">
        <v>476</v>
      </c>
      <c r="C413" s="18" t="s">
        <v>909</v>
      </c>
      <c r="D413" s="18" t="s">
        <v>909</v>
      </c>
      <c r="E413" s="18">
        <f t="shared" si="14"/>
        <v>0</v>
      </c>
      <c r="F413" s="18" t="s">
        <v>909</v>
      </c>
      <c r="G413" s="125">
        <f t="shared" si="15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 hidden="1">
      <c r="A414" s="253" t="s">
        <v>475</v>
      </c>
      <c r="B414" s="262" t="s">
        <v>1614</v>
      </c>
      <c r="C414" s="18">
        <v>50</v>
      </c>
      <c r="D414" s="18"/>
      <c r="E414" s="18">
        <f t="shared" si="14"/>
        <v>50</v>
      </c>
      <c r="F414" s="18">
        <v>50</v>
      </c>
      <c r="G414" s="125">
        <f t="shared" si="15"/>
        <v>0</v>
      </c>
      <c r="H414" s="150"/>
      <c r="I414" s="151"/>
      <c r="J414" s="163"/>
      <c r="K414" s="164"/>
    </row>
    <row r="415" spans="1:11" hidden="1">
      <c r="A415" s="253" t="s">
        <v>475</v>
      </c>
      <c r="B415" s="262" t="s">
        <v>1615</v>
      </c>
      <c r="C415" s="18">
        <v>50</v>
      </c>
      <c r="D415" s="18"/>
      <c r="E415" s="18">
        <f t="shared" si="14"/>
        <v>50</v>
      </c>
      <c r="F415" s="18">
        <v>50</v>
      </c>
      <c r="G415" s="125">
        <f t="shared" si="15"/>
        <v>0</v>
      </c>
      <c r="H415" s="150"/>
      <c r="I415" s="151"/>
      <c r="J415" s="163"/>
      <c r="K415" s="164"/>
    </row>
    <row r="416" spans="1:11" hidden="1">
      <c r="A416" s="253" t="s">
        <v>475</v>
      </c>
      <c r="B416" s="262" t="s">
        <v>1616</v>
      </c>
      <c r="C416" s="18">
        <v>20</v>
      </c>
      <c r="D416" s="18"/>
      <c r="E416" s="18">
        <f t="shared" si="14"/>
        <v>20</v>
      </c>
      <c r="F416" s="18">
        <v>20</v>
      </c>
      <c r="G416" s="125">
        <f t="shared" si="15"/>
        <v>0</v>
      </c>
      <c r="H416" s="150"/>
      <c r="I416" s="151"/>
      <c r="J416" s="163"/>
      <c r="K416" s="164"/>
    </row>
    <row r="417" spans="1:11" hidden="1">
      <c r="A417" s="245" t="s">
        <v>967</v>
      </c>
      <c r="B417" s="262" t="s">
        <v>969</v>
      </c>
      <c r="C417" s="18">
        <v>2000</v>
      </c>
      <c r="D417" s="18"/>
      <c r="E417" s="18">
        <f t="shared" si="14"/>
        <v>2000</v>
      </c>
      <c r="F417" s="18">
        <v>2000</v>
      </c>
      <c r="G417" s="125">
        <f t="shared" si="15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 hidden="1">
      <c r="A418" s="253" t="s">
        <v>967</v>
      </c>
      <c r="B418" s="237" t="s">
        <v>1381</v>
      </c>
      <c r="C418" s="18">
        <v>1000</v>
      </c>
      <c r="D418" s="18"/>
      <c r="E418" s="18">
        <f t="shared" si="14"/>
        <v>1000</v>
      </c>
      <c r="F418" s="18">
        <v>1000</v>
      </c>
      <c r="G418" s="125">
        <f t="shared" si="15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 hidden="1">
      <c r="A419" s="253" t="s">
        <v>967</v>
      </c>
      <c r="B419" s="236" t="s">
        <v>1382</v>
      </c>
      <c r="C419" s="18"/>
      <c r="D419" s="18"/>
      <c r="E419" s="18">
        <f t="shared" si="14"/>
        <v>0</v>
      </c>
      <c r="F419" s="18"/>
      <c r="G419" s="125">
        <f t="shared" si="15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 hidden="1">
      <c r="A420" s="253" t="s">
        <v>967</v>
      </c>
      <c r="B420" s="236" t="s">
        <v>1383</v>
      </c>
      <c r="C420" s="18" t="s">
        <v>909</v>
      </c>
      <c r="D420" s="18" t="s">
        <v>909</v>
      </c>
      <c r="E420" s="18">
        <f t="shared" si="14"/>
        <v>0</v>
      </c>
      <c r="F420" s="18" t="s">
        <v>909</v>
      </c>
      <c r="G420" s="125">
        <f t="shared" si="15"/>
        <v>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 hidden="1">
      <c r="A421" s="253" t="s">
        <v>967</v>
      </c>
      <c r="B421" s="236" t="s">
        <v>693</v>
      </c>
      <c r="C421" s="18" t="s">
        <v>909</v>
      </c>
      <c r="D421" s="18" t="s">
        <v>909</v>
      </c>
      <c r="E421" s="18">
        <f t="shared" si="14"/>
        <v>0</v>
      </c>
      <c r="F421" s="18" t="s">
        <v>909</v>
      </c>
      <c r="G421" s="125">
        <f t="shared" si="15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 hidden="1">
      <c r="A422" s="253" t="s">
        <v>967</v>
      </c>
      <c r="B422" s="237" t="s">
        <v>1384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25">
        <f t="shared" si="15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 hidden="1">
      <c r="A423" s="253" t="s">
        <v>967</v>
      </c>
      <c r="B423" s="237" t="s">
        <v>1385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25">
        <f t="shared" si="15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 hidden="1">
      <c r="A424" s="253" t="s">
        <v>967</v>
      </c>
      <c r="B424" s="237" t="s">
        <v>971</v>
      </c>
      <c r="C424" s="18">
        <v>1500</v>
      </c>
      <c r="D424" s="18"/>
      <c r="E424" s="18">
        <f t="shared" si="14"/>
        <v>1500</v>
      </c>
      <c r="F424" s="18">
        <v>1500</v>
      </c>
      <c r="G424" s="125">
        <f t="shared" si="15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 hidden="1">
      <c r="A425" s="253" t="s">
        <v>967</v>
      </c>
      <c r="B425" s="236" t="s">
        <v>692</v>
      </c>
      <c r="C425" s="18">
        <v>1000</v>
      </c>
      <c r="D425" s="18"/>
      <c r="E425" s="18">
        <f t="shared" si="14"/>
        <v>1000</v>
      </c>
      <c r="F425" s="18">
        <v>1000</v>
      </c>
      <c r="G425" s="125">
        <f t="shared" si="15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 hidden="1">
      <c r="A426" s="253" t="s">
        <v>967</v>
      </c>
      <c r="B426" s="236" t="s">
        <v>1386</v>
      </c>
      <c r="C426" s="18">
        <v>6000</v>
      </c>
      <c r="D426" s="18"/>
      <c r="E426" s="18">
        <f t="shared" si="14"/>
        <v>6000</v>
      </c>
      <c r="F426" s="18">
        <v>6000</v>
      </c>
      <c r="G426" s="125">
        <f t="shared" si="15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 hidden="1">
      <c r="A427" s="253" t="s">
        <v>967</v>
      </c>
      <c r="B427" s="236" t="s">
        <v>1387</v>
      </c>
      <c r="C427" s="18"/>
      <c r="D427" s="18"/>
      <c r="E427" s="18">
        <f t="shared" si="14"/>
        <v>0</v>
      </c>
      <c r="F427" s="18" t="s">
        <v>909</v>
      </c>
      <c r="G427" s="125">
        <f t="shared" si="15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 hidden="1">
      <c r="A428" s="253" t="s">
        <v>967</v>
      </c>
      <c r="B428" s="236" t="s">
        <v>1388</v>
      </c>
      <c r="C428" s="18" t="s">
        <v>909</v>
      </c>
      <c r="D428" s="18" t="s">
        <v>909</v>
      </c>
      <c r="E428" s="18">
        <f t="shared" si="14"/>
        <v>0</v>
      </c>
      <c r="F428" s="18" t="s">
        <v>909</v>
      </c>
      <c r="G428" s="125">
        <f t="shared" si="15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 hidden="1">
      <c r="A429" s="253" t="s">
        <v>967</v>
      </c>
      <c r="B429" s="236" t="s">
        <v>691</v>
      </c>
      <c r="C429" s="18" t="s">
        <v>909</v>
      </c>
      <c r="D429" s="18" t="s">
        <v>909</v>
      </c>
      <c r="E429" s="18">
        <f t="shared" si="14"/>
        <v>0</v>
      </c>
      <c r="F429" s="18" t="s">
        <v>909</v>
      </c>
      <c r="G429" s="125">
        <f t="shared" si="15"/>
        <v>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 hidden="1">
      <c r="A430" s="245" t="s">
        <v>903</v>
      </c>
      <c r="B430" s="236" t="s">
        <v>1389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25">
        <f t="shared" si="15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 hidden="1">
      <c r="A431" s="253" t="s">
        <v>903</v>
      </c>
      <c r="B431" s="236" t="s">
        <v>1390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25">
        <f t="shared" si="15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 hidden="1">
      <c r="A432" s="253" t="s">
        <v>903</v>
      </c>
      <c r="B432" s="237" t="s">
        <v>1391</v>
      </c>
      <c r="C432" s="18" t="s">
        <v>909</v>
      </c>
      <c r="D432" s="18" t="s">
        <v>909</v>
      </c>
      <c r="E432" s="18">
        <f t="shared" si="14"/>
        <v>0</v>
      </c>
      <c r="F432" s="18" t="s">
        <v>909</v>
      </c>
      <c r="G432" s="125">
        <f t="shared" si="15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 hidden="1">
      <c r="A433" s="245" t="s">
        <v>1392</v>
      </c>
      <c r="B433" s="262" t="s">
        <v>1393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25">
        <f t="shared" si="15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 hidden="1">
      <c r="A434" s="253" t="s">
        <v>1392</v>
      </c>
      <c r="B434" s="236" t="s">
        <v>929</v>
      </c>
      <c r="C434" s="18" t="s">
        <v>909</v>
      </c>
      <c r="D434" s="18" t="s">
        <v>909</v>
      </c>
      <c r="E434" s="18">
        <f t="shared" si="14"/>
        <v>0</v>
      </c>
      <c r="F434" s="18" t="s">
        <v>909</v>
      </c>
      <c r="G434" s="125">
        <f t="shared" si="15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 hidden="1">
      <c r="A435" s="253" t="s">
        <v>1392</v>
      </c>
      <c r="B435" s="236" t="s">
        <v>1394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25">
        <f t="shared" si="15"/>
        <v>0</v>
      </c>
      <c r="H435" s="150" t="s">
        <v>909</v>
      </c>
      <c r="I435" s="151" t="s">
        <v>909</v>
      </c>
      <c r="J435" s="163" t="s">
        <v>909</v>
      </c>
      <c r="K435" s="164" t="s">
        <v>909</v>
      </c>
    </row>
    <row r="436" spans="1:11" hidden="1">
      <c r="A436" s="245" t="s">
        <v>596</v>
      </c>
      <c r="B436" s="262" t="s">
        <v>1395</v>
      </c>
      <c r="C436" s="18">
        <v>6777</v>
      </c>
      <c r="D436" s="18"/>
      <c r="E436" s="18">
        <f t="shared" si="14"/>
        <v>6777</v>
      </c>
      <c r="F436" s="18">
        <v>6777</v>
      </c>
      <c r="G436" s="125">
        <f t="shared" si="15"/>
        <v>0</v>
      </c>
      <c r="H436" s="150" t="s">
        <v>909</v>
      </c>
      <c r="I436" s="151" t="s">
        <v>909</v>
      </c>
      <c r="J436" s="163" t="s">
        <v>909</v>
      </c>
      <c r="K436" s="164" t="s">
        <v>909</v>
      </c>
    </row>
    <row r="437" spans="1:11" hidden="1">
      <c r="A437" s="253" t="s">
        <v>596</v>
      </c>
      <c r="B437" s="236" t="s">
        <v>1396</v>
      </c>
      <c r="C437" s="18" t="s">
        <v>909</v>
      </c>
      <c r="D437" s="18" t="s">
        <v>909</v>
      </c>
      <c r="E437" s="18">
        <f t="shared" si="14"/>
        <v>0</v>
      </c>
      <c r="F437" s="18" t="s">
        <v>909</v>
      </c>
      <c r="G437" s="125">
        <f t="shared" si="15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 hidden="1">
      <c r="A438" s="253" t="s">
        <v>596</v>
      </c>
      <c r="B438" s="236" t="s">
        <v>1397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25">
        <f t="shared" si="15"/>
        <v>0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 hidden="1">
      <c r="A439" s="253" t="s">
        <v>596</v>
      </c>
      <c r="B439" s="236" t="s">
        <v>1398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25">
        <f t="shared" si="15"/>
        <v>0</v>
      </c>
      <c r="H439" s="150" t="s">
        <v>909</v>
      </c>
      <c r="I439" s="153" t="s">
        <v>909</v>
      </c>
      <c r="J439" s="168" t="s">
        <v>909</v>
      </c>
      <c r="K439" s="164" t="s">
        <v>909</v>
      </c>
    </row>
    <row r="440" spans="1:11" hidden="1">
      <c r="A440" s="253" t="s">
        <v>596</v>
      </c>
      <c r="B440" s="236" t="s">
        <v>600</v>
      </c>
      <c r="C440" s="18">
        <v>10000</v>
      </c>
      <c r="D440" s="18"/>
      <c r="E440" s="18">
        <f t="shared" si="14"/>
        <v>10000</v>
      </c>
      <c r="F440" s="18">
        <v>10000</v>
      </c>
      <c r="G440" s="125">
        <f t="shared" si="15"/>
        <v>0</v>
      </c>
      <c r="H440" s="150" t="s">
        <v>909</v>
      </c>
      <c r="I440" s="153" t="s">
        <v>909</v>
      </c>
      <c r="J440" s="168" t="s">
        <v>909</v>
      </c>
      <c r="K440" s="164" t="s">
        <v>909</v>
      </c>
    </row>
    <row r="441" spans="1:11" hidden="1">
      <c r="A441" s="253" t="s">
        <v>596</v>
      </c>
      <c r="B441" s="237" t="s">
        <v>1399</v>
      </c>
      <c r="C441" s="18"/>
      <c r="D441" s="18"/>
      <c r="E441" s="18">
        <v>60000</v>
      </c>
      <c r="F441" s="18">
        <v>60000</v>
      </c>
      <c r="G441" s="125">
        <f t="shared" si="15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 hidden="1">
      <c r="A442" s="253" t="s">
        <v>596</v>
      </c>
      <c r="B442" s="237" t="s">
        <v>1450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25">
        <f t="shared" si="15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 hidden="1">
      <c r="A443" s="253" t="s">
        <v>596</v>
      </c>
      <c r="B443" s="237" t="s">
        <v>1535</v>
      </c>
      <c r="C443" s="18" t="s">
        <v>909</v>
      </c>
      <c r="D443" s="18" t="s">
        <v>909</v>
      </c>
      <c r="E443" s="18">
        <f t="shared" si="14"/>
        <v>0</v>
      </c>
      <c r="F443" s="18" t="s">
        <v>909</v>
      </c>
      <c r="G443" s="125">
        <f t="shared" si="15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 hidden="1">
      <c r="A444" s="253" t="s">
        <v>596</v>
      </c>
      <c r="B444" s="237" t="s">
        <v>1400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25">
        <f t="shared" si="15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 hidden="1">
      <c r="A445" s="253" t="s">
        <v>596</v>
      </c>
      <c r="B445" s="237" t="s">
        <v>1400</v>
      </c>
      <c r="C445" s="18" t="s">
        <v>909</v>
      </c>
      <c r="D445" s="18" t="s">
        <v>909</v>
      </c>
      <c r="E445" s="18">
        <f t="shared" si="14"/>
        <v>0</v>
      </c>
      <c r="F445" s="18" t="s">
        <v>909</v>
      </c>
      <c r="G445" s="125">
        <f t="shared" si="15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 hidden="1">
      <c r="A446" s="256" t="s">
        <v>1401</v>
      </c>
      <c r="B446" s="263" t="s">
        <v>683</v>
      </c>
      <c r="C446" s="18">
        <v>2500</v>
      </c>
      <c r="D446" s="18"/>
      <c r="E446" s="18">
        <f t="shared" si="14"/>
        <v>2500</v>
      </c>
      <c r="F446" s="18">
        <v>2500</v>
      </c>
      <c r="G446" s="125">
        <f t="shared" si="15"/>
        <v>0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 hidden="1">
      <c r="A447" s="245" t="s">
        <v>807</v>
      </c>
      <c r="B447" s="236" t="s">
        <v>1402</v>
      </c>
      <c r="C447" s="18">
        <v>5000</v>
      </c>
      <c r="D447" s="18"/>
      <c r="E447" s="18">
        <f t="shared" si="14"/>
        <v>5000</v>
      </c>
      <c r="F447" s="18">
        <v>5000</v>
      </c>
      <c r="G447" s="125">
        <f t="shared" si="15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 hidden="1">
      <c r="A448" s="253" t="s">
        <v>807</v>
      </c>
      <c r="B448" s="236" t="s">
        <v>1403</v>
      </c>
      <c r="C448" s="18">
        <v>50000</v>
      </c>
      <c r="D448" s="18"/>
      <c r="E448" s="18">
        <f t="shared" si="14"/>
        <v>50000</v>
      </c>
      <c r="F448" s="18">
        <v>50000</v>
      </c>
      <c r="G448" s="125">
        <f t="shared" si="15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 hidden="1">
      <c r="A449" s="253" t="s">
        <v>807</v>
      </c>
      <c r="B449" s="237" t="s">
        <v>1605</v>
      </c>
      <c r="C449" s="18"/>
      <c r="D449" s="18"/>
      <c r="E449" s="18">
        <f t="shared" si="14"/>
        <v>0</v>
      </c>
      <c r="F449" s="18" t="s">
        <v>909</v>
      </c>
      <c r="G449" s="125">
        <f t="shared" si="15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 hidden="1">
      <c r="A450" s="249" t="s">
        <v>636</v>
      </c>
      <c r="B450" s="250" t="s">
        <v>1405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25">
        <f t="shared" si="15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 hidden="1">
      <c r="A451" s="257" t="s">
        <v>636</v>
      </c>
      <c r="B451" s="230" t="s">
        <v>1406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25">
        <f t="shared" si="15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 hidden="1">
      <c r="A452" s="257" t="s">
        <v>636</v>
      </c>
      <c r="B452" s="230" t="s">
        <v>1407</v>
      </c>
      <c r="C452" s="18">
        <v>220</v>
      </c>
      <c r="D452" s="18"/>
      <c r="E452" s="18">
        <f t="shared" si="14"/>
        <v>220</v>
      </c>
      <c r="F452" s="18">
        <v>220</v>
      </c>
      <c r="G452" s="125">
        <f t="shared" si="15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 hidden="1">
      <c r="A453" s="257" t="s">
        <v>636</v>
      </c>
      <c r="B453" s="230" t="s">
        <v>1408</v>
      </c>
      <c r="C453" s="18" t="s">
        <v>909</v>
      </c>
      <c r="D453" s="18" t="s">
        <v>909</v>
      </c>
      <c r="E453" s="18">
        <f t="shared" si="14"/>
        <v>0</v>
      </c>
      <c r="F453" s="18" t="s">
        <v>909</v>
      </c>
      <c r="G453" s="125">
        <f t="shared" si="15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 hidden="1">
      <c r="A454" s="257" t="s">
        <v>636</v>
      </c>
      <c r="B454" s="230" t="s">
        <v>1409</v>
      </c>
      <c r="C454" s="18" t="s">
        <v>909</v>
      </c>
      <c r="D454" s="18" t="s">
        <v>909</v>
      </c>
      <c r="E454" s="18">
        <f t="shared" si="14"/>
        <v>0</v>
      </c>
      <c r="F454" s="18" t="s">
        <v>909</v>
      </c>
      <c r="G454" s="125">
        <f t="shared" si="15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 hidden="1">
      <c r="A455" s="257" t="s">
        <v>636</v>
      </c>
      <c r="B455" s="230" t="s">
        <v>638</v>
      </c>
      <c r="C455" s="18">
        <v>370</v>
      </c>
      <c r="D455" s="18"/>
      <c r="E455" s="18">
        <f t="shared" si="14"/>
        <v>370</v>
      </c>
      <c r="F455" s="18">
        <v>370</v>
      </c>
      <c r="G455" s="125">
        <f t="shared" si="15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 hidden="1">
      <c r="A456" s="257" t="s">
        <v>636</v>
      </c>
      <c r="B456" s="230" t="s">
        <v>1410</v>
      </c>
      <c r="C456" s="18">
        <v>210</v>
      </c>
      <c r="D456" s="18"/>
      <c r="E456" s="18">
        <f t="shared" si="14"/>
        <v>210</v>
      </c>
      <c r="F456" s="18">
        <v>210</v>
      </c>
      <c r="G456" s="125">
        <f t="shared" si="15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 hidden="1">
      <c r="A457" s="257" t="s">
        <v>636</v>
      </c>
      <c r="B457" s="230" t="s">
        <v>1411</v>
      </c>
      <c r="C457" s="18">
        <v>450</v>
      </c>
      <c r="D457" s="18"/>
      <c r="E457" s="18">
        <f t="shared" si="14"/>
        <v>450</v>
      </c>
      <c r="F457" s="18">
        <v>450</v>
      </c>
      <c r="G457" s="125">
        <f t="shared" si="15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 hidden="1">
      <c r="A458" s="257" t="s">
        <v>636</v>
      </c>
      <c r="B458" s="230" t="s">
        <v>1412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25">
        <f t="shared" si="15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 hidden="1">
      <c r="A459" s="257" t="s">
        <v>636</v>
      </c>
      <c r="B459" s="230" t="s">
        <v>1413</v>
      </c>
      <c r="C459" s="18">
        <v>420</v>
      </c>
      <c r="D459" s="18"/>
      <c r="E459" s="18">
        <f t="shared" si="14"/>
        <v>420</v>
      </c>
      <c r="F459" s="18">
        <v>420</v>
      </c>
      <c r="G459" s="125">
        <f t="shared" si="15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 hidden="1">
      <c r="A460" s="257" t="s">
        <v>636</v>
      </c>
      <c r="B460" s="230" t="s">
        <v>1414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25">
        <f t="shared" si="15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 hidden="1">
      <c r="A461" s="257" t="s">
        <v>636</v>
      </c>
      <c r="B461" s="230" t="s">
        <v>1415</v>
      </c>
      <c r="C461" s="18">
        <v>890</v>
      </c>
      <c r="D461" s="18"/>
      <c r="E461" s="18">
        <f t="shared" si="14"/>
        <v>890</v>
      </c>
      <c r="F461" s="18">
        <v>890</v>
      </c>
      <c r="G461" s="125">
        <f t="shared" si="15"/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 hidden="1">
      <c r="A462" s="257" t="s">
        <v>636</v>
      </c>
      <c r="B462" s="230" t="s">
        <v>1416</v>
      </c>
      <c r="C462" s="18" t="s">
        <v>909</v>
      </c>
      <c r="D462" s="18" t="s">
        <v>909</v>
      </c>
      <c r="E462" s="18">
        <f t="shared" si="14"/>
        <v>0</v>
      </c>
      <c r="F462" s="18" t="s">
        <v>909</v>
      </c>
      <c r="G462" s="125">
        <f t="shared" si="15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 hidden="1">
      <c r="A463" s="257" t="s">
        <v>636</v>
      </c>
      <c r="B463" s="230" t="s">
        <v>1417</v>
      </c>
      <c r="C463" s="18" t="s">
        <v>909</v>
      </c>
      <c r="D463" s="18" t="s">
        <v>909</v>
      </c>
      <c r="E463" s="18">
        <f t="shared" si="14"/>
        <v>0</v>
      </c>
      <c r="F463" s="18" t="s">
        <v>909</v>
      </c>
      <c r="G463" s="125">
        <f t="shared" si="15"/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 hidden="1">
      <c r="A464" s="257" t="s">
        <v>636</v>
      </c>
      <c r="B464" s="230" t="s">
        <v>1418</v>
      </c>
      <c r="C464" s="18" t="s">
        <v>909</v>
      </c>
      <c r="D464" s="18" t="s">
        <v>909</v>
      </c>
      <c r="E464" s="18">
        <f t="shared" si="14"/>
        <v>0</v>
      </c>
      <c r="F464" s="18" t="s">
        <v>909</v>
      </c>
      <c r="G464" s="125">
        <f t="shared" si="15"/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 hidden="1">
      <c r="A465" s="257" t="s">
        <v>636</v>
      </c>
      <c r="B465" s="230" t="s">
        <v>1419</v>
      </c>
      <c r="C465" s="18">
        <v>9000</v>
      </c>
      <c r="D465" s="18"/>
      <c r="E465" s="18">
        <f t="shared" ref="E465:E528" si="16">IFERROR(C465+D465,0)</f>
        <v>9000</v>
      </c>
      <c r="F465" s="18">
        <v>9000</v>
      </c>
      <c r="G465" s="125">
        <f t="shared" ref="G465:G528" si="17">IFERROR((E465-F465),0)</f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 hidden="1">
      <c r="A466" s="362" t="s">
        <v>1085</v>
      </c>
      <c r="B466" s="236" t="s">
        <v>1420</v>
      </c>
      <c r="C466" s="18" t="s">
        <v>909</v>
      </c>
      <c r="D466" s="18" t="s">
        <v>909</v>
      </c>
      <c r="E466" s="18">
        <f t="shared" si="16"/>
        <v>0</v>
      </c>
      <c r="F466" s="18" t="s">
        <v>909</v>
      </c>
      <c r="G466" s="125">
        <f t="shared" si="17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 hidden="1">
      <c r="A467" s="363" t="s">
        <v>1085</v>
      </c>
      <c r="B467" s="236" t="s">
        <v>1421</v>
      </c>
      <c r="C467" s="18" t="s">
        <v>909</v>
      </c>
      <c r="D467" s="18" t="s">
        <v>909</v>
      </c>
      <c r="E467" s="18">
        <f t="shared" si="16"/>
        <v>0</v>
      </c>
      <c r="F467" s="18" t="s">
        <v>909</v>
      </c>
      <c r="G467" s="125">
        <f t="shared" si="17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 hidden="1">
      <c r="A468" s="363" t="s">
        <v>1085</v>
      </c>
      <c r="B468" s="236" t="s">
        <v>1422</v>
      </c>
      <c r="C468" s="18" t="s">
        <v>909</v>
      </c>
      <c r="D468" s="18" t="s">
        <v>909</v>
      </c>
      <c r="E468" s="18">
        <f t="shared" si="16"/>
        <v>0</v>
      </c>
      <c r="F468" s="18" t="s">
        <v>909</v>
      </c>
      <c r="G468" s="125">
        <f t="shared" si="17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 hidden="1">
      <c r="A469" s="363" t="s">
        <v>1085</v>
      </c>
      <c r="B469" s="237" t="s">
        <v>1423</v>
      </c>
      <c r="C469" s="18" t="s">
        <v>909</v>
      </c>
      <c r="D469" s="18" t="s">
        <v>909</v>
      </c>
      <c r="E469" s="18">
        <f t="shared" si="16"/>
        <v>0</v>
      </c>
      <c r="F469" s="18" t="s">
        <v>909</v>
      </c>
      <c r="G469" s="125">
        <f t="shared" si="17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 hidden="1">
      <c r="A470" s="363" t="s">
        <v>1085</v>
      </c>
      <c r="B470" s="236" t="s">
        <v>1424</v>
      </c>
      <c r="C470" s="18" t="s">
        <v>909</v>
      </c>
      <c r="D470" s="18" t="s">
        <v>909</v>
      </c>
      <c r="E470" s="18">
        <f t="shared" si="16"/>
        <v>0</v>
      </c>
      <c r="F470" s="18" t="s">
        <v>909</v>
      </c>
      <c r="G470" s="125">
        <f t="shared" si="17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 hidden="1">
      <c r="A471" s="362" t="s">
        <v>944</v>
      </c>
      <c r="B471" s="262" t="s">
        <v>394</v>
      </c>
      <c r="C471" s="18" t="s">
        <v>909</v>
      </c>
      <c r="D471" s="18" t="s">
        <v>909</v>
      </c>
      <c r="E471" s="18">
        <f t="shared" si="16"/>
        <v>0</v>
      </c>
      <c r="F471" s="18" t="s">
        <v>909</v>
      </c>
      <c r="G471" s="125">
        <f t="shared" si="17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 hidden="1">
      <c r="A472" s="363" t="s">
        <v>944</v>
      </c>
      <c r="B472" s="236" t="s">
        <v>390</v>
      </c>
      <c r="C472" s="18" t="s">
        <v>909</v>
      </c>
      <c r="D472" s="18" t="s">
        <v>909</v>
      </c>
      <c r="E472" s="18">
        <f t="shared" si="16"/>
        <v>0</v>
      </c>
      <c r="F472" s="18" t="s">
        <v>909</v>
      </c>
      <c r="G472" s="125">
        <f t="shared" si="17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 hidden="1">
      <c r="A473" s="253" t="s">
        <v>944</v>
      </c>
      <c r="B473" s="236" t="s">
        <v>391</v>
      </c>
      <c r="C473" s="18" t="s">
        <v>909</v>
      </c>
      <c r="D473" s="18" t="s">
        <v>909</v>
      </c>
      <c r="E473" s="18">
        <f t="shared" si="16"/>
        <v>0</v>
      </c>
      <c r="F473" s="18" t="s">
        <v>909</v>
      </c>
      <c r="G473" s="125">
        <f t="shared" si="17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 hidden="1">
      <c r="A474" s="253" t="s">
        <v>944</v>
      </c>
      <c r="B474" s="236" t="s">
        <v>1425</v>
      </c>
      <c r="C474" s="18" t="s">
        <v>909</v>
      </c>
      <c r="D474" s="18" t="s">
        <v>909</v>
      </c>
      <c r="E474" s="18">
        <f t="shared" si="16"/>
        <v>0</v>
      </c>
      <c r="F474" s="18" t="s">
        <v>909</v>
      </c>
      <c r="G474" s="125">
        <f t="shared" si="17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 hidden="1">
      <c r="A475" s="253" t="s">
        <v>944</v>
      </c>
      <c r="B475" s="236" t="s">
        <v>1426</v>
      </c>
      <c r="C475" s="18" t="s">
        <v>909</v>
      </c>
      <c r="D475" s="18" t="s">
        <v>909</v>
      </c>
      <c r="E475" s="18">
        <f t="shared" si="16"/>
        <v>0</v>
      </c>
      <c r="F475" s="18" t="s">
        <v>909</v>
      </c>
      <c r="G475" s="125">
        <f t="shared" si="17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 hidden="1">
      <c r="A476" s="253" t="s">
        <v>944</v>
      </c>
      <c r="B476" s="236" t="s">
        <v>1427</v>
      </c>
      <c r="C476" s="18" t="s">
        <v>909</v>
      </c>
      <c r="D476" s="18" t="s">
        <v>909</v>
      </c>
      <c r="E476" s="18">
        <f t="shared" si="16"/>
        <v>0</v>
      </c>
      <c r="F476" s="18" t="s">
        <v>909</v>
      </c>
      <c r="G476" s="125">
        <f t="shared" si="17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 hidden="1">
      <c r="A477" s="253" t="s">
        <v>944</v>
      </c>
      <c r="B477" s="236" t="s">
        <v>395</v>
      </c>
      <c r="C477" s="18" t="s">
        <v>909</v>
      </c>
      <c r="D477" s="18" t="s">
        <v>909</v>
      </c>
      <c r="E477" s="18">
        <f t="shared" si="16"/>
        <v>0</v>
      </c>
      <c r="F477" s="18" t="s">
        <v>909</v>
      </c>
      <c r="G477" s="125">
        <f t="shared" si="17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 hidden="1">
      <c r="A478" s="253" t="s">
        <v>944</v>
      </c>
      <c r="B478" s="236" t="s">
        <v>1428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25">
        <f t="shared" si="17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 hidden="1">
      <c r="A479" s="253" t="s">
        <v>944</v>
      </c>
      <c r="B479" s="236" t="s">
        <v>1429</v>
      </c>
      <c r="C479" s="18" t="s">
        <v>909</v>
      </c>
      <c r="D479" s="18" t="s">
        <v>909</v>
      </c>
      <c r="E479" s="18">
        <f t="shared" si="16"/>
        <v>0</v>
      </c>
      <c r="F479" s="18" t="s">
        <v>909</v>
      </c>
      <c r="G479" s="125">
        <f t="shared" si="17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 hidden="1">
      <c r="A480" s="253" t="s">
        <v>944</v>
      </c>
      <c r="B480" s="236" t="s">
        <v>1430</v>
      </c>
      <c r="C480" s="18" t="s">
        <v>909</v>
      </c>
      <c r="D480" s="18" t="s">
        <v>909</v>
      </c>
      <c r="E480" s="18">
        <f t="shared" si="16"/>
        <v>0</v>
      </c>
      <c r="F480" s="18" t="s">
        <v>909</v>
      </c>
      <c r="G480" s="125">
        <f t="shared" si="17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 hidden="1">
      <c r="A481" s="253" t="s">
        <v>944</v>
      </c>
      <c r="B481" s="236" t="s">
        <v>383</v>
      </c>
      <c r="C481" s="18" t="s">
        <v>909</v>
      </c>
      <c r="D481" s="18" t="s">
        <v>909</v>
      </c>
      <c r="E481" s="18">
        <f t="shared" si="16"/>
        <v>0</v>
      </c>
      <c r="F481" s="18" t="s">
        <v>909</v>
      </c>
      <c r="G481" s="125">
        <f t="shared" si="17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 hidden="1">
      <c r="A482" s="253" t="s">
        <v>944</v>
      </c>
      <c r="B482" s="236" t="s">
        <v>1431</v>
      </c>
      <c r="C482" s="18" t="s">
        <v>909</v>
      </c>
      <c r="D482" s="18" t="s">
        <v>909</v>
      </c>
      <c r="E482" s="18">
        <f t="shared" si="16"/>
        <v>0</v>
      </c>
      <c r="F482" s="18" t="s">
        <v>909</v>
      </c>
      <c r="G482" s="125">
        <f t="shared" si="17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 hidden="1">
      <c r="A483" s="253" t="s">
        <v>944</v>
      </c>
      <c r="B483" s="236" t="s">
        <v>389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25">
        <f t="shared" si="17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 hidden="1">
      <c r="A484" s="253" t="s">
        <v>944</v>
      </c>
      <c r="B484" s="236" t="s">
        <v>388</v>
      </c>
      <c r="C484" s="18" t="s">
        <v>909</v>
      </c>
      <c r="D484" s="18" t="s">
        <v>909</v>
      </c>
      <c r="E484" s="18">
        <f t="shared" si="16"/>
        <v>0</v>
      </c>
      <c r="F484" s="18" t="s">
        <v>909</v>
      </c>
      <c r="G484" s="125">
        <f t="shared" si="17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 hidden="1">
      <c r="A485" s="253" t="s">
        <v>944</v>
      </c>
      <c r="B485" s="236" t="s">
        <v>387</v>
      </c>
      <c r="C485" s="18" t="s">
        <v>909</v>
      </c>
      <c r="D485" s="18" t="s">
        <v>909</v>
      </c>
      <c r="E485" s="18">
        <f t="shared" si="16"/>
        <v>0</v>
      </c>
      <c r="F485" s="18" t="s">
        <v>909</v>
      </c>
      <c r="G485" s="125">
        <f t="shared" si="17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 hidden="1">
      <c r="A486" s="360" t="s">
        <v>946</v>
      </c>
      <c r="B486" s="262" t="s">
        <v>1432</v>
      </c>
      <c r="C486" s="18" t="s">
        <v>909</v>
      </c>
      <c r="D486" s="18" t="s">
        <v>909</v>
      </c>
      <c r="E486" s="18">
        <f t="shared" si="16"/>
        <v>0</v>
      </c>
      <c r="F486" s="18" t="s">
        <v>909</v>
      </c>
      <c r="G486" s="125">
        <f t="shared" si="17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 hidden="1">
      <c r="A487" s="360" t="s">
        <v>763</v>
      </c>
      <c r="B487" s="262" t="s">
        <v>764</v>
      </c>
      <c r="C487" s="18">
        <v>1500</v>
      </c>
      <c r="D487" s="18"/>
      <c r="E487" s="18">
        <f t="shared" si="16"/>
        <v>1500</v>
      </c>
      <c r="F487" s="18">
        <v>1500</v>
      </c>
      <c r="G487" s="125">
        <f t="shared" si="17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 hidden="1">
      <c r="A488" s="361" t="s">
        <v>763</v>
      </c>
      <c r="B488" s="237" t="s">
        <v>1433</v>
      </c>
      <c r="C488" s="18">
        <v>1000</v>
      </c>
      <c r="D488" s="18"/>
      <c r="E488" s="18">
        <f t="shared" si="16"/>
        <v>1000</v>
      </c>
      <c r="F488" s="18">
        <v>1000</v>
      </c>
      <c r="G488" s="125">
        <f t="shared" si="17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 hidden="1">
      <c r="A489" s="361" t="s">
        <v>763</v>
      </c>
      <c r="B489" s="237" t="s">
        <v>1434</v>
      </c>
      <c r="C489" s="18">
        <v>1500</v>
      </c>
      <c r="D489" s="18"/>
      <c r="E489" s="18">
        <f t="shared" si="16"/>
        <v>1500</v>
      </c>
      <c r="F489" s="18">
        <v>1500</v>
      </c>
      <c r="G489" s="125">
        <f t="shared" si="17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 hidden="1">
      <c r="A490" s="360" t="s">
        <v>467</v>
      </c>
      <c r="B490" s="264" t="s">
        <v>1034</v>
      </c>
      <c r="C490" s="18">
        <v>3000</v>
      </c>
      <c r="D490" s="18"/>
      <c r="E490" s="18">
        <f t="shared" si="16"/>
        <v>3000</v>
      </c>
      <c r="F490" s="18">
        <v>3000</v>
      </c>
      <c r="G490" s="125">
        <f t="shared" si="17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 hidden="1">
      <c r="A491" s="360" t="s">
        <v>568</v>
      </c>
      <c r="B491" s="236" t="s">
        <v>1435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25">
        <f t="shared" si="17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 hidden="1">
      <c r="A492" s="361" t="s">
        <v>568</v>
      </c>
      <c r="B492" s="236" t="s">
        <v>1436</v>
      </c>
      <c r="C492" s="18" t="s">
        <v>909</v>
      </c>
      <c r="D492" s="18" t="s">
        <v>909</v>
      </c>
      <c r="E492" s="18">
        <f t="shared" si="16"/>
        <v>0</v>
      </c>
      <c r="F492" s="18" t="s">
        <v>909</v>
      </c>
      <c r="G492" s="125">
        <f t="shared" si="17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 hidden="1">
      <c r="A493" s="361" t="s">
        <v>568</v>
      </c>
      <c r="B493" s="236" t="s">
        <v>1437</v>
      </c>
      <c r="C493" s="18">
        <v>1418</v>
      </c>
      <c r="D493" s="18"/>
      <c r="E493" s="18">
        <f t="shared" si="16"/>
        <v>1418</v>
      </c>
      <c r="F493" s="18" t="s">
        <v>909</v>
      </c>
      <c r="G493" s="125">
        <f t="shared" si="17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 hidden="1">
      <c r="A494" s="361" t="s">
        <v>568</v>
      </c>
      <c r="B494" s="236" t="s">
        <v>1438</v>
      </c>
      <c r="C494" s="18" t="s">
        <v>909</v>
      </c>
      <c r="D494" s="18" t="s">
        <v>909</v>
      </c>
      <c r="E494" s="18">
        <f t="shared" si="16"/>
        <v>0</v>
      </c>
      <c r="F494" s="18" t="s">
        <v>909</v>
      </c>
      <c r="G494" s="125">
        <f t="shared" si="17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 hidden="1">
      <c r="A495" s="361" t="s">
        <v>568</v>
      </c>
      <c r="B495" s="236" t="s">
        <v>1439</v>
      </c>
      <c r="C495" s="18" t="s">
        <v>909</v>
      </c>
      <c r="D495" s="18" t="s">
        <v>909</v>
      </c>
      <c r="E495" s="18">
        <f t="shared" si="16"/>
        <v>0</v>
      </c>
      <c r="F495" s="18" t="s">
        <v>909</v>
      </c>
      <c r="G495" s="125">
        <f t="shared" si="17"/>
        <v>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 hidden="1">
      <c r="A496" s="361" t="s">
        <v>568</v>
      </c>
      <c r="B496" s="236" t="s">
        <v>1440</v>
      </c>
      <c r="C496" s="18">
        <v>1542</v>
      </c>
      <c r="D496" s="18"/>
      <c r="E496" s="18">
        <f t="shared" si="16"/>
        <v>1542</v>
      </c>
      <c r="F496" s="18">
        <v>1542</v>
      </c>
      <c r="G496" s="125">
        <f t="shared" si="17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 hidden="1">
      <c r="A497" s="361" t="s">
        <v>568</v>
      </c>
      <c r="B497" s="236" t="s">
        <v>1441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25">
        <f t="shared" si="17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 hidden="1">
      <c r="A498" s="361" t="s">
        <v>568</v>
      </c>
      <c r="B498" s="236" t="s">
        <v>1442</v>
      </c>
      <c r="C498" s="18">
        <v>124</v>
      </c>
      <c r="D498" s="18"/>
      <c r="E498" s="18">
        <f t="shared" si="16"/>
        <v>124</v>
      </c>
      <c r="F498" s="18" t="s">
        <v>909</v>
      </c>
      <c r="G498" s="125">
        <f t="shared" si="17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 hidden="1">
      <c r="A499" s="361" t="s">
        <v>568</v>
      </c>
      <c r="B499" s="236" t="s">
        <v>1443</v>
      </c>
      <c r="C499" s="18" t="s">
        <v>909</v>
      </c>
      <c r="D499" s="18" t="s">
        <v>909</v>
      </c>
      <c r="E499" s="18">
        <f t="shared" si="16"/>
        <v>0</v>
      </c>
      <c r="F499" s="18" t="s">
        <v>909</v>
      </c>
      <c r="G499" s="125">
        <f t="shared" si="17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 hidden="1">
      <c r="A500" s="361" t="s">
        <v>568</v>
      </c>
      <c r="B500" s="237" t="s">
        <v>1444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25">
        <f t="shared" si="17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 hidden="1">
      <c r="A501" s="361" t="s">
        <v>568</v>
      </c>
      <c r="B501" s="236" t="s">
        <v>1445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25">
        <f t="shared" si="17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 hidden="1">
      <c r="A502" s="360" t="s">
        <v>1002</v>
      </c>
      <c r="B502" s="265" t="s">
        <v>824</v>
      </c>
      <c r="C502" s="18" t="s">
        <v>909</v>
      </c>
      <c r="D502" s="18" t="s">
        <v>909</v>
      </c>
      <c r="E502" s="18">
        <f t="shared" si="16"/>
        <v>0</v>
      </c>
      <c r="F502" s="18" t="s">
        <v>909</v>
      </c>
      <c r="G502" s="125">
        <f t="shared" si="17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 hidden="1">
      <c r="A503" s="361" t="s">
        <v>1002</v>
      </c>
      <c r="B503" s="266" t="s">
        <v>825</v>
      </c>
      <c r="C503" s="18">
        <v>250</v>
      </c>
      <c r="D503" s="18"/>
      <c r="E503" s="18">
        <f t="shared" si="16"/>
        <v>250</v>
      </c>
      <c r="F503" s="18" t="s">
        <v>909</v>
      </c>
      <c r="G503" s="125">
        <f t="shared" si="17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 hidden="1">
      <c r="A504" s="253" t="s">
        <v>1002</v>
      </c>
      <c r="B504" s="266" t="s">
        <v>826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25">
        <f t="shared" si="17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 hidden="1">
      <c r="A505" s="253" t="s">
        <v>1002</v>
      </c>
      <c r="B505" s="267" t="s">
        <v>827</v>
      </c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25">
        <f t="shared" si="17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 hidden="1">
      <c r="A506" s="253" t="s">
        <v>1002</v>
      </c>
      <c r="B506" s="266" t="s">
        <v>828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25">
        <f t="shared" si="17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 hidden="1">
      <c r="A507" s="253" t="s">
        <v>1002</v>
      </c>
      <c r="B507" s="266" t="s">
        <v>1003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25">
        <f t="shared" si="17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 hidden="1">
      <c r="A508" s="253" t="s">
        <v>1002</v>
      </c>
      <c r="B508" s="266" t="s">
        <v>829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25">
        <f t="shared" si="17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 hidden="1">
      <c r="A509" s="253" t="s">
        <v>1002</v>
      </c>
      <c r="B509" s="266" t="s">
        <v>830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25">
        <f t="shared" si="17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 hidden="1">
      <c r="A510" s="253" t="s">
        <v>1002</v>
      </c>
      <c r="B510" s="266" t="s">
        <v>831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25">
        <f t="shared" si="17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 hidden="1">
      <c r="A511" s="253" t="s">
        <v>1002</v>
      </c>
      <c r="B511" s="267" t="s">
        <v>827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25">
        <f t="shared" si="17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 hidden="1">
      <c r="A512" s="253" t="s">
        <v>1002</v>
      </c>
      <c r="B512" s="268" t="s">
        <v>832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25">
        <f t="shared" si="17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 hidden="1">
      <c r="A513" s="253" t="s">
        <v>1002</v>
      </c>
      <c r="B513" s="268" t="s">
        <v>833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25">
        <f t="shared" si="17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 hidden="1">
      <c r="A514" s="253" t="s">
        <v>1002</v>
      </c>
      <c r="B514" s="268" t="s">
        <v>834</v>
      </c>
      <c r="C514" s="18" t="s">
        <v>909</v>
      </c>
      <c r="D514" s="18" t="s">
        <v>909</v>
      </c>
      <c r="E514" s="18">
        <f t="shared" si="16"/>
        <v>0</v>
      </c>
      <c r="F514" s="18" t="s">
        <v>909</v>
      </c>
      <c r="G514" s="125">
        <f t="shared" si="17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 hidden="1">
      <c r="A515" s="261" t="s">
        <v>1002</v>
      </c>
      <c r="B515" s="266" t="s">
        <v>1004</v>
      </c>
      <c r="C515" s="18" t="s">
        <v>909</v>
      </c>
      <c r="D515" s="18" t="s">
        <v>909</v>
      </c>
      <c r="E515" s="18">
        <f t="shared" si="16"/>
        <v>0</v>
      </c>
      <c r="F515" s="18" t="s">
        <v>909</v>
      </c>
      <c r="G515" s="125">
        <f t="shared" si="17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 hidden="1">
      <c r="A516" s="258" t="s">
        <v>1005</v>
      </c>
      <c r="B516" s="266" t="s">
        <v>1006</v>
      </c>
      <c r="C516" s="18" t="s">
        <v>909</v>
      </c>
      <c r="D516" s="18" t="s">
        <v>909</v>
      </c>
      <c r="E516" s="18">
        <f t="shared" si="16"/>
        <v>0</v>
      </c>
      <c r="F516" s="18" t="s">
        <v>909</v>
      </c>
      <c r="G516" s="125">
        <f t="shared" si="17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 hidden="1">
      <c r="A517" s="258" t="s">
        <v>1483</v>
      </c>
      <c r="B517" s="365" t="s">
        <v>1613</v>
      </c>
      <c r="C517" s="18">
        <v>2200</v>
      </c>
      <c r="D517" s="18"/>
      <c r="E517" s="18">
        <f t="shared" si="16"/>
        <v>2200</v>
      </c>
      <c r="F517" s="18">
        <v>2200</v>
      </c>
      <c r="G517" s="125">
        <f t="shared" si="17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 hidden="1">
      <c r="A518" s="259" t="s">
        <v>1483</v>
      </c>
      <c r="B518" s="366" t="s">
        <v>1495</v>
      </c>
      <c r="C518" s="18">
        <v>10400</v>
      </c>
      <c r="D518" s="18"/>
      <c r="E518" s="18">
        <f t="shared" si="16"/>
        <v>10400</v>
      </c>
      <c r="F518" s="18">
        <v>10400</v>
      </c>
      <c r="G518" s="125">
        <f t="shared" si="17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 hidden="1">
      <c r="A519" s="259" t="s">
        <v>1483</v>
      </c>
      <c r="B519" s="367" t="s">
        <v>1484</v>
      </c>
      <c r="C519" s="18">
        <v>20400</v>
      </c>
      <c r="D519" s="18"/>
      <c r="E519" s="18">
        <f t="shared" si="16"/>
        <v>20400</v>
      </c>
      <c r="F519" s="18">
        <v>20400</v>
      </c>
      <c r="G519" s="125">
        <f t="shared" si="17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 hidden="1">
      <c r="A520" s="259" t="s">
        <v>1483</v>
      </c>
      <c r="B520" s="366" t="s">
        <v>1485</v>
      </c>
      <c r="C520" s="18">
        <v>17600</v>
      </c>
      <c r="D520" s="18"/>
      <c r="E520" s="18">
        <f t="shared" si="16"/>
        <v>17600</v>
      </c>
      <c r="F520" s="18">
        <v>17600</v>
      </c>
      <c r="G520" s="125">
        <f t="shared" si="17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 hidden="1">
      <c r="A521" s="259" t="s">
        <v>1483</v>
      </c>
      <c r="B521" s="366" t="s">
        <v>1486</v>
      </c>
      <c r="C521" s="18">
        <v>10800</v>
      </c>
      <c r="D521" s="18"/>
      <c r="E521" s="18">
        <f t="shared" si="16"/>
        <v>10800</v>
      </c>
      <c r="F521" s="18">
        <v>10800</v>
      </c>
      <c r="G521" s="125">
        <f t="shared" si="17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 hidden="1">
      <c r="A522" s="259" t="s">
        <v>1483</v>
      </c>
      <c r="B522" s="366" t="s">
        <v>1487</v>
      </c>
      <c r="C522" s="18">
        <v>13600</v>
      </c>
      <c r="D522" s="18"/>
      <c r="E522" s="18">
        <f t="shared" si="16"/>
        <v>13600</v>
      </c>
      <c r="F522" s="18">
        <v>13600</v>
      </c>
      <c r="G522" s="125">
        <f t="shared" si="17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 hidden="1">
      <c r="A523" s="259" t="s">
        <v>1483</v>
      </c>
      <c r="B523" s="366" t="s">
        <v>1488</v>
      </c>
      <c r="C523" s="18">
        <v>10400</v>
      </c>
      <c r="D523" s="18"/>
      <c r="E523" s="18">
        <f t="shared" si="16"/>
        <v>10400</v>
      </c>
      <c r="F523" s="18">
        <v>10400</v>
      </c>
      <c r="G523" s="125">
        <f t="shared" si="17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 hidden="1">
      <c r="A524" s="259" t="s">
        <v>1483</v>
      </c>
      <c r="B524" s="366" t="s">
        <v>1489</v>
      </c>
      <c r="C524" s="18">
        <v>9600</v>
      </c>
      <c r="D524" s="18"/>
      <c r="E524" s="18">
        <f t="shared" si="16"/>
        <v>9600</v>
      </c>
      <c r="F524" s="18">
        <v>9600</v>
      </c>
      <c r="G524" s="125">
        <f t="shared" si="17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 hidden="1">
      <c r="A525" s="259" t="s">
        <v>1483</v>
      </c>
      <c r="B525" s="366" t="s">
        <v>1490</v>
      </c>
      <c r="C525" s="18">
        <v>8400</v>
      </c>
      <c r="D525" s="18"/>
      <c r="E525" s="18">
        <f t="shared" si="16"/>
        <v>8400</v>
      </c>
      <c r="F525" s="18">
        <v>8400</v>
      </c>
      <c r="G525" s="125">
        <f t="shared" si="17"/>
        <v>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 hidden="1">
      <c r="A526" s="259" t="s">
        <v>1483</v>
      </c>
      <c r="B526" s="366" t="s">
        <v>1491</v>
      </c>
      <c r="C526" s="18">
        <v>9600</v>
      </c>
      <c r="D526" s="18"/>
      <c r="E526" s="18">
        <f t="shared" si="16"/>
        <v>9600</v>
      </c>
      <c r="F526" s="18">
        <v>9600</v>
      </c>
      <c r="G526" s="125">
        <f t="shared" si="17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 hidden="1">
      <c r="A527" s="259" t="s">
        <v>1483</v>
      </c>
      <c r="B527" s="366" t="s">
        <v>1492</v>
      </c>
      <c r="C527" s="18">
        <v>1600</v>
      </c>
      <c r="D527" s="18"/>
      <c r="E527" s="18">
        <f t="shared" si="16"/>
        <v>1600</v>
      </c>
      <c r="F527" s="18">
        <v>1600</v>
      </c>
      <c r="G527" s="125">
        <f t="shared" si="17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 hidden="1">
      <c r="A528" s="259" t="s">
        <v>1483</v>
      </c>
      <c r="B528" s="210" t="s">
        <v>1493</v>
      </c>
      <c r="C528" s="18">
        <v>2000</v>
      </c>
      <c r="D528" s="18"/>
      <c r="E528" s="18">
        <f t="shared" si="16"/>
        <v>2000</v>
      </c>
      <c r="F528" s="18">
        <v>2000</v>
      </c>
      <c r="G528" s="125">
        <f t="shared" si="17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 hidden="1">
      <c r="A529" s="259" t="s">
        <v>1483</v>
      </c>
      <c r="B529" s="201"/>
      <c r="C529" s="18" t="s">
        <v>909</v>
      </c>
      <c r="D529" s="18" t="s">
        <v>909</v>
      </c>
      <c r="E529" s="18">
        <f t="shared" ref="E529:E593" si="18">IFERROR(C529+D529,0)</f>
        <v>0</v>
      </c>
      <c r="F529" s="18" t="s">
        <v>909</v>
      </c>
      <c r="G529" s="125">
        <f t="shared" ref="G529:G593" si="19">IFERROR((E529-F529),0)</f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 hidden="1">
      <c r="A530" s="258" t="s">
        <v>872</v>
      </c>
      <c r="B530" s="266" t="s">
        <v>1446</v>
      </c>
      <c r="C530" s="18">
        <v>10000</v>
      </c>
      <c r="D530" s="18"/>
      <c r="E530" s="18">
        <f t="shared" si="18"/>
        <v>10000</v>
      </c>
      <c r="F530" s="18">
        <v>10000</v>
      </c>
      <c r="G530" s="125">
        <f t="shared" si="19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 hidden="1">
      <c r="A531" s="259" t="s">
        <v>872</v>
      </c>
      <c r="B531" s="240" t="s">
        <v>1447</v>
      </c>
      <c r="C531" s="18">
        <v>10000</v>
      </c>
      <c r="D531" s="18"/>
      <c r="E531" s="18">
        <f t="shared" si="18"/>
        <v>10000</v>
      </c>
      <c r="F531" s="18">
        <v>10000</v>
      </c>
      <c r="G531" s="125">
        <f t="shared" si="19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 hidden="1">
      <c r="A532" s="259" t="s">
        <v>872</v>
      </c>
      <c r="B532" s="266" t="s">
        <v>874</v>
      </c>
      <c r="C532" s="18" t="s">
        <v>909</v>
      </c>
      <c r="D532" s="18" t="s">
        <v>909</v>
      </c>
      <c r="E532" s="18">
        <f t="shared" si="18"/>
        <v>0</v>
      </c>
      <c r="F532" s="18" t="s">
        <v>909</v>
      </c>
      <c r="G532" s="125">
        <f t="shared" si="19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 hidden="1">
      <c r="A533" s="259" t="s">
        <v>872</v>
      </c>
      <c r="B533" s="240" t="s">
        <v>875</v>
      </c>
      <c r="C533" s="18" t="s">
        <v>909</v>
      </c>
      <c r="D533" s="18" t="s">
        <v>909</v>
      </c>
      <c r="E533" s="18">
        <f t="shared" si="18"/>
        <v>0</v>
      </c>
      <c r="F533" s="18" t="s">
        <v>909</v>
      </c>
      <c r="G533" s="125">
        <f t="shared" si="19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 hidden="1">
      <c r="A534" s="258" t="s">
        <v>876</v>
      </c>
      <c r="B534" s="242" t="s">
        <v>877</v>
      </c>
      <c r="C534" s="18">
        <v>7600</v>
      </c>
      <c r="D534" s="18"/>
      <c r="E534" s="18">
        <f t="shared" si="18"/>
        <v>7600</v>
      </c>
      <c r="F534" s="18">
        <v>7600</v>
      </c>
      <c r="G534" s="125">
        <f t="shared" si="19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 hidden="1">
      <c r="A535" s="259" t="s">
        <v>876</v>
      </c>
      <c r="B535" s="242" t="s">
        <v>1013</v>
      </c>
      <c r="C535" s="18" t="s">
        <v>909</v>
      </c>
      <c r="D535" s="18" t="s">
        <v>909</v>
      </c>
      <c r="E535" s="18">
        <f t="shared" si="18"/>
        <v>0</v>
      </c>
      <c r="F535" s="18" t="s">
        <v>909</v>
      </c>
      <c r="G535" s="125">
        <f t="shared" si="19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 hidden="1">
      <c r="A536" s="259" t="s">
        <v>876</v>
      </c>
      <c r="B536" s="242" t="s">
        <v>1064</v>
      </c>
      <c r="C536" s="18">
        <v>2000</v>
      </c>
      <c r="D536" s="18"/>
      <c r="E536" s="18">
        <f t="shared" si="18"/>
        <v>2000</v>
      </c>
      <c r="F536" s="18">
        <v>2000</v>
      </c>
      <c r="G536" s="125">
        <f t="shared" si="19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 hidden="1">
      <c r="A537" s="259" t="s">
        <v>876</v>
      </c>
      <c r="B537" s="242" t="s">
        <v>1065</v>
      </c>
      <c r="C537" s="18" t="s">
        <v>909</v>
      </c>
      <c r="D537" s="18" t="s">
        <v>909</v>
      </c>
      <c r="E537" s="18">
        <f t="shared" si="18"/>
        <v>0</v>
      </c>
      <c r="F537" s="18" t="s">
        <v>909</v>
      </c>
      <c r="G537" s="125">
        <f t="shared" si="19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 hidden="1">
      <c r="A538" s="259" t="s">
        <v>876</v>
      </c>
      <c r="B538" s="242" t="s">
        <v>1014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25">
        <f t="shared" si="19"/>
        <v>0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 hidden="1">
      <c r="A539" s="274" t="s">
        <v>1454</v>
      </c>
      <c r="B539" s="262" t="s">
        <v>377</v>
      </c>
      <c r="C539" s="18" t="s">
        <v>909</v>
      </c>
      <c r="D539" s="18"/>
      <c r="E539" s="18">
        <f t="shared" si="18"/>
        <v>0</v>
      </c>
      <c r="F539" s="18" t="s">
        <v>909</v>
      </c>
      <c r="G539" s="125">
        <f t="shared" si="19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 hidden="1">
      <c r="A540" s="274" t="s">
        <v>909</v>
      </c>
      <c r="B540" s="236" t="s">
        <v>376</v>
      </c>
      <c r="C540" s="18">
        <v>2000</v>
      </c>
      <c r="D540" s="18"/>
      <c r="E540" s="18">
        <f t="shared" si="18"/>
        <v>2000</v>
      </c>
      <c r="F540" s="18">
        <v>2000</v>
      </c>
      <c r="G540" s="125">
        <f t="shared" si="19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 hidden="1">
      <c r="A541" s="274" t="s">
        <v>909</v>
      </c>
      <c r="B541" s="236" t="s">
        <v>1455</v>
      </c>
      <c r="C541" s="18">
        <v>11500</v>
      </c>
      <c r="D541" s="18"/>
      <c r="E541" s="18">
        <f t="shared" si="18"/>
        <v>11500</v>
      </c>
      <c r="F541" s="18">
        <v>11500</v>
      </c>
      <c r="G541" s="125">
        <f t="shared" si="19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 hidden="1">
      <c r="A542" s="275" t="s">
        <v>997</v>
      </c>
      <c r="B542" s="262" t="s">
        <v>1456</v>
      </c>
      <c r="C542" s="18" t="s">
        <v>909</v>
      </c>
      <c r="D542" s="18" t="s">
        <v>909</v>
      </c>
      <c r="E542" s="18">
        <f t="shared" si="18"/>
        <v>0</v>
      </c>
      <c r="F542" s="18" t="s">
        <v>909</v>
      </c>
      <c r="G542" s="125">
        <f t="shared" si="19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 hidden="1">
      <c r="A543" s="273" t="s">
        <v>997</v>
      </c>
      <c r="B543" s="236" t="s">
        <v>1457</v>
      </c>
      <c r="C543" s="18" t="s">
        <v>909</v>
      </c>
      <c r="D543" s="18" t="s">
        <v>909</v>
      </c>
      <c r="E543" s="18">
        <f t="shared" si="18"/>
        <v>0</v>
      </c>
      <c r="F543" s="18" t="s">
        <v>909</v>
      </c>
      <c r="G543" s="125">
        <f t="shared" si="19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 hidden="1">
      <c r="A544" s="273" t="s">
        <v>997</v>
      </c>
      <c r="B544" s="236" t="s">
        <v>1458</v>
      </c>
      <c r="C544" s="18">
        <v>3000</v>
      </c>
      <c r="D544" s="18"/>
      <c r="E544" s="18">
        <f t="shared" si="18"/>
        <v>3000</v>
      </c>
      <c r="F544" s="18">
        <v>285</v>
      </c>
      <c r="G544" s="125">
        <f t="shared" si="19"/>
        <v>2715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 hidden="1">
      <c r="A545" s="273" t="s">
        <v>997</v>
      </c>
      <c r="B545" s="237" t="s">
        <v>1459</v>
      </c>
      <c r="C545" s="18">
        <v>1400</v>
      </c>
      <c r="D545" s="18"/>
      <c r="E545" s="18">
        <f t="shared" si="18"/>
        <v>1400</v>
      </c>
      <c r="F545" s="18">
        <v>1400</v>
      </c>
      <c r="G545" s="125">
        <f t="shared" si="19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 hidden="1">
      <c r="A546" s="273" t="s">
        <v>997</v>
      </c>
      <c r="B546" s="237" t="s">
        <v>1460</v>
      </c>
      <c r="C546" s="18">
        <v>1489</v>
      </c>
      <c r="D546" s="18"/>
      <c r="E546" s="18">
        <f t="shared" si="18"/>
        <v>1489</v>
      </c>
      <c r="F546" s="18">
        <v>1486</v>
      </c>
      <c r="G546" s="125">
        <f t="shared" si="19"/>
        <v>3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 hidden="1">
      <c r="A547" s="274" t="s">
        <v>1461</v>
      </c>
      <c r="B547" s="236" t="s">
        <v>1462</v>
      </c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25">
        <f t="shared" si="19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 hidden="1">
      <c r="A548" s="276" t="s">
        <v>1461</v>
      </c>
      <c r="B548" s="236" t="s">
        <v>1463</v>
      </c>
      <c r="C548" s="18" t="s">
        <v>909</v>
      </c>
      <c r="D548" s="18" t="s">
        <v>909</v>
      </c>
      <c r="E548" s="18">
        <f t="shared" si="18"/>
        <v>0</v>
      </c>
      <c r="F548" s="18" t="s">
        <v>909</v>
      </c>
      <c r="G548" s="125">
        <f t="shared" si="19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 hidden="1">
      <c r="A549" s="274" t="s">
        <v>1498</v>
      </c>
      <c r="B549" s="219" t="s">
        <v>1038</v>
      </c>
      <c r="C549" s="18">
        <v>42300</v>
      </c>
      <c r="D549" s="18"/>
      <c r="E549" s="18">
        <f t="shared" si="18"/>
        <v>42300</v>
      </c>
      <c r="F549" s="18">
        <v>42300</v>
      </c>
      <c r="G549" s="125">
        <f t="shared" si="19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 hidden="1">
      <c r="A550" s="276" t="s">
        <v>1498</v>
      </c>
      <c r="B550" s="219" t="s">
        <v>1039</v>
      </c>
      <c r="C550" s="18"/>
      <c r="D550" s="18"/>
      <c r="E550" s="18"/>
      <c r="F550" s="18" t="s">
        <v>909</v>
      </c>
      <c r="G550" s="125">
        <f t="shared" si="19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 hidden="1">
      <c r="A551" s="276" t="s">
        <v>1498</v>
      </c>
      <c r="B551" s="219" t="s">
        <v>1040</v>
      </c>
      <c r="C551" s="18">
        <v>42000</v>
      </c>
      <c r="D551" s="18" t="s">
        <v>909</v>
      </c>
      <c r="E551" s="18">
        <v>42000</v>
      </c>
      <c r="F551" s="18">
        <v>42000</v>
      </c>
      <c r="G551" s="125">
        <f t="shared" si="19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 hidden="1">
      <c r="A552" s="282" t="s">
        <v>840</v>
      </c>
      <c r="B552" s="409" t="s">
        <v>962</v>
      </c>
      <c r="C552" s="234">
        <v>9978</v>
      </c>
      <c r="D552" s="18"/>
      <c r="E552" s="18">
        <f t="shared" si="18"/>
        <v>9978</v>
      </c>
      <c r="F552" s="18">
        <v>9978</v>
      </c>
      <c r="G552" s="125">
        <f t="shared" si="19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 hidden="1">
      <c r="A553" s="411" t="s">
        <v>840</v>
      </c>
      <c r="B553" s="210" t="s">
        <v>963</v>
      </c>
      <c r="C553" s="18" t="s">
        <v>909</v>
      </c>
      <c r="D553" s="18" t="s">
        <v>909</v>
      </c>
      <c r="E553" s="18">
        <f t="shared" si="18"/>
        <v>0</v>
      </c>
      <c r="F553" s="18" t="s">
        <v>909</v>
      </c>
      <c r="G553" s="125">
        <f t="shared" si="19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 hidden="1">
      <c r="A554" s="274" t="s">
        <v>1540</v>
      </c>
      <c r="B554" s="4" t="s">
        <v>1541</v>
      </c>
      <c r="C554" s="18"/>
      <c r="D554" s="18" t="s">
        <v>909</v>
      </c>
      <c r="E554" s="18">
        <f t="shared" si="18"/>
        <v>0</v>
      </c>
      <c r="F554" s="18"/>
      <c r="G554" s="125">
        <f t="shared" si="19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 hidden="1">
      <c r="A555" s="276" t="s">
        <v>1540</v>
      </c>
      <c r="B555" s="410" t="s">
        <v>1610</v>
      </c>
      <c r="C555" s="18">
        <v>1200</v>
      </c>
      <c r="D555" s="18"/>
      <c r="E555" s="18">
        <f t="shared" si="18"/>
        <v>1200</v>
      </c>
      <c r="F555" s="18">
        <v>1200</v>
      </c>
      <c r="G555" s="125"/>
      <c r="H555" s="150"/>
      <c r="I555" s="151"/>
      <c r="J555" s="163"/>
      <c r="K555" s="164"/>
    </row>
    <row r="556" spans="1:11" hidden="1">
      <c r="A556" s="281" t="s">
        <v>1542</v>
      </c>
      <c r="B556" s="364" t="s">
        <v>586</v>
      </c>
      <c r="C556" s="18">
        <v>1000</v>
      </c>
      <c r="D556" s="18"/>
      <c r="E556" s="18">
        <f t="shared" si="18"/>
        <v>1000</v>
      </c>
      <c r="F556" s="18">
        <v>1000</v>
      </c>
      <c r="G556" s="125">
        <f t="shared" si="19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 hidden="1">
      <c r="A557" s="274" t="s">
        <v>1075</v>
      </c>
      <c r="B557" s="272" t="s">
        <v>1543</v>
      </c>
      <c r="C557" s="18">
        <v>1580</v>
      </c>
      <c r="D557" s="18"/>
      <c r="E557" s="18">
        <f t="shared" si="18"/>
        <v>1580</v>
      </c>
      <c r="F557" s="18">
        <v>1580</v>
      </c>
      <c r="G557" s="125">
        <f t="shared" si="19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 hidden="1">
      <c r="A558" s="274"/>
      <c r="B558" s="272"/>
      <c r="C558" s="18" t="s">
        <v>909</v>
      </c>
      <c r="D558" s="18"/>
      <c r="E558" s="18">
        <f t="shared" si="18"/>
        <v>0</v>
      </c>
      <c r="F558" s="18" t="s">
        <v>909</v>
      </c>
      <c r="G558" s="125">
        <f t="shared" si="19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 hidden="1">
      <c r="A559" s="274"/>
      <c r="B559" s="272"/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25">
        <f t="shared" si="19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 hidden="1">
      <c r="A560" s="274"/>
      <c r="B560" s="272"/>
      <c r="C560" s="18" t="s">
        <v>909</v>
      </c>
      <c r="D560" s="18" t="s">
        <v>909</v>
      </c>
      <c r="E560" s="18">
        <f t="shared" si="18"/>
        <v>0</v>
      </c>
      <c r="F560" s="18" t="s">
        <v>909</v>
      </c>
      <c r="G560" s="125">
        <f t="shared" si="19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 hidden="1">
      <c r="A561" s="274" t="s">
        <v>1471</v>
      </c>
      <c r="B561" s="272" t="s">
        <v>1472</v>
      </c>
      <c r="C561" s="18" t="s">
        <v>909</v>
      </c>
      <c r="D561" s="18" t="s">
        <v>909</v>
      </c>
      <c r="E561" s="18">
        <f t="shared" si="18"/>
        <v>0</v>
      </c>
      <c r="F561" s="18" t="s">
        <v>909</v>
      </c>
      <c r="G561" s="125">
        <f t="shared" si="19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 hidden="1">
      <c r="A562" s="276" t="s">
        <v>909</v>
      </c>
      <c r="B562" s="272" t="s">
        <v>1473</v>
      </c>
      <c r="C562" s="18">
        <v>1000</v>
      </c>
      <c r="D562" s="18"/>
      <c r="E562" s="18">
        <f t="shared" si="18"/>
        <v>1000</v>
      </c>
      <c r="F562" s="18">
        <v>1000</v>
      </c>
      <c r="G562" s="125">
        <f t="shared" si="19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 hidden="1">
      <c r="A563" s="276" t="s">
        <v>909</v>
      </c>
      <c r="B563" s="272" t="s">
        <v>1474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25">
        <f t="shared" si="19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 hidden="1">
      <c r="A564" s="276" t="s">
        <v>909</v>
      </c>
      <c r="B564" s="272" t="s">
        <v>1475</v>
      </c>
      <c r="C564" s="18" t="s">
        <v>909</v>
      </c>
      <c r="D564" s="18" t="s">
        <v>909</v>
      </c>
      <c r="E564" s="18">
        <f t="shared" si="18"/>
        <v>0</v>
      </c>
      <c r="F564" s="18" t="s">
        <v>909</v>
      </c>
      <c r="G564" s="125">
        <f t="shared" si="19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 hidden="1">
      <c r="A565" s="276" t="s">
        <v>909</v>
      </c>
      <c r="B565" s="272" t="s">
        <v>1476</v>
      </c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25">
        <f t="shared" si="19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 hidden="1">
      <c r="A566" s="276" t="s">
        <v>909</v>
      </c>
      <c r="B566" s="272" t="s">
        <v>1477</v>
      </c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25">
        <f t="shared" si="19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 hidden="1">
      <c r="A567" s="276" t="s">
        <v>909</v>
      </c>
      <c r="B567" s="272" t="s">
        <v>1478</v>
      </c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25">
        <f t="shared" si="19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 hidden="1">
      <c r="A568" s="276" t="s">
        <v>909</v>
      </c>
      <c r="B568" s="272" t="s">
        <v>1479</v>
      </c>
      <c r="C568" s="18" t="s">
        <v>909</v>
      </c>
      <c r="D568" s="18" t="s">
        <v>909</v>
      </c>
      <c r="E568" s="18">
        <f t="shared" si="18"/>
        <v>0</v>
      </c>
      <c r="F568" s="18" t="s">
        <v>909</v>
      </c>
      <c r="G568" s="125">
        <f t="shared" si="19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 hidden="1">
      <c r="A569" s="276" t="s">
        <v>909</v>
      </c>
      <c r="B569" s="272" t="s">
        <v>1480</v>
      </c>
      <c r="C569" s="18">
        <v>200</v>
      </c>
      <c r="D569" s="18"/>
      <c r="E569" s="18">
        <f t="shared" si="18"/>
        <v>200</v>
      </c>
      <c r="F569" s="18">
        <v>154</v>
      </c>
      <c r="G569" s="125">
        <f t="shared" si="19"/>
        <v>46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 hidden="1">
      <c r="A570" s="276" t="s">
        <v>909</v>
      </c>
      <c r="B570" s="272" t="s">
        <v>1481</v>
      </c>
      <c r="C570" s="18">
        <v>1000</v>
      </c>
      <c r="D570" s="18"/>
      <c r="E570" s="18">
        <f t="shared" si="18"/>
        <v>1000</v>
      </c>
      <c r="F570" s="18">
        <v>585</v>
      </c>
      <c r="G570" s="125">
        <f t="shared" si="19"/>
        <v>415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 hidden="1">
      <c r="A571" s="276" t="s">
        <v>909</v>
      </c>
      <c r="B571" s="272" t="s">
        <v>1482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25">
        <f t="shared" si="19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258" t="s">
        <v>857</v>
      </c>
      <c r="B572" s="266" t="s">
        <v>858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25">
        <f t="shared" si="19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259" t="s">
        <v>857</v>
      </c>
      <c r="B573" s="266" t="s">
        <v>859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25">
        <f t="shared" si="19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259" t="s">
        <v>857</v>
      </c>
      <c r="B574" s="266" t="s">
        <v>860</v>
      </c>
      <c r="C574" s="18" t="s">
        <v>909</v>
      </c>
      <c r="D574" s="18" t="s">
        <v>909</v>
      </c>
      <c r="E574" s="18">
        <f t="shared" si="18"/>
        <v>0</v>
      </c>
      <c r="F574" s="18" t="s">
        <v>909</v>
      </c>
      <c r="G574" s="125">
        <f t="shared" si="19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259" t="s">
        <v>857</v>
      </c>
      <c r="B575" s="270" t="s">
        <v>1452</v>
      </c>
      <c r="C575" s="18">
        <v>25833</v>
      </c>
      <c r="D575" s="18"/>
      <c r="E575" s="18">
        <f t="shared" si="18"/>
        <v>25833</v>
      </c>
      <c r="F575" s="18">
        <v>7307</v>
      </c>
      <c r="G575" s="125">
        <f t="shared" si="19"/>
        <v>18526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259" t="s">
        <v>857</v>
      </c>
      <c r="B576" s="270" t="s">
        <v>1453</v>
      </c>
      <c r="C576" s="18">
        <v>15142</v>
      </c>
      <c r="D576" s="18"/>
      <c r="E576" s="18">
        <f t="shared" si="18"/>
        <v>15142</v>
      </c>
      <c r="F576" s="18">
        <v>13542</v>
      </c>
      <c r="G576" s="125">
        <f t="shared" si="19"/>
        <v>1600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259" t="s">
        <v>857</v>
      </c>
      <c r="B577" s="266" t="s">
        <v>863</v>
      </c>
      <c r="C577" s="18" t="s">
        <v>909</v>
      </c>
      <c r="D577" s="18" t="s">
        <v>909</v>
      </c>
      <c r="E577" s="18">
        <f t="shared" si="18"/>
        <v>0</v>
      </c>
      <c r="F577" s="18" t="s">
        <v>909</v>
      </c>
      <c r="G577" s="125">
        <f t="shared" si="19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259" t="s">
        <v>857</v>
      </c>
      <c r="B578" s="266" t="s">
        <v>864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25">
        <f t="shared" si="19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259" t="s">
        <v>857</v>
      </c>
      <c r="B579" s="266" t="s">
        <v>865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25">
        <f t="shared" si="19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259" t="s">
        <v>857</v>
      </c>
      <c r="B580" s="266" t="s">
        <v>866</v>
      </c>
      <c r="C580" s="18">
        <v>1800</v>
      </c>
      <c r="D580" s="18"/>
      <c r="E580" s="18">
        <f t="shared" si="18"/>
        <v>1800</v>
      </c>
      <c r="F580" s="18">
        <v>1800</v>
      </c>
      <c r="G580" s="125">
        <f t="shared" si="19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 hidden="1">
      <c r="A581" s="274" t="s">
        <v>1496</v>
      </c>
      <c r="B581" s="200" t="s">
        <v>1497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25">
        <f t="shared" si="19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 hidden="1">
      <c r="A582" s="276" t="s">
        <v>1496</v>
      </c>
      <c r="B582" s="280" t="s">
        <v>770</v>
      </c>
      <c r="C582" s="18">
        <v>3000</v>
      </c>
      <c r="D582" s="18"/>
      <c r="E582" s="18">
        <f t="shared" si="18"/>
        <v>3000</v>
      </c>
      <c r="F582" s="18">
        <v>3000</v>
      </c>
      <c r="G582" s="125">
        <f t="shared" si="19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 hidden="1">
      <c r="A583" s="276" t="s">
        <v>1496</v>
      </c>
      <c r="B583" s="202" t="s">
        <v>1041</v>
      </c>
      <c r="C583" s="18" t="s">
        <v>909</v>
      </c>
      <c r="D583" s="18" t="s">
        <v>909</v>
      </c>
      <c r="E583" s="18">
        <f t="shared" si="18"/>
        <v>0</v>
      </c>
      <c r="F583" s="18" t="s">
        <v>909</v>
      </c>
      <c r="G583" s="125">
        <f t="shared" si="19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 hidden="1">
      <c r="A584" s="274" t="s">
        <v>964</v>
      </c>
      <c r="B584" s="271" t="s">
        <v>892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25">
        <f t="shared" si="19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 hidden="1">
      <c r="A585" s="276" t="s">
        <v>964</v>
      </c>
      <c r="B585" s="272" t="s">
        <v>891</v>
      </c>
      <c r="C585" s="18">
        <v>1000</v>
      </c>
      <c r="D585" s="18"/>
      <c r="E585" s="18">
        <f t="shared" si="18"/>
        <v>1000</v>
      </c>
      <c r="F585" s="18">
        <v>1000</v>
      </c>
      <c r="G585" s="125">
        <f t="shared" si="19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 hidden="1">
      <c r="A586" s="276" t="s">
        <v>964</v>
      </c>
      <c r="B586" s="272" t="s">
        <v>965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25">
        <f t="shared" si="19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 hidden="1">
      <c r="A587" s="276" t="s">
        <v>964</v>
      </c>
      <c r="B587" s="272" t="s">
        <v>894</v>
      </c>
      <c r="C587" s="18">
        <v>3000</v>
      </c>
      <c r="D587" s="18"/>
      <c r="E587" s="18">
        <f t="shared" si="18"/>
        <v>3000</v>
      </c>
      <c r="F587" s="18">
        <v>2800</v>
      </c>
      <c r="G587" s="125">
        <f t="shared" si="19"/>
        <v>200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 hidden="1">
      <c r="A588" s="276" t="s">
        <v>964</v>
      </c>
      <c r="B588" s="272" t="s">
        <v>1464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25">
        <f t="shared" si="19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 hidden="1">
      <c r="A589" s="276" t="s">
        <v>964</v>
      </c>
      <c r="B589" s="272" t="s">
        <v>1465</v>
      </c>
      <c r="C589" s="18" t="s">
        <v>909</v>
      </c>
      <c r="D589" s="18" t="s">
        <v>909</v>
      </c>
      <c r="E589" s="18">
        <f t="shared" si="18"/>
        <v>0</v>
      </c>
      <c r="F589" s="18" t="s">
        <v>909</v>
      </c>
      <c r="G589" s="125">
        <f t="shared" si="19"/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 hidden="1">
      <c r="A590" s="276" t="s">
        <v>964</v>
      </c>
      <c r="B590" s="272" t="s">
        <v>1466</v>
      </c>
      <c r="C590" s="18" t="s">
        <v>909</v>
      </c>
      <c r="D590" s="18" t="s">
        <v>909</v>
      </c>
      <c r="E590" s="18">
        <f t="shared" si="18"/>
        <v>0</v>
      </c>
      <c r="F590" s="18" t="s">
        <v>909</v>
      </c>
      <c r="G590" s="125">
        <f t="shared" si="19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 hidden="1">
      <c r="A591" s="276" t="s">
        <v>964</v>
      </c>
      <c r="B591" s="272" t="s">
        <v>1467</v>
      </c>
      <c r="C591" s="18" t="s">
        <v>909</v>
      </c>
      <c r="D591" s="18" t="s">
        <v>909</v>
      </c>
      <c r="E591" s="18">
        <f t="shared" si="18"/>
        <v>0</v>
      </c>
      <c r="F591" s="18" t="s">
        <v>909</v>
      </c>
      <c r="G591" s="125">
        <f t="shared" si="19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 hidden="1">
      <c r="A592" s="276" t="s">
        <v>964</v>
      </c>
      <c r="B592" s="272" t="s">
        <v>1468</v>
      </c>
      <c r="C592" s="18">
        <v>5000</v>
      </c>
      <c r="D592" s="18"/>
      <c r="E592" s="18">
        <f t="shared" si="18"/>
        <v>5000</v>
      </c>
      <c r="F592" s="18">
        <v>2650</v>
      </c>
      <c r="G592" s="125">
        <f t="shared" si="19"/>
        <v>2350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 hidden="1">
      <c r="A593" s="276" t="s">
        <v>964</v>
      </c>
      <c r="B593" s="272" t="s">
        <v>1469</v>
      </c>
      <c r="C593" s="18">
        <v>3400</v>
      </c>
      <c r="D593" s="18"/>
      <c r="E593" s="18">
        <f t="shared" si="18"/>
        <v>3400</v>
      </c>
      <c r="F593" s="18">
        <v>3400</v>
      </c>
      <c r="G593" s="125">
        <f t="shared" si="19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 hidden="1">
      <c r="A594" s="276" t="s">
        <v>964</v>
      </c>
      <c r="B594" s="272" t="s">
        <v>1470</v>
      </c>
      <c r="C594" s="18">
        <v>9500</v>
      </c>
      <c r="D594" s="18"/>
      <c r="E594" s="18">
        <f t="shared" ref="E594:E657" si="20">IFERROR(C594+D594,0)</f>
        <v>9500</v>
      </c>
      <c r="F594" s="18">
        <v>4000</v>
      </c>
      <c r="G594" s="125">
        <f t="shared" ref="G594:G657" si="21">IFERROR((E594-F594),0)</f>
        <v>5500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 hidden="1">
      <c r="A595" s="276"/>
      <c r="B595" s="358" t="s">
        <v>1536</v>
      </c>
      <c r="C595" s="18">
        <v>20000</v>
      </c>
      <c r="D595" s="18"/>
      <c r="E595" s="18">
        <f t="shared" si="20"/>
        <v>20000</v>
      </c>
      <c r="F595" s="18" t="s">
        <v>909</v>
      </c>
      <c r="G595" s="125">
        <f t="shared" si="21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 hidden="1">
      <c r="A596" s="276"/>
      <c r="B596" s="358" t="s">
        <v>1611</v>
      </c>
      <c r="C596" s="18">
        <v>3000</v>
      </c>
      <c r="D596" s="18"/>
      <c r="E596" s="18">
        <f t="shared" si="20"/>
        <v>3000</v>
      </c>
      <c r="F596" s="18">
        <v>2257</v>
      </c>
      <c r="G596" s="125">
        <f t="shared" si="21"/>
        <v>743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 hidden="1">
      <c r="A597" s="276"/>
      <c r="B597" s="358" t="s">
        <v>1612</v>
      </c>
      <c r="C597" s="18">
        <v>3000</v>
      </c>
      <c r="D597" s="18"/>
      <c r="E597" s="18">
        <f t="shared" si="20"/>
        <v>3000</v>
      </c>
      <c r="F597" s="18">
        <v>2433</v>
      </c>
      <c r="G597" s="125">
        <f t="shared" si="21"/>
        <v>567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 hidden="1">
      <c r="A598" s="274" t="s">
        <v>1499</v>
      </c>
      <c r="B598" s="4" t="s">
        <v>1500</v>
      </c>
      <c r="C598" s="18" t="s">
        <v>909</v>
      </c>
      <c r="D598" s="18" t="s">
        <v>909</v>
      </c>
      <c r="E598" s="18">
        <f t="shared" si="20"/>
        <v>0</v>
      </c>
      <c r="F598" s="18" t="s">
        <v>909</v>
      </c>
      <c r="G598" s="125">
        <f t="shared" si="21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 ht="21" hidden="1">
      <c r="A599" s="274" t="s">
        <v>909</v>
      </c>
      <c r="B599" s="359" t="s">
        <v>1501</v>
      </c>
      <c r="C599" s="18" t="s">
        <v>909</v>
      </c>
      <c r="D599" s="18" t="s">
        <v>909</v>
      </c>
      <c r="E599" s="18">
        <f t="shared" si="20"/>
        <v>0</v>
      </c>
      <c r="F599" s="18" t="s">
        <v>909</v>
      </c>
      <c r="G599" s="125">
        <f t="shared" si="21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 hidden="1">
      <c r="A600" s="274" t="s">
        <v>909</v>
      </c>
      <c r="B600" s="4" t="s">
        <v>1502</v>
      </c>
      <c r="C600" s="18" t="s">
        <v>909</v>
      </c>
      <c r="D600" s="18" t="s">
        <v>909</v>
      </c>
      <c r="E600" s="18">
        <f t="shared" si="20"/>
        <v>0</v>
      </c>
      <c r="F600" s="18" t="s">
        <v>909</v>
      </c>
      <c r="G600" s="125">
        <f t="shared" si="21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 hidden="1">
      <c r="A601" s="274" t="s">
        <v>909</v>
      </c>
      <c r="B601" s="4" t="s">
        <v>1503</v>
      </c>
      <c r="C601" s="18" t="s">
        <v>909</v>
      </c>
      <c r="D601" s="18" t="s">
        <v>909</v>
      </c>
      <c r="E601" s="18">
        <f t="shared" si="20"/>
        <v>0</v>
      </c>
      <c r="F601" s="18" t="s">
        <v>909</v>
      </c>
      <c r="G601" s="125">
        <f t="shared" si="21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 hidden="1">
      <c r="A602" s="274" t="s">
        <v>909</v>
      </c>
      <c r="B602" s="4" t="s">
        <v>1504</v>
      </c>
      <c r="C602" s="18" t="s">
        <v>909</v>
      </c>
      <c r="D602" s="18" t="s">
        <v>909</v>
      </c>
      <c r="E602" s="18">
        <f t="shared" si="20"/>
        <v>0</v>
      </c>
      <c r="F602" s="18" t="s">
        <v>909</v>
      </c>
      <c r="G602" s="125">
        <f t="shared" si="21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 hidden="1">
      <c r="A603" s="274" t="s">
        <v>909</v>
      </c>
      <c r="B603" s="4" t="s">
        <v>1505</v>
      </c>
      <c r="C603" s="18" t="s">
        <v>909</v>
      </c>
      <c r="D603" s="18" t="s">
        <v>909</v>
      </c>
      <c r="E603" s="18">
        <f t="shared" si="20"/>
        <v>0</v>
      </c>
      <c r="F603" s="18" t="s">
        <v>909</v>
      </c>
      <c r="G603" s="125">
        <f t="shared" si="21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 hidden="1">
      <c r="A604" s="274" t="s">
        <v>909</v>
      </c>
      <c r="B604" s="4" t="s">
        <v>1506</v>
      </c>
      <c r="C604" s="18" t="s">
        <v>909</v>
      </c>
      <c r="D604" s="18" t="s">
        <v>909</v>
      </c>
      <c r="E604" s="18">
        <f t="shared" si="20"/>
        <v>0</v>
      </c>
      <c r="F604" s="18" t="s">
        <v>909</v>
      </c>
      <c r="G604" s="125">
        <f t="shared" si="21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 hidden="1">
      <c r="A605" s="274" t="s">
        <v>909</v>
      </c>
      <c r="B605" s="4" t="s">
        <v>1507</v>
      </c>
      <c r="C605" s="18" t="s">
        <v>909</v>
      </c>
      <c r="D605" s="18" t="s">
        <v>909</v>
      </c>
      <c r="E605" s="18">
        <f t="shared" si="20"/>
        <v>0</v>
      </c>
      <c r="F605" s="18" t="s">
        <v>909</v>
      </c>
      <c r="G605" s="125">
        <f t="shared" si="21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 hidden="1">
      <c r="A606" s="274" t="s">
        <v>909</v>
      </c>
      <c r="B606" s="4" t="s">
        <v>1508</v>
      </c>
      <c r="C606" s="18" t="s">
        <v>909</v>
      </c>
      <c r="D606" s="18" t="s">
        <v>909</v>
      </c>
      <c r="E606" s="18">
        <f t="shared" si="20"/>
        <v>0</v>
      </c>
      <c r="F606" s="18" t="s">
        <v>909</v>
      </c>
      <c r="G606" s="125">
        <f t="shared" si="21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 hidden="1">
      <c r="A607" s="274" t="s">
        <v>909</v>
      </c>
      <c r="B607" s="4" t="s">
        <v>1509</v>
      </c>
      <c r="C607" s="18" t="s">
        <v>909</v>
      </c>
      <c r="D607" s="18" t="s">
        <v>909</v>
      </c>
      <c r="E607" s="18">
        <f t="shared" si="20"/>
        <v>0</v>
      </c>
      <c r="F607" s="18" t="s">
        <v>909</v>
      </c>
      <c r="G607" s="125">
        <f t="shared" si="21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 hidden="1">
      <c r="A608" s="274" t="s">
        <v>909</v>
      </c>
      <c r="B608" s="4" t="s">
        <v>1510</v>
      </c>
      <c r="C608" s="18" t="s">
        <v>909</v>
      </c>
      <c r="D608" s="18" t="s">
        <v>909</v>
      </c>
      <c r="E608" s="18">
        <f t="shared" si="20"/>
        <v>0</v>
      </c>
      <c r="F608" s="18" t="s">
        <v>909</v>
      </c>
      <c r="G608" s="125">
        <f t="shared" si="21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 hidden="1">
      <c r="A609" s="274" t="s">
        <v>909</v>
      </c>
      <c r="B609" s="4" t="s">
        <v>1511</v>
      </c>
      <c r="C609" s="18" t="s">
        <v>909</v>
      </c>
      <c r="D609" s="18" t="s">
        <v>909</v>
      </c>
      <c r="E609" s="18">
        <f t="shared" si="20"/>
        <v>0</v>
      </c>
      <c r="F609" s="18" t="s">
        <v>909</v>
      </c>
      <c r="G609" s="125">
        <f t="shared" si="21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 hidden="1">
      <c r="A610" s="274" t="s">
        <v>909</v>
      </c>
      <c r="B610" s="4" t="s">
        <v>1512</v>
      </c>
      <c r="C610" s="18" t="s">
        <v>909</v>
      </c>
      <c r="D610" s="18" t="s">
        <v>909</v>
      </c>
      <c r="E610" s="18">
        <f t="shared" si="20"/>
        <v>0</v>
      </c>
      <c r="F610" s="18" t="s">
        <v>909</v>
      </c>
      <c r="G610" s="125">
        <f t="shared" si="21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 hidden="1">
      <c r="A611" s="274" t="s">
        <v>909</v>
      </c>
      <c r="B611" s="4" t="s">
        <v>1513</v>
      </c>
      <c r="C611" s="18" t="s">
        <v>909</v>
      </c>
      <c r="D611" s="18" t="s">
        <v>909</v>
      </c>
      <c r="E611" s="18">
        <f t="shared" si="20"/>
        <v>0</v>
      </c>
      <c r="F611" s="18" t="s">
        <v>909</v>
      </c>
      <c r="G611" s="125">
        <f t="shared" si="21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 hidden="1">
      <c r="A612" s="274" t="s">
        <v>909</v>
      </c>
      <c r="B612" s="4" t="s">
        <v>1514</v>
      </c>
      <c r="C612" s="18" t="s">
        <v>909</v>
      </c>
      <c r="D612" s="18" t="s">
        <v>909</v>
      </c>
      <c r="E612" s="18">
        <f t="shared" si="20"/>
        <v>0</v>
      </c>
      <c r="F612" s="18" t="s">
        <v>909</v>
      </c>
      <c r="G612" s="125">
        <f t="shared" si="21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 hidden="1">
      <c r="A613" s="274" t="s">
        <v>909</v>
      </c>
      <c r="B613" s="4" t="s">
        <v>1515</v>
      </c>
      <c r="C613" s="18" t="s">
        <v>909</v>
      </c>
      <c r="D613" s="18" t="s">
        <v>909</v>
      </c>
      <c r="E613" s="18">
        <f t="shared" si="20"/>
        <v>0</v>
      </c>
      <c r="F613" s="18" t="s">
        <v>909</v>
      </c>
      <c r="G613" s="125">
        <f t="shared" si="21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 hidden="1">
      <c r="A614" s="274" t="s">
        <v>909</v>
      </c>
      <c r="B614" s="4" t="s">
        <v>1516</v>
      </c>
      <c r="C614" s="18" t="s">
        <v>909</v>
      </c>
      <c r="D614" s="18" t="s">
        <v>909</v>
      </c>
      <c r="E614" s="18">
        <f t="shared" si="20"/>
        <v>0</v>
      </c>
      <c r="F614" s="18" t="s">
        <v>909</v>
      </c>
      <c r="G614" s="125">
        <f t="shared" si="21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 hidden="1">
      <c r="A615" s="16" t="s">
        <v>1538</v>
      </c>
      <c r="B615" s="4" t="s">
        <v>685</v>
      </c>
      <c r="C615" s="18">
        <v>900</v>
      </c>
      <c r="D615" s="18"/>
      <c r="E615" s="18">
        <f t="shared" si="20"/>
        <v>900</v>
      </c>
      <c r="F615" s="18">
        <v>900</v>
      </c>
      <c r="G615" s="125">
        <f t="shared" si="21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 hidden="1">
      <c r="A616" s="238" t="s">
        <v>1538</v>
      </c>
      <c r="B616" s="4" t="s">
        <v>1539</v>
      </c>
      <c r="C616" s="18">
        <v>900</v>
      </c>
      <c r="D616" s="18"/>
      <c r="E616" s="18">
        <f t="shared" si="20"/>
        <v>900</v>
      </c>
      <c r="F616" s="18">
        <v>900</v>
      </c>
      <c r="G616" s="125">
        <f t="shared" si="21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 hidden="1">
      <c r="A617" s="16" t="s">
        <v>848</v>
      </c>
      <c r="B617" s="27" t="s">
        <v>1617</v>
      </c>
      <c r="C617" s="18">
        <v>1000</v>
      </c>
      <c r="D617" s="18"/>
      <c r="E617" s="18">
        <f t="shared" si="20"/>
        <v>1000</v>
      </c>
      <c r="F617" s="18">
        <v>1000</v>
      </c>
      <c r="G617" s="125">
        <f t="shared" si="21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 hidden="1">
      <c r="A618" s="16" t="s">
        <v>909</v>
      </c>
      <c r="B618" s="4" t="s">
        <v>909</v>
      </c>
      <c r="C618" s="18" t="s">
        <v>909</v>
      </c>
      <c r="D618" s="18" t="s">
        <v>909</v>
      </c>
      <c r="E618" s="18">
        <f t="shared" si="20"/>
        <v>0</v>
      </c>
      <c r="F618" s="18" t="s">
        <v>909</v>
      </c>
      <c r="G618" s="125">
        <f t="shared" si="21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 hidden="1">
      <c r="A619" s="16" t="s">
        <v>909</v>
      </c>
      <c r="B619" s="4" t="s">
        <v>909</v>
      </c>
      <c r="C619" s="18" t="s">
        <v>909</v>
      </c>
      <c r="D619" s="18" t="s">
        <v>909</v>
      </c>
      <c r="E619" s="18">
        <f t="shared" si="20"/>
        <v>0</v>
      </c>
      <c r="F619" s="18" t="s">
        <v>909</v>
      </c>
      <c r="G619" s="125">
        <f t="shared" si="21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 hidden="1">
      <c r="A620" s="16" t="s">
        <v>909</v>
      </c>
      <c r="B620" s="4" t="s">
        <v>909</v>
      </c>
      <c r="C620" s="18" t="s">
        <v>909</v>
      </c>
      <c r="D620" s="18" t="s">
        <v>909</v>
      </c>
      <c r="E620" s="18">
        <f t="shared" si="20"/>
        <v>0</v>
      </c>
      <c r="F620" s="18" t="s">
        <v>909</v>
      </c>
      <c r="G620" s="125">
        <f t="shared" si="21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 hidden="1">
      <c r="A621" s="16" t="s">
        <v>909</v>
      </c>
      <c r="B621" s="4" t="s">
        <v>909</v>
      </c>
      <c r="C621" s="18" t="s">
        <v>909</v>
      </c>
      <c r="D621" s="18" t="s">
        <v>909</v>
      </c>
      <c r="E621" s="18">
        <f t="shared" si="20"/>
        <v>0</v>
      </c>
      <c r="F621" s="18" t="s">
        <v>909</v>
      </c>
      <c r="G621" s="125">
        <f t="shared" si="21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 hidden="1">
      <c r="A622" s="16" t="s">
        <v>909</v>
      </c>
      <c r="B622" s="4" t="s">
        <v>909</v>
      </c>
      <c r="C622" s="18" t="s">
        <v>909</v>
      </c>
      <c r="D622" s="18" t="s">
        <v>909</v>
      </c>
      <c r="E622" s="18">
        <f t="shared" si="20"/>
        <v>0</v>
      </c>
      <c r="F622" s="18" t="s">
        <v>909</v>
      </c>
      <c r="G622" s="125">
        <f t="shared" si="21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 hidden="1">
      <c r="A623" s="16" t="s">
        <v>909</v>
      </c>
      <c r="B623" s="4" t="s">
        <v>909</v>
      </c>
      <c r="C623" s="18" t="s">
        <v>909</v>
      </c>
      <c r="D623" s="18" t="s">
        <v>909</v>
      </c>
      <c r="E623" s="18">
        <f t="shared" si="20"/>
        <v>0</v>
      </c>
      <c r="F623" s="18" t="s">
        <v>909</v>
      </c>
      <c r="G623" s="125">
        <f t="shared" si="21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 hidden="1">
      <c r="A624" s="16" t="s">
        <v>909</v>
      </c>
      <c r="B624" s="4" t="s">
        <v>909</v>
      </c>
      <c r="C624" s="18" t="s">
        <v>909</v>
      </c>
      <c r="D624" s="18" t="s">
        <v>909</v>
      </c>
      <c r="E624" s="18">
        <f t="shared" si="20"/>
        <v>0</v>
      </c>
      <c r="F624" s="18" t="s">
        <v>909</v>
      </c>
      <c r="G624" s="125">
        <f t="shared" si="21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 hidden="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0"/>
        <v>0</v>
      </c>
      <c r="F625" s="18" t="s">
        <v>909</v>
      </c>
      <c r="G625" s="125">
        <f t="shared" si="21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 hidden="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0"/>
        <v>0</v>
      </c>
      <c r="F626" s="18" t="s">
        <v>909</v>
      </c>
      <c r="G626" s="125">
        <f t="shared" si="21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 hidden="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0"/>
        <v>0</v>
      </c>
      <c r="F627" s="18" t="s">
        <v>909</v>
      </c>
      <c r="G627" s="125">
        <f t="shared" si="21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 hidden="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0"/>
        <v>0</v>
      </c>
      <c r="F628" s="18" t="s">
        <v>909</v>
      </c>
      <c r="G628" s="125">
        <f t="shared" si="21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 hidden="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0"/>
        <v>0</v>
      </c>
      <c r="F629" s="18" t="s">
        <v>909</v>
      </c>
      <c r="G629" s="125">
        <f t="shared" si="21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 hidden="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0"/>
        <v>0</v>
      </c>
      <c r="F630" s="18" t="s">
        <v>909</v>
      </c>
      <c r="G630" s="125">
        <f t="shared" si="21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 hidden="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0"/>
        <v>0</v>
      </c>
      <c r="F631" s="18" t="s">
        <v>909</v>
      </c>
      <c r="G631" s="125">
        <f t="shared" si="21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 hidden="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0"/>
        <v>0</v>
      </c>
      <c r="F632" s="18" t="s">
        <v>909</v>
      </c>
      <c r="G632" s="125">
        <f t="shared" si="21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 hidden="1">
      <c r="A633" s="16" t="s">
        <v>909</v>
      </c>
      <c r="B633" s="4" t="s">
        <v>909</v>
      </c>
      <c r="C633" s="18" t="s">
        <v>909</v>
      </c>
      <c r="D633" s="18" t="s">
        <v>909</v>
      </c>
      <c r="E633" s="18">
        <f t="shared" si="20"/>
        <v>0</v>
      </c>
      <c r="F633" s="18" t="s">
        <v>909</v>
      </c>
      <c r="G633" s="125">
        <f t="shared" si="21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 hidden="1">
      <c r="A634" s="16" t="s">
        <v>909</v>
      </c>
      <c r="B634" s="4" t="s">
        <v>909</v>
      </c>
      <c r="C634" s="18" t="s">
        <v>909</v>
      </c>
      <c r="D634" s="18" t="s">
        <v>909</v>
      </c>
      <c r="E634" s="18">
        <f t="shared" si="20"/>
        <v>0</v>
      </c>
      <c r="F634" s="18" t="s">
        <v>909</v>
      </c>
      <c r="G634" s="125">
        <f t="shared" si="21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 hidden="1">
      <c r="A635" s="16" t="s">
        <v>909</v>
      </c>
      <c r="B635" s="4" t="s">
        <v>909</v>
      </c>
      <c r="C635" s="18" t="s">
        <v>909</v>
      </c>
      <c r="D635" s="18" t="s">
        <v>909</v>
      </c>
      <c r="E635" s="18">
        <f t="shared" si="20"/>
        <v>0</v>
      </c>
      <c r="F635" s="18" t="s">
        <v>909</v>
      </c>
      <c r="G635" s="125">
        <f t="shared" si="21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 hidden="1">
      <c r="A636" s="16" t="s">
        <v>909</v>
      </c>
      <c r="B636" s="4" t="s">
        <v>909</v>
      </c>
      <c r="C636" s="18" t="s">
        <v>909</v>
      </c>
      <c r="D636" s="18" t="s">
        <v>909</v>
      </c>
      <c r="E636" s="18">
        <f t="shared" si="20"/>
        <v>0</v>
      </c>
      <c r="F636" s="18" t="s">
        <v>909</v>
      </c>
      <c r="G636" s="125">
        <f t="shared" si="21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 hidden="1">
      <c r="A637" s="16" t="s">
        <v>909</v>
      </c>
      <c r="B637" s="4" t="s">
        <v>909</v>
      </c>
      <c r="C637" s="18" t="s">
        <v>909</v>
      </c>
      <c r="D637" s="18" t="s">
        <v>909</v>
      </c>
      <c r="E637" s="18">
        <f t="shared" si="20"/>
        <v>0</v>
      </c>
      <c r="F637" s="18" t="s">
        <v>909</v>
      </c>
      <c r="G637" s="125">
        <f t="shared" si="21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 hidden="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0"/>
        <v>0</v>
      </c>
      <c r="F638" s="18" t="s">
        <v>909</v>
      </c>
      <c r="G638" s="125">
        <f t="shared" si="21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 hidden="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0"/>
        <v>0</v>
      </c>
      <c r="F639" s="18" t="s">
        <v>909</v>
      </c>
      <c r="G639" s="125">
        <f t="shared" si="21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 hidden="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0"/>
        <v>0</v>
      </c>
      <c r="F640" s="18" t="s">
        <v>909</v>
      </c>
      <c r="G640" s="125">
        <f t="shared" si="21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 hidden="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0"/>
        <v>0</v>
      </c>
      <c r="F641" s="18" t="s">
        <v>909</v>
      </c>
      <c r="G641" s="125">
        <f t="shared" si="21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 hidden="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0"/>
        <v>0</v>
      </c>
      <c r="F642" s="18" t="s">
        <v>909</v>
      </c>
      <c r="G642" s="125">
        <f t="shared" si="21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 hidden="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0"/>
        <v>0</v>
      </c>
      <c r="F643" s="18" t="s">
        <v>909</v>
      </c>
      <c r="G643" s="125">
        <f t="shared" si="21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 hidden="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0"/>
        <v>0</v>
      </c>
      <c r="F644" s="18" t="s">
        <v>909</v>
      </c>
      <c r="G644" s="125">
        <f t="shared" si="21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 hidden="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0"/>
        <v>0</v>
      </c>
      <c r="F645" s="18" t="s">
        <v>909</v>
      </c>
      <c r="G645" s="125">
        <f t="shared" si="21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 hidden="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0"/>
        <v>0</v>
      </c>
      <c r="F646" s="18" t="s">
        <v>909</v>
      </c>
      <c r="G646" s="125">
        <f t="shared" si="21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 hidden="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0"/>
        <v>0</v>
      </c>
      <c r="F647" s="18" t="s">
        <v>909</v>
      </c>
      <c r="G647" s="125">
        <f t="shared" si="21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 hidden="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0"/>
        <v>0</v>
      </c>
      <c r="F648" s="18" t="s">
        <v>909</v>
      </c>
      <c r="G648" s="125">
        <f t="shared" si="21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 hidden="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0"/>
        <v>0</v>
      </c>
      <c r="F649" s="18" t="s">
        <v>909</v>
      </c>
      <c r="G649" s="125">
        <f t="shared" si="21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 hidden="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0"/>
        <v>0</v>
      </c>
      <c r="F650" s="18" t="s">
        <v>909</v>
      </c>
      <c r="G650" s="125">
        <f t="shared" si="21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 hidden="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0"/>
        <v>0</v>
      </c>
      <c r="F651" s="18" t="s">
        <v>909</v>
      </c>
      <c r="G651" s="125">
        <f t="shared" si="21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 hidden="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0"/>
        <v>0</v>
      </c>
      <c r="F652" s="18" t="s">
        <v>909</v>
      </c>
      <c r="G652" s="125">
        <f t="shared" si="21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 hidden="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si="20"/>
        <v>0</v>
      </c>
      <c r="F653" s="18" t="s">
        <v>909</v>
      </c>
      <c r="G653" s="125">
        <f t="shared" si="21"/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 hidden="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0"/>
        <v>0</v>
      </c>
      <c r="F654" s="18" t="s">
        <v>909</v>
      </c>
      <c r="G654" s="125">
        <f t="shared" si="21"/>
        <v>0</v>
      </c>
      <c r="H654" s="150" t="s">
        <v>909</v>
      </c>
      <c r="I654" s="151" t="s">
        <v>909</v>
      </c>
      <c r="J654" s="163" t="s">
        <v>909</v>
      </c>
      <c r="K654" s="164" t="s">
        <v>909</v>
      </c>
    </row>
    <row r="655" spans="1:11" hidden="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0"/>
        <v>0</v>
      </c>
      <c r="F655" s="18" t="s">
        <v>909</v>
      </c>
      <c r="G655" s="125">
        <f t="shared" si="21"/>
        <v>0</v>
      </c>
      <c r="H655" s="150" t="s">
        <v>909</v>
      </c>
      <c r="I655" s="151" t="s">
        <v>909</v>
      </c>
      <c r="J655" s="163" t="s">
        <v>909</v>
      </c>
      <c r="K655" s="164" t="s">
        <v>909</v>
      </c>
    </row>
    <row r="656" spans="1:11" hidden="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0"/>
        <v>0</v>
      </c>
      <c r="F656" s="18" t="s">
        <v>909</v>
      </c>
      <c r="G656" s="125">
        <f t="shared" si="21"/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 hidden="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0"/>
        <v>0</v>
      </c>
      <c r="F657" s="18" t="s">
        <v>909</v>
      </c>
      <c r="G657" s="125">
        <f t="shared" si="21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 hidden="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ref="E658:E721" si="22">IFERROR(C658+D658,0)</f>
        <v>0</v>
      </c>
      <c r="F658" s="18" t="s">
        <v>909</v>
      </c>
      <c r="G658" s="125">
        <f t="shared" ref="G658:G721" si="23">IFERROR((E658-F658),0)</f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 hidden="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2"/>
        <v>0</v>
      </c>
      <c r="F659" s="18" t="s">
        <v>909</v>
      </c>
      <c r="G659" s="125">
        <f t="shared" si="23"/>
        <v>0</v>
      </c>
      <c r="H659" s="154" t="s">
        <v>909</v>
      </c>
      <c r="I659" s="448" t="s">
        <v>909</v>
      </c>
      <c r="J659" s="169" t="s">
        <v>909</v>
      </c>
      <c r="K659" s="164" t="s">
        <v>909</v>
      </c>
    </row>
    <row r="660" spans="1:11" hidden="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2"/>
        <v>0</v>
      </c>
      <c r="F660" s="18" t="s">
        <v>909</v>
      </c>
      <c r="G660" s="125">
        <f t="shared" si="23"/>
        <v>0</v>
      </c>
      <c r="H660" s="148" t="s">
        <v>909</v>
      </c>
      <c r="I660" s="449" t="s">
        <v>909</v>
      </c>
      <c r="J660" s="170" t="s">
        <v>909</v>
      </c>
      <c r="K660" s="164" t="s">
        <v>909</v>
      </c>
    </row>
    <row r="661" spans="1:11" hidden="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2"/>
        <v>0</v>
      </c>
      <c r="F661" s="18" t="s">
        <v>909</v>
      </c>
      <c r="G661" s="125">
        <f t="shared" si="23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 hidden="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2"/>
        <v>0</v>
      </c>
      <c r="F662" s="18" t="s">
        <v>909</v>
      </c>
      <c r="G662" s="125">
        <f t="shared" si="23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 hidden="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2"/>
        <v>0</v>
      </c>
      <c r="F663" s="18" t="s">
        <v>909</v>
      </c>
      <c r="G663" s="125">
        <f t="shared" si="23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 hidden="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2"/>
        <v>0</v>
      </c>
      <c r="F664" s="18" t="s">
        <v>909</v>
      </c>
      <c r="G664" s="125">
        <f t="shared" si="23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 hidden="1">
      <c r="A665" s="16" t="s">
        <v>909</v>
      </c>
      <c r="B665" s="17" t="s">
        <v>909</v>
      </c>
      <c r="C665" s="18" t="s">
        <v>909</v>
      </c>
      <c r="D665" s="18" t="s">
        <v>909</v>
      </c>
      <c r="E665" s="18">
        <f t="shared" si="22"/>
        <v>0</v>
      </c>
      <c r="F665" s="18" t="s">
        <v>909</v>
      </c>
      <c r="G665" s="125">
        <f t="shared" si="23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 hidden="1">
      <c r="A666" s="16" t="s">
        <v>909</v>
      </c>
      <c r="B666" s="17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25">
        <f t="shared" si="23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 hidden="1">
      <c r="A667" s="16" t="s">
        <v>909</v>
      </c>
      <c r="B667" s="17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25">
        <f t="shared" si="23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 hidden="1">
      <c r="A668" s="16" t="s">
        <v>909</v>
      </c>
      <c r="B668" s="17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25">
        <f t="shared" si="23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 hidden="1">
      <c r="A669" s="16" t="s">
        <v>909</v>
      </c>
      <c r="B669" s="17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25">
        <f t="shared" si="23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 hidden="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25">
        <f t="shared" si="23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 hidden="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25">
        <f t="shared" si="23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 hidden="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25">
        <f t="shared" si="23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 hidden="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25">
        <f t="shared" si="23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 hidden="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25">
        <f t="shared" si="23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 hidden="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25">
        <f t="shared" si="23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 hidden="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25">
        <f t="shared" si="23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 hidden="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25">
        <f t="shared" si="23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 hidden="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25">
        <f t="shared" si="23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 hidden="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25">
        <f t="shared" si="23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 hidden="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25">
        <f t="shared" si="23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 hidden="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25">
        <f t="shared" si="23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 hidden="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25">
        <f t="shared" si="23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 hidden="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25">
        <f t="shared" si="23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 hidden="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25">
        <f t="shared" si="23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 hidden="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25">
        <f t="shared" si="23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 hidden="1">
      <c r="A686" s="16" t="s">
        <v>909</v>
      </c>
      <c r="B686" s="4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25">
        <f t="shared" si="23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 hidden="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25">
        <f t="shared" si="23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 hidden="1">
      <c r="A688" s="16" t="s">
        <v>909</v>
      </c>
      <c r="B688" s="28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25">
        <f t="shared" si="23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 hidden="1">
      <c r="A689" s="16" t="s">
        <v>909</v>
      </c>
      <c r="B689" s="28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25">
        <f t="shared" si="23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 hidden="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25">
        <f t="shared" si="23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 hidden="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25">
        <f t="shared" si="23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 hidden="1">
      <c r="A692" s="16" t="s">
        <v>909</v>
      </c>
      <c r="B692" s="4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25">
        <f t="shared" si="23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 hidden="1">
      <c r="A693" s="16" t="s">
        <v>909</v>
      </c>
      <c r="B693" s="4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25">
        <f t="shared" si="23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 hidden="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25">
        <f t="shared" si="23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 hidden="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25">
        <f t="shared" si="23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 hidden="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25">
        <f t="shared" si="23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 hidden="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25">
        <f t="shared" si="23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 hidden="1">
      <c r="A698" s="16" t="s">
        <v>909</v>
      </c>
      <c r="B698" s="28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25">
        <f t="shared" si="23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 hidden="1">
      <c r="A699" s="16" t="s">
        <v>909</v>
      </c>
      <c r="B699" s="28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25">
        <f t="shared" si="23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 hidden="1">
      <c r="A700" s="16" t="s">
        <v>909</v>
      </c>
      <c r="B700" s="28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25">
        <f t="shared" si="23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 hidden="1">
      <c r="A701" s="16" t="s">
        <v>909</v>
      </c>
      <c r="B701" s="28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25">
        <f t="shared" si="23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 hidden="1">
      <c r="A702" s="16" t="s">
        <v>909</v>
      </c>
      <c r="B702" s="28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25">
        <f t="shared" si="23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 hidden="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25">
        <f t="shared" si="23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 hidden="1">
      <c r="A704" s="16" t="s">
        <v>909</v>
      </c>
      <c r="B704" s="4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25">
        <f t="shared" si="23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 hidden="1">
      <c r="A705" s="16" t="s">
        <v>909</v>
      </c>
      <c r="B705" s="4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25">
        <f t="shared" si="23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 hidden="1">
      <c r="A706" s="16" t="s">
        <v>909</v>
      </c>
      <c r="B706" s="4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25">
        <f t="shared" si="23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 hidden="1">
      <c r="A707" s="16" t="s">
        <v>909</v>
      </c>
      <c r="B707" s="4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25">
        <f t="shared" si="23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 hidden="1">
      <c r="A708" s="16" t="s">
        <v>909</v>
      </c>
      <c r="B708" s="4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25">
        <f t="shared" si="23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 hidden="1">
      <c r="A709" s="16" t="s">
        <v>909</v>
      </c>
      <c r="B709" s="29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25">
        <f t="shared" si="23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 hidden="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25">
        <f t="shared" si="23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 hidden="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25">
        <f t="shared" si="23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 hidden="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25">
        <f t="shared" si="23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 hidden="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25">
        <f t="shared" si="23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 hidden="1">
      <c r="A714" s="16" t="s">
        <v>909</v>
      </c>
      <c r="B714" s="30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25">
        <f t="shared" si="23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 hidden="1">
      <c r="A715" s="16" t="s">
        <v>909</v>
      </c>
      <c r="B715" s="30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25">
        <f t="shared" si="23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 hidden="1">
      <c r="A716" s="16" t="s">
        <v>909</v>
      </c>
      <c r="B716" s="30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25">
        <f t="shared" si="23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 hidden="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si="22"/>
        <v>0</v>
      </c>
      <c r="F717" s="18" t="s">
        <v>909</v>
      </c>
      <c r="G717" s="125">
        <f t="shared" si="23"/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 hidden="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2"/>
        <v>0</v>
      </c>
      <c r="F718" s="18" t="s">
        <v>909</v>
      </c>
      <c r="G718" s="125">
        <f t="shared" si="23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 hidden="1">
      <c r="A719" s="16" t="s">
        <v>909</v>
      </c>
      <c r="B719" s="31" t="s">
        <v>909</v>
      </c>
      <c r="C719" s="18" t="s">
        <v>909</v>
      </c>
      <c r="D719" s="18" t="s">
        <v>909</v>
      </c>
      <c r="E719" s="18">
        <f t="shared" si="22"/>
        <v>0</v>
      </c>
      <c r="F719" s="18" t="s">
        <v>909</v>
      </c>
      <c r="G719" s="125">
        <f t="shared" si="23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 hidden="1">
      <c r="A720" s="16" t="s">
        <v>909</v>
      </c>
      <c r="B720" s="31" t="s">
        <v>909</v>
      </c>
      <c r="C720" s="18" t="s">
        <v>909</v>
      </c>
      <c r="D720" s="18" t="s">
        <v>909</v>
      </c>
      <c r="E720" s="18">
        <f t="shared" si="22"/>
        <v>0</v>
      </c>
      <c r="F720" s="18" t="s">
        <v>909</v>
      </c>
      <c r="G720" s="125">
        <f t="shared" si="23"/>
        <v>0</v>
      </c>
      <c r="H720" s="150" t="s">
        <v>909</v>
      </c>
      <c r="I720" s="151" t="s">
        <v>909</v>
      </c>
      <c r="J720" s="163" t="s">
        <v>909</v>
      </c>
      <c r="K720" s="164" t="s">
        <v>909</v>
      </c>
    </row>
    <row r="721" spans="1:11" hidden="1">
      <c r="A721" s="16" t="s">
        <v>909</v>
      </c>
      <c r="B721" s="31" t="s">
        <v>909</v>
      </c>
      <c r="C721" s="18" t="s">
        <v>909</v>
      </c>
      <c r="D721" s="18" t="s">
        <v>909</v>
      </c>
      <c r="E721" s="18">
        <f t="shared" si="22"/>
        <v>0</v>
      </c>
      <c r="F721" s="18" t="s">
        <v>909</v>
      </c>
      <c r="G721" s="125">
        <f t="shared" si="23"/>
        <v>0</v>
      </c>
      <c r="H721" s="150" t="s">
        <v>909</v>
      </c>
      <c r="I721" s="151" t="s">
        <v>909</v>
      </c>
      <c r="J721" s="163" t="s">
        <v>909</v>
      </c>
      <c r="K721" s="164" t="s">
        <v>909</v>
      </c>
    </row>
    <row r="722" spans="1:11" hidden="1">
      <c r="A722" s="16" t="s">
        <v>909</v>
      </c>
      <c r="B722" s="30" t="s">
        <v>909</v>
      </c>
      <c r="C722" s="18" t="s">
        <v>909</v>
      </c>
      <c r="D722" s="18" t="s">
        <v>909</v>
      </c>
      <c r="E722" s="18">
        <f t="shared" ref="E722:E785" si="24">IFERROR(C722+D722,0)</f>
        <v>0</v>
      </c>
      <c r="F722" s="18" t="s">
        <v>909</v>
      </c>
      <c r="G722" s="125">
        <f t="shared" ref="G722:G785" si="25">IFERROR((E722-F722),0)</f>
        <v>0</v>
      </c>
      <c r="H722" s="150" t="s">
        <v>909</v>
      </c>
      <c r="I722" s="151" t="s">
        <v>909</v>
      </c>
      <c r="J722" s="163" t="s">
        <v>909</v>
      </c>
      <c r="K722" s="164" t="s">
        <v>909</v>
      </c>
    </row>
    <row r="723" spans="1:11" hidden="1">
      <c r="A723" s="16" t="s">
        <v>909</v>
      </c>
      <c r="B723" s="30" t="s">
        <v>909</v>
      </c>
      <c r="C723" s="18" t="s">
        <v>909</v>
      </c>
      <c r="D723" s="18" t="s">
        <v>909</v>
      </c>
      <c r="E723" s="18">
        <f t="shared" si="24"/>
        <v>0</v>
      </c>
      <c r="F723" s="18" t="s">
        <v>909</v>
      </c>
      <c r="G723" s="125">
        <f t="shared" si="25"/>
        <v>0</v>
      </c>
      <c r="H723" s="150" t="s">
        <v>909</v>
      </c>
      <c r="I723" s="151" t="s">
        <v>909</v>
      </c>
      <c r="J723" s="163" t="s">
        <v>909</v>
      </c>
      <c r="K723" s="164" t="s">
        <v>909</v>
      </c>
    </row>
    <row r="724" spans="1:11" hidden="1">
      <c r="A724" s="16" t="s">
        <v>909</v>
      </c>
      <c r="B724" s="30" t="s">
        <v>909</v>
      </c>
      <c r="C724" s="18" t="s">
        <v>909</v>
      </c>
      <c r="D724" s="18" t="s">
        <v>909</v>
      </c>
      <c r="E724" s="18">
        <f t="shared" si="24"/>
        <v>0</v>
      </c>
      <c r="F724" s="18" t="s">
        <v>909</v>
      </c>
      <c r="G724" s="125">
        <f t="shared" si="25"/>
        <v>0</v>
      </c>
      <c r="H724" s="150" t="s">
        <v>909</v>
      </c>
      <c r="I724" s="151" t="s">
        <v>909</v>
      </c>
      <c r="J724" s="163" t="s">
        <v>909</v>
      </c>
      <c r="K724" s="164" t="s">
        <v>909</v>
      </c>
    </row>
    <row r="725" spans="1:11" hidden="1">
      <c r="A725" s="32" t="s">
        <v>909</v>
      </c>
      <c r="B725" s="33" t="s">
        <v>909</v>
      </c>
      <c r="C725" s="34" t="s">
        <v>909</v>
      </c>
      <c r="D725" s="34" t="s">
        <v>909</v>
      </c>
      <c r="E725" s="34">
        <f t="shared" si="24"/>
        <v>0</v>
      </c>
      <c r="F725" s="34" t="s">
        <v>909</v>
      </c>
      <c r="G725" s="125">
        <f t="shared" si="25"/>
        <v>0</v>
      </c>
      <c r="H725" s="150" t="s">
        <v>909</v>
      </c>
      <c r="I725" s="155" t="s">
        <v>909</v>
      </c>
      <c r="J725" s="171" t="s">
        <v>909</v>
      </c>
      <c r="K725" s="172" t="s">
        <v>909</v>
      </c>
    </row>
    <row r="726" spans="1:11" hidden="1">
      <c r="A726" s="32" t="s">
        <v>909</v>
      </c>
      <c r="B726" s="33" t="s">
        <v>909</v>
      </c>
      <c r="C726" s="34" t="s">
        <v>909</v>
      </c>
      <c r="D726" s="34" t="s">
        <v>909</v>
      </c>
      <c r="E726" s="34">
        <f t="shared" si="24"/>
        <v>0</v>
      </c>
      <c r="F726" s="34" t="s">
        <v>909</v>
      </c>
      <c r="G726" s="126">
        <f t="shared" si="25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 hidden="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4"/>
        <v>0</v>
      </c>
      <c r="F727" s="34" t="s">
        <v>909</v>
      </c>
      <c r="G727" s="126">
        <f t="shared" si="25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 hidden="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4"/>
        <v>0</v>
      </c>
      <c r="F728" s="34" t="s">
        <v>909</v>
      </c>
      <c r="G728" s="126">
        <f t="shared" si="25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 hidden="1">
      <c r="A729" s="32" t="s">
        <v>909</v>
      </c>
      <c r="B729" s="35" t="s">
        <v>909</v>
      </c>
      <c r="C729" s="34" t="s">
        <v>909</v>
      </c>
      <c r="D729" s="34" t="s">
        <v>909</v>
      </c>
      <c r="E729" s="34">
        <f t="shared" si="24"/>
        <v>0</v>
      </c>
      <c r="F729" s="34" t="s">
        <v>909</v>
      </c>
      <c r="G729" s="126">
        <f t="shared" si="25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 hidden="1">
      <c r="A730" s="32" t="s">
        <v>909</v>
      </c>
      <c r="B730" s="35" t="s">
        <v>909</v>
      </c>
      <c r="C730" s="34" t="s">
        <v>909</v>
      </c>
      <c r="D730" s="34" t="s">
        <v>909</v>
      </c>
      <c r="E730" s="34">
        <f t="shared" si="24"/>
        <v>0</v>
      </c>
      <c r="F730" s="34" t="s">
        <v>909</v>
      </c>
      <c r="G730" s="126">
        <f t="shared" si="25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 hidden="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4"/>
        <v>0</v>
      </c>
      <c r="F731" s="34" t="s">
        <v>909</v>
      </c>
      <c r="G731" s="126">
        <f t="shared" si="25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 hidden="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26">
        <f t="shared" si="25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 hidden="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26">
        <f t="shared" si="25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 hidden="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26">
        <f t="shared" si="25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 hidden="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26">
        <f t="shared" si="25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 hidden="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26">
        <f t="shared" si="25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 hidden="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26">
        <f t="shared" si="25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 hidden="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26">
        <f t="shared" si="25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 hidden="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26">
        <f t="shared" si="25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 hidden="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26">
        <f t="shared" si="25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 hidden="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26">
        <f t="shared" si="25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 hidden="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26">
        <f t="shared" si="25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 hidden="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26">
        <f t="shared" si="25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 hidden="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26">
        <f t="shared" si="25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 hidden="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26">
        <f t="shared" si="25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 hidden="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26">
        <f t="shared" si="25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 hidden="1">
      <c r="A747" s="32" t="s">
        <v>909</v>
      </c>
      <c r="B747" s="33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26">
        <f t="shared" si="25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 hidden="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26">
        <f t="shared" si="25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 hidden="1">
      <c r="A749" s="32" t="s">
        <v>909</v>
      </c>
      <c r="B749" s="33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26">
        <f t="shared" si="25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 hidden="1">
      <c r="A750" s="32" t="s">
        <v>909</v>
      </c>
      <c r="B750" s="33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26">
        <f t="shared" si="25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 hidden="1">
      <c r="A751" s="32" t="s">
        <v>909</v>
      </c>
      <c r="B751" s="33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26">
        <f t="shared" si="25"/>
        <v>0</v>
      </c>
      <c r="H751" s="156" t="s">
        <v>909</v>
      </c>
      <c r="I751" s="155" t="s">
        <v>909</v>
      </c>
      <c r="J751" s="171" t="s">
        <v>909</v>
      </c>
      <c r="K751" s="172" t="s">
        <v>909</v>
      </c>
    </row>
    <row r="752" spans="1:11" hidden="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26">
        <f t="shared" si="25"/>
        <v>0</v>
      </c>
      <c r="H752" s="156" t="s">
        <v>909</v>
      </c>
      <c r="I752" s="155" t="s">
        <v>909</v>
      </c>
      <c r="J752" s="171" t="s">
        <v>909</v>
      </c>
      <c r="K752" s="172" t="s">
        <v>909</v>
      </c>
    </row>
    <row r="753" spans="1:11" hidden="1">
      <c r="A753" s="32" t="s">
        <v>909</v>
      </c>
      <c r="B753" s="33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26">
        <f t="shared" si="25"/>
        <v>0</v>
      </c>
      <c r="H753" s="156" t="s">
        <v>909</v>
      </c>
      <c r="I753" s="155" t="s">
        <v>909</v>
      </c>
      <c r="J753" s="171" t="s">
        <v>909</v>
      </c>
      <c r="K753" s="172" t="s">
        <v>909</v>
      </c>
    </row>
    <row r="754" spans="1:11" hidden="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26">
        <f t="shared" si="25"/>
        <v>0</v>
      </c>
      <c r="H754" s="156" t="s">
        <v>909</v>
      </c>
      <c r="I754" s="155" t="s">
        <v>909</v>
      </c>
      <c r="J754" s="171" t="s">
        <v>909</v>
      </c>
      <c r="K754" s="172" t="s">
        <v>909</v>
      </c>
    </row>
    <row r="755" spans="1:11" hidden="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26">
        <f t="shared" si="25"/>
        <v>0</v>
      </c>
      <c r="H755" s="156" t="s">
        <v>909</v>
      </c>
      <c r="I755" s="155" t="s">
        <v>909</v>
      </c>
      <c r="J755" s="171" t="s">
        <v>909</v>
      </c>
      <c r="K755" s="172" t="s">
        <v>909</v>
      </c>
    </row>
    <row r="756" spans="1:11" hidden="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26">
        <f t="shared" si="25"/>
        <v>0</v>
      </c>
      <c r="H756" s="157" t="s">
        <v>909</v>
      </c>
      <c r="I756" s="158" t="s">
        <v>909</v>
      </c>
      <c r="J756" s="173" t="s">
        <v>909</v>
      </c>
      <c r="K756" s="174" t="s">
        <v>909</v>
      </c>
    </row>
    <row r="757" spans="1:11" hidden="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26">
        <f t="shared" si="25"/>
        <v>0</v>
      </c>
      <c r="H757" s="157" t="s">
        <v>909</v>
      </c>
      <c r="I757" s="158" t="s">
        <v>909</v>
      </c>
      <c r="J757" s="173" t="s">
        <v>909</v>
      </c>
      <c r="K757" s="174" t="s">
        <v>909</v>
      </c>
    </row>
    <row r="758" spans="1:11" hidden="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26">
        <f t="shared" si="25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 hidden="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26">
        <f t="shared" si="25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 hidden="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26">
        <f t="shared" si="25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 hidden="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26">
        <f t="shared" si="25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 hidden="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26">
        <f t="shared" si="25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 hidden="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26">
        <f t="shared" si="25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 hidden="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26">
        <f t="shared" si="25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 hidden="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26">
        <f t="shared" si="25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 hidden="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26">
        <f t="shared" si="25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 hidden="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26">
        <f t="shared" si="25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 hidden="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26">
        <f t="shared" si="25"/>
        <v>0</v>
      </c>
      <c r="H768" s="156" t="s">
        <v>909</v>
      </c>
      <c r="I768" s="159" t="s">
        <v>909</v>
      </c>
      <c r="J768" s="175" t="s">
        <v>909</v>
      </c>
      <c r="K768" s="176" t="s">
        <v>909</v>
      </c>
    </row>
    <row r="769" spans="1:11" hidden="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26">
        <f t="shared" si="25"/>
        <v>0</v>
      </c>
      <c r="H769" s="156" t="s">
        <v>909</v>
      </c>
      <c r="I769" s="159" t="s">
        <v>909</v>
      </c>
      <c r="J769" s="175" t="s">
        <v>909</v>
      </c>
      <c r="K769" s="176" t="s">
        <v>909</v>
      </c>
    </row>
    <row r="770" spans="1:11" hidden="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26">
        <f t="shared" si="25"/>
        <v>0</v>
      </c>
      <c r="H770" s="156" t="s">
        <v>909</v>
      </c>
      <c r="I770" s="159" t="s">
        <v>909</v>
      </c>
      <c r="J770" s="175" t="s">
        <v>909</v>
      </c>
      <c r="K770" s="176" t="s">
        <v>909</v>
      </c>
    </row>
    <row r="771" spans="1:11" hidden="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26">
        <f t="shared" si="25"/>
        <v>0</v>
      </c>
      <c r="H771" s="156" t="s">
        <v>909</v>
      </c>
      <c r="I771" s="159" t="s">
        <v>909</v>
      </c>
      <c r="J771" s="175" t="s">
        <v>909</v>
      </c>
      <c r="K771" s="176" t="s">
        <v>909</v>
      </c>
    </row>
    <row r="772" spans="1:11" hidden="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26">
        <f t="shared" si="25"/>
        <v>0</v>
      </c>
      <c r="H772" s="156" t="s">
        <v>909</v>
      </c>
      <c r="I772" s="159" t="s">
        <v>909</v>
      </c>
      <c r="J772" s="175" t="s">
        <v>909</v>
      </c>
      <c r="K772" s="176" t="s">
        <v>909</v>
      </c>
    </row>
    <row r="773" spans="1:11" hidden="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26">
        <f t="shared" si="25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 hidden="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26">
        <f t="shared" si="25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 hidden="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26">
        <f t="shared" si="25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 hidden="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26">
        <f t="shared" si="25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 hidden="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26">
        <f t="shared" si="25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 hidden="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26">
        <f t="shared" si="25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 hidden="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26">
        <f t="shared" si="25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 hidden="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26">
        <f t="shared" si="25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 hidden="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si="24"/>
        <v>0</v>
      </c>
      <c r="F781" s="34" t="s">
        <v>909</v>
      </c>
      <c r="G781" s="126">
        <f t="shared" si="25"/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 hidden="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4"/>
        <v>0</v>
      </c>
      <c r="F782" s="34" t="s">
        <v>909</v>
      </c>
      <c r="G782" s="126">
        <f t="shared" si="25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 hidden="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4"/>
        <v>0</v>
      </c>
      <c r="F783" s="34" t="s">
        <v>909</v>
      </c>
      <c r="G783" s="126">
        <f t="shared" si="25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 hidden="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4"/>
        <v>0</v>
      </c>
      <c r="F784" s="34" t="s">
        <v>909</v>
      </c>
      <c r="G784" s="126">
        <f t="shared" si="25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 hidden="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4"/>
        <v>0</v>
      </c>
      <c r="F785" s="34" t="s">
        <v>909</v>
      </c>
      <c r="G785" s="126">
        <f t="shared" si="25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 hidden="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ref="E786:E849" si="26">IFERROR(C786+D786,0)</f>
        <v>0</v>
      </c>
      <c r="F786" s="34" t="s">
        <v>909</v>
      </c>
      <c r="G786" s="126">
        <f t="shared" ref="G786:G849" si="27">IFERROR((E786-F786),0)</f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 hidden="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6"/>
        <v>0</v>
      </c>
      <c r="F787" s="34" t="s">
        <v>909</v>
      </c>
      <c r="G787" s="126">
        <f t="shared" si="27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 hidden="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6"/>
        <v>0</v>
      </c>
      <c r="F788" s="34" t="s">
        <v>909</v>
      </c>
      <c r="G788" s="126">
        <f t="shared" si="27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 hidden="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6"/>
        <v>0</v>
      </c>
      <c r="F789" s="34" t="s">
        <v>909</v>
      </c>
      <c r="G789" s="126">
        <f t="shared" si="27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 hidden="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6"/>
        <v>0</v>
      </c>
      <c r="F790" s="34" t="s">
        <v>909</v>
      </c>
      <c r="G790" s="126">
        <f t="shared" si="27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 hidden="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6"/>
        <v>0</v>
      </c>
      <c r="F791" s="34" t="s">
        <v>909</v>
      </c>
      <c r="G791" s="126">
        <f t="shared" si="27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 hidden="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6"/>
        <v>0</v>
      </c>
      <c r="F792" s="34" t="s">
        <v>909</v>
      </c>
      <c r="G792" s="126">
        <f t="shared" si="27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 hidden="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6"/>
        <v>0</v>
      </c>
      <c r="F793" s="34" t="s">
        <v>909</v>
      </c>
      <c r="G793" s="126">
        <f t="shared" si="27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 hidden="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26">
        <f t="shared" si="27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 hidden="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26">
        <f t="shared" si="27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 hidden="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26">
        <f t="shared" si="27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 hidden="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26">
        <f t="shared" si="27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 hidden="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26">
        <f t="shared" si="27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 hidden="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26">
        <f t="shared" si="27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 hidden="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26">
        <f t="shared" si="27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 hidden="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26">
        <f t="shared" si="27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 hidden="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26">
        <f t="shared" si="27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 hidden="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26">
        <f t="shared" si="27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 hidden="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26">
        <f t="shared" si="27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 hidden="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26">
        <f t="shared" si="27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 hidden="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26">
        <f t="shared" si="27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 hidden="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26">
        <f t="shared" si="27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 hidden="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26">
        <f t="shared" si="27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 hidden="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26">
        <f t="shared" si="27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 hidden="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26">
        <f t="shared" si="27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 hidden="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26">
        <f t="shared" si="27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 hidden="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26">
        <f t="shared" si="27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 hidden="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26">
        <f t="shared" si="27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 hidden="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26">
        <f t="shared" si="27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 hidden="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26">
        <f t="shared" si="27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 hidden="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26">
        <f t="shared" si="27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 hidden="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26">
        <f t="shared" si="27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 hidden="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26">
        <f t="shared" si="27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 hidden="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26">
        <f t="shared" si="27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 hidden="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26">
        <f t="shared" si="27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 hidden="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26">
        <f t="shared" si="27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 hidden="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26">
        <f t="shared" si="27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 hidden="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26">
        <f t="shared" si="27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 hidden="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26">
        <f t="shared" si="27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 hidden="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26">
        <f t="shared" si="27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 hidden="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26">
        <f t="shared" si="27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 hidden="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26">
        <f t="shared" si="27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 hidden="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26">
        <f t="shared" si="27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 hidden="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26">
        <f t="shared" si="27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 hidden="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26">
        <f t="shared" si="27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 hidden="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26">
        <f t="shared" si="27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 hidden="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26">
        <f t="shared" si="27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 hidden="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26">
        <f t="shared" si="27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 hidden="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26">
        <f t="shared" si="27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 hidden="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26">
        <f t="shared" si="27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 hidden="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26">
        <f t="shared" si="27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 hidden="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26">
        <f t="shared" si="27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 hidden="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26">
        <f t="shared" si="27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 hidden="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26">
        <f t="shared" si="27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 hidden="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26">
        <f t="shared" si="27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 hidden="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26">
        <f t="shared" si="27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 hidden="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26">
        <f t="shared" si="27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 hidden="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26">
        <f t="shared" si="27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 hidden="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26">
        <f t="shared" si="27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 hidden="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26">
        <f t="shared" si="27"/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 hidden="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26">
        <f t="shared" si="27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 hidden="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26">
        <f t="shared" si="27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 hidden="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26">
        <f t="shared" si="27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 hidden="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26">
        <f t="shared" si="27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 hidden="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ref="E850:E913" si="28">IFERROR(C850+D850,0)</f>
        <v>0</v>
      </c>
      <c r="F850" s="34" t="s">
        <v>909</v>
      </c>
      <c r="G850" s="126">
        <f t="shared" ref="G850:G913" si="29">IFERROR((E850-F850),0)</f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 hidden="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8"/>
        <v>0</v>
      </c>
      <c r="F851" s="34" t="s">
        <v>909</v>
      </c>
      <c r="G851" s="126">
        <f t="shared" si="29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 hidden="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8"/>
        <v>0</v>
      </c>
      <c r="F852" s="34" t="s">
        <v>909</v>
      </c>
      <c r="G852" s="126">
        <f t="shared" si="29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 hidden="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8"/>
        <v>0</v>
      </c>
      <c r="F853" s="34" t="s">
        <v>909</v>
      </c>
      <c r="G853" s="126">
        <f t="shared" si="29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 hidden="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8"/>
        <v>0</v>
      </c>
      <c r="F854" s="34" t="s">
        <v>909</v>
      </c>
      <c r="G854" s="126">
        <f t="shared" si="29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 hidden="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8"/>
        <v>0</v>
      </c>
      <c r="F855" s="34" t="s">
        <v>909</v>
      </c>
      <c r="G855" s="126">
        <f t="shared" si="29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 hidden="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8"/>
        <v>0</v>
      </c>
      <c r="F856" s="34" t="s">
        <v>909</v>
      </c>
      <c r="G856" s="126">
        <f t="shared" si="29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 hidden="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28"/>
        <v>0</v>
      </c>
      <c r="F857" s="34" t="s">
        <v>909</v>
      </c>
      <c r="G857" s="126">
        <f t="shared" si="29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 hidden="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26">
        <f t="shared" si="29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 hidden="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26">
        <f t="shared" si="29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 hidden="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26">
        <f t="shared" si="29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 hidden="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26">
        <f t="shared" si="29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 hidden="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26">
        <f t="shared" si="29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 hidden="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26">
        <f t="shared" si="29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 hidden="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26">
        <f t="shared" si="29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 hidden="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26">
        <f t="shared" si="29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 hidden="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26">
        <f t="shared" si="29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 hidden="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26">
        <f t="shared" si="29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 hidden="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26">
        <f t="shared" si="29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 hidden="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26">
        <f t="shared" si="29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 hidden="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26">
        <f t="shared" si="29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 hidden="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26">
        <f t="shared" si="29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 hidden="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26">
        <f t="shared" si="29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 hidden="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26">
        <f t="shared" si="29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 hidden="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26">
        <f t="shared" si="29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 hidden="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26">
        <f t="shared" si="29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 hidden="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26">
        <f t="shared" si="29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 hidden="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26">
        <f t="shared" si="29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 hidden="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26">
        <f t="shared" si="29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 hidden="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26">
        <f t="shared" si="29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 hidden="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26">
        <f t="shared" si="29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 hidden="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26">
        <f t="shared" si="29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 hidden="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26">
        <f t="shared" si="29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 hidden="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26">
        <f t="shared" si="29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 hidden="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26">
        <f t="shared" si="29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 hidden="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26">
        <f t="shared" si="29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 hidden="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26">
        <f t="shared" si="29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 hidden="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26">
        <f t="shared" si="29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 hidden="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26">
        <f t="shared" si="29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 hidden="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26">
        <f t="shared" si="29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 hidden="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26">
        <f t="shared" si="29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 hidden="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26">
        <f t="shared" si="29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 hidden="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26">
        <f t="shared" si="29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 hidden="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26">
        <f t="shared" si="29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 hidden="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26">
        <f t="shared" si="29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 hidden="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26">
        <f t="shared" si="29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 hidden="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26">
        <f t="shared" si="29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 hidden="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26">
        <f t="shared" si="29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 hidden="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26">
        <f t="shared" si="29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 hidden="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26">
        <f t="shared" si="29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 hidden="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26">
        <f t="shared" si="29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 hidden="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26">
        <f t="shared" si="29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 hidden="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26">
        <f t="shared" si="29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 hidden="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26">
        <f t="shared" si="29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 hidden="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26">
        <f t="shared" si="29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 hidden="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26">
        <f t="shared" si="29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 hidden="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26">
        <f t="shared" si="29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 hidden="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26">
        <f t="shared" si="29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 hidden="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26">
        <f t="shared" si="29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 hidden="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26">
        <f t="shared" si="29"/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 hidden="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26">
        <f t="shared" si="29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 hidden="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26">
        <f t="shared" si="29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 hidden="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26">
        <f t="shared" si="29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 hidden="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26">
        <f t="shared" si="29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 hidden="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ref="E914:E977" si="30">IFERROR(C914+D914,0)</f>
        <v>0</v>
      </c>
      <c r="F914" s="34" t="s">
        <v>909</v>
      </c>
      <c r="G914" s="126">
        <f t="shared" ref="G914:G977" si="31">IFERROR((E914-F914),0)</f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 hidden="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0"/>
        <v>0</v>
      </c>
      <c r="F915" s="34" t="s">
        <v>909</v>
      </c>
      <c r="G915" s="126">
        <f t="shared" si="31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 hidden="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0"/>
        <v>0</v>
      </c>
      <c r="F916" s="34" t="s">
        <v>909</v>
      </c>
      <c r="G916" s="126">
        <f t="shared" si="31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 hidden="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0"/>
        <v>0</v>
      </c>
      <c r="F917" s="34" t="s">
        <v>909</v>
      </c>
      <c r="G917" s="126">
        <f t="shared" si="31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 hidden="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0"/>
        <v>0</v>
      </c>
      <c r="F918" s="34" t="s">
        <v>909</v>
      </c>
      <c r="G918" s="126">
        <f t="shared" si="31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 hidden="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0"/>
        <v>0</v>
      </c>
      <c r="F919" s="34" t="s">
        <v>909</v>
      </c>
      <c r="G919" s="126">
        <f t="shared" si="31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 hidden="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0"/>
        <v>0</v>
      </c>
      <c r="F920" s="34" t="s">
        <v>909</v>
      </c>
      <c r="G920" s="126">
        <f t="shared" si="31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 hidden="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0"/>
        <v>0</v>
      </c>
      <c r="F921" s="34" t="s">
        <v>909</v>
      </c>
      <c r="G921" s="126">
        <f t="shared" si="31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 hidden="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26">
        <f t="shared" si="31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 hidden="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26">
        <f t="shared" si="31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 hidden="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26">
        <f t="shared" si="31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 hidden="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26">
        <f t="shared" si="31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 hidden="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26">
        <f t="shared" si="31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 hidden="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26">
        <f t="shared" si="31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 hidden="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26">
        <f t="shared" si="31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 hidden="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26">
        <f t="shared" si="31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 hidden="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26">
        <f t="shared" si="31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 hidden="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26">
        <f t="shared" si="31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 hidden="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26">
        <f t="shared" si="31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 hidden="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26">
        <f t="shared" si="31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 hidden="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26">
        <f t="shared" si="31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 hidden="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26">
        <f t="shared" si="31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 hidden="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26">
        <f t="shared" si="31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 hidden="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26">
        <f t="shared" si="31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 hidden="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26">
        <f t="shared" si="31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 hidden="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26">
        <f t="shared" si="31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 hidden="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26">
        <f t="shared" si="31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 hidden="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26">
        <f t="shared" si="31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 hidden="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26">
        <f t="shared" si="31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 hidden="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26">
        <f t="shared" si="31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 hidden="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26">
        <f t="shared" si="31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 hidden="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26">
        <f t="shared" si="31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 hidden="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26">
        <f t="shared" si="31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 hidden="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26">
        <f t="shared" si="31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 hidden="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26">
        <f t="shared" si="31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 hidden="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26">
        <f t="shared" si="31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 hidden="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26">
        <f t="shared" si="31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 hidden="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26">
        <f t="shared" si="31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 hidden="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26">
        <f t="shared" si="31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 hidden="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26">
        <f t="shared" si="31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 hidden="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26">
        <f t="shared" si="31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 hidden="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26">
        <f t="shared" si="31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 hidden="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26">
        <f t="shared" si="31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 hidden="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26">
        <f t="shared" si="31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 hidden="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26">
        <f t="shared" si="31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 hidden="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26">
        <f t="shared" si="31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 hidden="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26">
        <f t="shared" si="31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 hidden="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26">
        <f t="shared" si="31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 hidden="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26">
        <f t="shared" si="31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 hidden="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26">
        <f t="shared" si="31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 hidden="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26">
        <f t="shared" si="31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 hidden="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26">
        <f t="shared" si="31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 hidden="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26">
        <f t="shared" si="31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 hidden="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26">
        <f t="shared" si="31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 hidden="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26">
        <f t="shared" si="31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 hidden="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26">
        <f t="shared" si="31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 hidden="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26">
        <f t="shared" si="31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 hidden="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26">
        <f t="shared" si="31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 hidden="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26">
        <f t="shared" si="31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 hidden="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26">
        <f t="shared" si="31"/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 hidden="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26">
        <f t="shared" si="31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 hidden="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26">
        <f t="shared" si="31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 hidden="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26">
        <f t="shared" si="31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 hidden="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26">
        <f t="shared" si="31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 hidden="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ref="E978:E1015" si="32">IFERROR(C978+D978,0)</f>
        <v>0</v>
      </c>
      <c r="F978" s="34" t="s">
        <v>909</v>
      </c>
      <c r="G978" s="126">
        <f t="shared" ref="G978:G1015" si="33">IFERROR((E978-F978),0)</f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 hidden="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2"/>
        <v>0</v>
      </c>
      <c r="F979" s="34" t="s">
        <v>909</v>
      </c>
      <c r="G979" s="126">
        <f t="shared" si="33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 hidden="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2"/>
        <v>0</v>
      </c>
      <c r="F980" s="34" t="s">
        <v>909</v>
      </c>
      <c r="G980" s="126">
        <f t="shared" si="33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 hidden="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2"/>
        <v>0</v>
      </c>
      <c r="F981" s="34" t="s">
        <v>909</v>
      </c>
      <c r="G981" s="126">
        <f t="shared" si="33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 hidden="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2"/>
        <v>0</v>
      </c>
      <c r="F982" s="34" t="s">
        <v>909</v>
      </c>
      <c r="G982" s="126">
        <f t="shared" si="33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 hidden="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2"/>
        <v>0</v>
      </c>
      <c r="F983" s="34" t="s">
        <v>909</v>
      </c>
      <c r="G983" s="126">
        <f t="shared" si="33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 hidden="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2"/>
        <v>0</v>
      </c>
      <c r="F984" s="34" t="s">
        <v>909</v>
      </c>
      <c r="G984" s="126">
        <f t="shared" si="33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 hidden="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2"/>
        <v>0</v>
      </c>
      <c r="F985" s="34" t="s">
        <v>909</v>
      </c>
      <c r="G985" s="126">
        <f t="shared" si="33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 hidden="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26">
        <f t="shared" si="33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 hidden="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26">
        <f t="shared" si="33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 hidden="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26">
        <f t="shared" si="33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 hidden="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26">
        <f t="shared" si="33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 hidden="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26">
        <f t="shared" si="33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 hidden="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26">
        <f t="shared" si="33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 hidden="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26">
        <f t="shared" si="33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 hidden="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26">
        <f t="shared" si="33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 hidden="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26">
        <f t="shared" si="33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 hidden="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26">
        <f t="shared" si="33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 hidden="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26">
        <f t="shared" si="33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 hidden="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26">
        <f t="shared" si="33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 hidden="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26">
        <f t="shared" si="33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 hidden="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26">
        <f t="shared" si="33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 hidden="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26">
        <f t="shared" si="33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 hidden="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26">
        <f t="shared" si="33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 hidden="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26">
        <f t="shared" si="33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 hidden="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26">
        <f t="shared" si="33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 hidden="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26">
        <f t="shared" si="33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 hidden="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26">
        <f t="shared" si="33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 hidden="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26">
        <f t="shared" si="33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 hidden="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26">
        <f t="shared" si="33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 hidden="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26">
        <f t="shared" si="33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 hidden="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26">
        <f t="shared" si="33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 hidden="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26">
        <f t="shared" si="33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  <row r="1011" spans="1:11" hidden="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2"/>
        <v>0</v>
      </c>
      <c r="F1011" s="34" t="s">
        <v>909</v>
      </c>
      <c r="G1011" s="126">
        <f t="shared" si="33"/>
        <v>0</v>
      </c>
      <c r="H1011" s="160" t="s">
        <v>909</v>
      </c>
      <c r="I1011" s="159" t="s">
        <v>909</v>
      </c>
      <c r="J1011" s="175" t="s">
        <v>909</v>
      </c>
      <c r="K1011" s="176" t="s">
        <v>909</v>
      </c>
    </row>
    <row r="1012" spans="1:11" hidden="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2"/>
        <v>0</v>
      </c>
      <c r="F1012" s="34" t="s">
        <v>909</v>
      </c>
      <c r="G1012" s="126">
        <f t="shared" si="33"/>
        <v>0</v>
      </c>
      <c r="H1012" s="160" t="s">
        <v>909</v>
      </c>
      <c r="I1012" s="159" t="s">
        <v>909</v>
      </c>
      <c r="J1012" s="175" t="s">
        <v>909</v>
      </c>
      <c r="K1012" s="176" t="s">
        <v>909</v>
      </c>
    </row>
    <row r="1013" spans="1:11" hidden="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2"/>
        <v>0</v>
      </c>
      <c r="F1013" s="34" t="s">
        <v>909</v>
      </c>
      <c r="G1013" s="126">
        <f t="shared" si="33"/>
        <v>0</v>
      </c>
      <c r="H1013" s="160" t="s">
        <v>909</v>
      </c>
      <c r="I1013" s="159" t="s">
        <v>909</v>
      </c>
      <c r="J1013" s="175" t="s">
        <v>909</v>
      </c>
      <c r="K1013" s="176" t="s">
        <v>909</v>
      </c>
    </row>
    <row r="1014" spans="1:11" hidden="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2"/>
        <v>0</v>
      </c>
      <c r="F1014" s="34" t="s">
        <v>909</v>
      </c>
      <c r="G1014" s="126">
        <f t="shared" si="33"/>
        <v>0</v>
      </c>
      <c r="H1014" s="160" t="s">
        <v>909</v>
      </c>
      <c r="I1014" s="159" t="s">
        <v>909</v>
      </c>
      <c r="J1014" s="175" t="s">
        <v>909</v>
      </c>
      <c r="K1014" s="176" t="s">
        <v>909</v>
      </c>
    </row>
    <row r="1015" spans="1:11" hidden="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2"/>
        <v>0</v>
      </c>
      <c r="F1015" s="34" t="s">
        <v>909</v>
      </c>
      <c r="G1015" s="126">
        <f t="shared" si="33"/>
        <v>0</v>
      </c>
      <c r="H1015" s="160" t="s">
        <v>909</v>
      </c>
      <c r="I1015" s="159" t="s">
        <v>909</v>
      </c>
      <c r="J1015" s="175" t="s">
        <v>909</v>
      </c>
      <c r="K1015" s="176" t="s">
        <v>909</v>
      </c>
    </row>
  </sheetData>
  <autoFilter ref="A10:K1015">
    <filterColumn colId="0">
      <filters>
        <filter val="GARUDA METALINDO"/>
      </filters>
    </filterColumn>
  </autoFilter>
  <mergeCells count="13">
    <mergeCell ref="I659:I660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1023"/>
  <sheetViews>
    <sheetView showGridLines="0" zoomScale="82" zoomScaleNormal="82" workbookViewId="0">
      <pane xSplit="2" ySplit="10" topLeftCell="C426" activePane="bottomRight" state="frozen"/>
      <selection activeCell="A11" sqref="A11"/>
      <selection pane="topRight" activeCell="A11" sqref="A11"/>
      <selection pane="bottomLeft" activeCell="A11" sqref="A11"/>
      <selection pane="bottomRight" activeCell="I433" sqref="I433"/>
    </sheetView>
  </sheetViews>
  <sheetFormatPr defaultRowHeight="15.75"/>
  <cols>
    <col min="1" max="1" width="28.140625" style="37" bestFit="1" customWidth="1"/>
    <col min="2" max="2" width="62.140625" style="38" customWidth="1"/>
    <col min="3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77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>SUM(C11:C1011)</f>
        <v>2719800</v>
      </c>
      <c r="D7" s="144">
        <f t="shared" ref="D7:F7" si="0">SUM(D11:D1011)</f>
        <v>0</v>
      </c>
      <c r="E7" s="144">
        <f t="shared" si="0"/>
        <v>2719800</v>
      </c>
      <c r="F7" s="144">
        <f t="shared" si="0"/>
        <v>2563956</v>
      </c>
      <c r="G7" s="145">
        <f>SUM(G11:G1011)</f>
        <v>137744</v>
      </c>
      <c r="H7" s="142">
        <f>SUM(H11:H1011)</f>
        <v>0</v>
      </c>
      <c r="I7" s="44"/>
      <c r="J7" s="127">
        <f>SUM(J11:J1011)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SUBTOTAL(9,C11:C1011)</f>
        <v>2719800</v>
      </c>
      <c r="D8" s="146">
        <f t="shared" si="1"/>
        <v>0</v>
      </c>
      <c r="E8" s="146">
        <f t="shared" si="1"/>
        <v>2719800</v>
      </c>
      <c r="F8" s="146">
        <f t="shared" si="1"/>
        <v>2563956</v>
      </c>
      <c r="G8" s="147">
        <f t="shared" si="1"/>
        <v>137744</v>
      </c>
      <c r="H8" s="143">
        <f t="shared" si="1"/>
        <v>0</v>
      </c>
      <c r="I8" s="44"/>
      <c r="J8" s="127">
        <f>SUBTOTAL(9,J11:J1011)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>
      <c r="A11" s="189" t="s">
        <v>1089</v>
      </c>
      <c r="B11" s="232" t="s">
        <v>1090</v>
      </c>
      <c r="C11" s="190" t="s">
        <v>909</v>
      </c>
      <c r="D11" s="190" t="s">
        <v>909</v>
      </c>
      <c r="E11" s="15">
        <f>IFERROR(C11+D11,0)</f>
        <v>0</v>
      </c>
      <c r="F11" s="190" t="s">
        <v>909</v>
      </c>
      <c r="G11" s="124">
        <f>IFERROR((E11-F11),0)</f>
        <v>0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>
      <c r="A12" s="235" t="s">
        <v>1089</v>
      </c>
      <c r="B12" s="233" t="s">
        <v>1091</v>
      </c>
      <c r="C12" s="21" t="s">
        <v>909</v>
      </c>
      <c r="D12" s="21" t="s">
        <v>909</v>
      </c>
      <c r="E12" s="15">
        <f t="shared" ref="E12:E40" si="2">IFERROR(C12+D12,0)</f>
        <v>0</v>
      </c>
      <c r="F12" s="21" t="s">
        <v>909</v>
      </c>
      <c r="G12" s="125">
        <f>IFERROR((E12-F12),0)</f>
        <v>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>
      <c r="A13" s="235" t="s">
        <v>1089</v>
      </c>
      <c r="B13" s="233" t="s">
        <v>1092</v>
      </c>
      <c r="C13" s="18">
        <v>13000</v>
      </c>
      <c r="D13" s="18"/>
      <c r="E13" s="15">
        <f t="shared" si="2"/>
        <v>13000</v>
      </c>
      <c r="F13" s="18">
        <v>13000</v>
      </c>
      <c r="G13" s="125">
        <f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>
      <c r="A14" s="235" t="s">
        <v>1089</v>
      </c>
      <c r="B14" s="233" t="s">
        <v>1093</v>
      </c>
      <c r="C14" s="18">
        <v>13000</v>
      </c>
      <c r="D14" s="18"/>
      <c r="E14" s="15">
        <f t="shared" si="2"/>
        <v>13000</v>
      </c>
      <c r="F14" s="18">
        <v>13000</v>
      </c>
      <c r="G14" s="125">
        <f t="shared" ref="G14:G77" si="3">IFERROR((E14-F14),0)</f>
        <v>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>
      <c r="A15" s="235" t="s">
        <v>1089</v>
      </c>
      <c r="B15" s="233" t="s">
        <v>1094</v>
      </c>
      <c r="C15" s="18">
        <v>1700</v>
      </c>
      <c r="D15" s="18"/>
      <c r="E15" s="15">
        <f t="shared" si="2"/>
        <v>1700</v>
      </c>
      <c r="F15" s="18">
        <v>720</v>
      </c>
      <c r="G15" s="125">
        <f t="shared" si="3"/>
        <v>980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>
      <c r="A16" s="235" t="s">
        <v>1089</v>
      </c>
      <c r="B16" s="233" t="s">
        <v>1095</v>
      </c>
      <c r="C16" s="18">
        <v>7000</v>
      </c>
      <c r="D16" s="18"/>
      <c r="E16" s="15">
        <f t="shared" si="2"/>
        <v>7000</v>
      </c>
      <c r="F16" s="18">
        <v>2000</v>
      </c>
      <c r="G16" s="125">
        <f t="shared" si="3"/>
        <v>5000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>
      <c r="A17" s="235" t="s">
        <v>1089</v>
      </c>
      <c r="B17" s="233" t="s">
        <v>1096</v>
      </c>
      <c r="C17" s="18">
        <v>300</v>
      </c>
      <c r="D17" s="18"/>
      <c r="E17" s="15">
        <f t="shared" si="2"/>
        <v>300</v>
      </c>
      <c r="F17" s="18">
        <v>300</v>
      </c>
      <c r="G17" s="125">
        <f t="shared" si="3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>
      <c r="A18" s="235" t="s">
        <v>1089</v>
      </c>
      <c r="B18" s="233" t="s">
        <v>1097</v>
      </c>
      <c r="C18" s="18">
        <v>1000</v>
      </c>
      <c r="D18" s="18"/>
      <c r="E18" s="15">
        <f t="shared" si="2"/>
        <v>1000</v>
      </c>
      <c r="F18" s="18">
        <v>1000</v>
      </c>
      <c r="G18" s="125">
        <f t="shared" si="3"/>
        <v>0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>
      <c r="A19" s="235" t="s">
        <v>1089</v>
      </c>
      <c r="B19" s="233" t="s">
        <v>1098</v>
      </c>
      <c r="C19" s="18">
        <v>900</v>
      </c>
      <c r="D19" s="18"/>
      <c r="E19" s="15">
        <f t="shared" si="2"/>
        <v>900</v>
      </c>
      <c r="F19" s="18">
        <v>900</v>
      </c>
      <c r="G19" s="125">
        <f t="shared" si="3"/>
        <v>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>
      <c r="A20" s="235" t="s">
        <v>1089</v>
      </c>
      <c r="B20" s="233" t="s">
        <v>1099</v>
      </c>
      <c r="C20" s="18"/>
      <c r="D20" s="18"/>
      <c r="E20" s="15">
        <f t="shared" si="2"/>
        <v>0</v>
      </c>
      <c r="F20" s="18"/>
      <c r="G20" s="125">
        <f t="shared" si="3"/>
        <v>0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>
      <c r="A21" s="235" t="s">
        <v>1089</v>
      </c>
      <c r="B21" s="233" t="s">
        <v>1100</v>
      </c>
      <c r="C21" s="18">
        <v>1000</v>
      </c>
      <c r="D21" s="18"/>
      <c r="E21" s="15">
        <f t="shared" si="2"/>
        <v>1000</v>
      </c>
      <c r="F21" s="18">
        <v>1000</v>
      </c>
      <c r="G21" s="125">
        <f t="shared" si="3"/>
        <v>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>
      <c r="A22" s="235" t="s">
        <v>1089</v>
      </c>
      <c r="B22" s="233" t="s">
        <v>1101</v>
      </c>
      <c r="C22" s="18">
        <v>12300</v>
      </c>
      <c r="D22" s="18"/>
      <c r="E22" s="15">
        <f t="shared" si="2"/>
        <v>12300</v>
      </c>
      <c r="F22" s="18">
        <v>12300</v>
      </c>
      <c r="G22" s="125">
        <f t="shared" si="3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>
      <c r="A23" s="235" t="s">
        <v>1089</v>
      </c>
      <c r="B23" s="233" t="s">
        <v>1102</v>
      </c>
      <c r="C23" s="18">
        <v>18000</v>
      </c>
      <c r="D23" s="18"/>
      <c r="E23" s="15">
        <f t="shared" si="2"/>
        <v>18000</v>
      </c>
      <c r="F23" s="18">
        <v>18000</v>
      </c>
      <c r="G23" s="125">
        <f t="shared" si="3"/>
        <v>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>
      <c r="A24" s="235" t="s">
        <v>1089</v>
      </c>
      <c r="B24" s="233" t="s">
        <v>1103</v>
      </c>
      <c r="C24" s="18"/>
      <c r="D24" s="18"/>
      <c r="E24" s="15">
        <f t="shared" si="2"/>
        <v>0</v>
      </c>
      <c r="F24" s="18"/>
      <c r="G24" s="125">
        <f t="shared" si="3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>
      <c r="A25" s="235" t="s">
        <v>1089</v>
      </c>
      <c r="B25" s="233" t="s">
        <v>1104</v>
      </c>
      <c r="C25" s="18">
        <v>15000</v>
      </c>
      <c r="D25" s="18"/>
      <c r="E25" s="15">
        <f t="shared" si="2"/>
        <v>15000</v>
      </c>
      <c r="F25" s="18">
        <v>15000</v>
      </c>
      <c r="G25" s="125">
        <f t="shared" si="3"/>
        <v>0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>
      <c r="A26" s="235" t="s">
        <v>1089</v>
      </c>
      <c r="B26" s="233" t="s">
        <v>1105</v>
      </c>
      <c r="C26" s="18">
        <v>2700</v>
      </c>
      <c r="D26" s="18"/>
      <c r="E26" s="15">
        <f t="shared" si="2"/>
        <v>2700</v>
      </c>
      <c r="F26" s="18">
        <v>2700</v>
      </c>
      <c r="G26" s="125">
        <f t="shared" si="3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>
      <c r="A27" s="235" t="s">
        <v>1089</v>
      </c>
      <c r="B27" s="233" t="s">
        <v>148</v>
      </c>
      <c r="C27" s="18">
        <v>3700</v>
      </c>
      <c r="D27" s="18"/>
      <c r="E27" s="15">
        <f>IFERROR(C27+D27,0)</f>
        <v>3700</v>
      </c>
      <c r="F27" s="18">
        <v>3700</v>
      </c>
      <c r="G27" s="125">
        <f t="shared" si="3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>
      <c r="A28" s="235" t="s">
        <v>1089</v>
      </c>
      <c r="B28" s="233" t="s">
        <v>1106</v>
      </c>
      <c r="C28" s="18">
        <v>500</v>
      </c>
      <c r="D28" s="18"/>
      <c r="E28" s="15">
        <f t="shared" si="2"/>
        <v>500</v>
      </c>
      <c r="F28" s="18">
        <v>500</v>
      </c>
      <c r="G28" s="125">
        <f t="shared" si="3"/>
        <v>0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>
      <c r="A29" s="235" t="s">
        <v>1089</v>
      </c>
      <c r="B29" s="233" t="s">
        <v>1107</v>
      </c>
      <c r="C29" s="18">
        <v>500</v>
      </c>
      <c r="D29" s="18"/>
      <c r="E29" s="15">
        <f t="shared" si="2"/>
        <v>500</v>
      </c>
      <c r="F29" s="18">
        <v>500</v>
      </c>
      <c r="G29" s="125">
        <f t="shared" si="3"/>
        <v>0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>
      <c r="A30" s="235" t="s">
        <v>1089</v>
      </c>
      <c r="B30" s="233" t="s">
        <v>1108</v>
      </c>
      <c r="C30" s="18">
        <v>1900</v>
      </c>
      <c r="D30" s="18"/>
      <c r="E30" s="15">
        <f t="shared" si="2"/>
        <v>1900</v>
      </c>
      <c r="F30" s="18">
        <v>1900</v>
      </c>
      <c r="G30" s="125">
        <f t="shared" si="3"/>
        <v>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>
      <c r="A31" s="235" t="s">
        <v>1089</v>
      </c>
      <c r="B31" s="233" t="s">
        <v>149</v>
      </c>
      <c r="C31" s="18">
        <v>3100</v>
      </c>
      <c r="D31" s="18"/>
      <c r="E31" s="15">
        <f t="shared" si="2"/>
        <v>3100</v>
      </c>
      <c r="F31" s="18">
        <v>2342</v>
      </c>
      <c r="G31" s="125">
        <f t="shared" si="3"/>
        <v>758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>
      <c r="A32" s="235" t="s">
        <v>1089</v>
      </c>
      <c r="B32" s="233" t="s">
        <v>1109</v>
      </c>
      <c r="C32" s="18"/>
      <c r="D32" s="18"/>
      <c r="E32" s="15">
        <f t="shared" si="2"/>
        <v>0</v>
      </c>
      <c r="F32" s="18"/>
      <c r="G32" s="125">
        <f t="shared" si="3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>
      <c r="A33" s="235" t="s">
        <v>1089</v>
      </c>
      <c r="B33" s="233" t="s">
        <v>1110</v>
      </c>
      <c r="C33" s="18">
        <v>100</v>
      </c>
      <c r="D33" s="18"/>
      <c r="E33" s="15">
        <f t="shared" si="2"/>
        <v>100</v>
      </c>
      <c r="F33" s="18">
        <v>100</v>
      </c>
      <c r="G33" s="125">
        <f t="shared" si="3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>
      <c r="A34" s="235" t="s">
        <v>1089</v>
      </c>
      <c r="B34" s="233" t="s">
        <v>1111</v>
      </c>
      <c r="C34" s="18"/>
      <c r="D34" s="18"/>
      <c r="E34" s="15">
        <f>IFERROR(C34+D34,0)</f>
        <v>0</v>
      </c>
      <c r="F34" s="18"/>
      <c r="G34" s="125">
        <f t="shared" si="3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>
      <c r="A35" s="235" t="s">
        <v>1089</v>
      </c>
      <c r="B35" s="233" t="s">
        <v>1112</v>
      </c>
      <c r="C35" s="18"/>
      <c r="D35" s="18"/>
      <c r="E35" s="15">
        <f t="shared" si="2"/>
        <v>0</v>
      </c>
      <c r="F35" s="18"/>
      <c r="G35" s="125">
        <f t="shared" si="3"/>
        <v>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>
      <c r="A36" s="235" t="s">
        <v>1089</v>
      </c>
      <c r="B36" s="233" t="s">
        <v>133</v>
      </c>
      <c r="C36" s="18" t="s">
        <v>909</v>
      </c>
      <c r="D36" s="18" t="s">
        <v>909</v>
      </c>
      <c r="E36" s="15">
        <f t="shared" si="2"/>
        <v>0</v>
      </c>
      <c r="F36" s="18" t="s">
        <v>909</v>
      </c>
      <c r="G36" s="125">
        <f t="shared" si="3"/>
        <v>0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>
      <c r="A37" s="235" t="s">
        <v>1089</v>
      </c>
      <c r="B37" s="233" t="s">
        <v>1115</v>
      </c>
      <c r="C37" s="18" t="s">
        <v>909</v>
      </c>
      <c r="D37" s="18" t="s">
        <v>909</v>
      </c>
      <c r="E37" s="15">
        <f t="shared" si="2"/>
        <v>0</v>
      </c>
      <c r="F37" s="18" t="s">
        <v>909</v>
      </c>
      <c r="G37" s="125">
        <f t="shared" si="3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>
      <c r="A38" s="235" t="s">
        <v>1089</v>
      </c>
      <c r="B38" s="233" t="s">
        <v>1114</v>
      </c>
      <c r="C38" s="18" t="s">
        <v>909</v>
      </c>
      <c r="D38" s="18" t="s">
        <v>909</v>
      </c>
      <c r="E38" s="15">
        <f t="shared" si="2"/>
        <v>0</v>
      </c>
      <c r="F38" s="18" t="s">
        <v>909</v>
      </c>
      <c r="G38" s="125">
        <f t="shared" si="3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>
      <c r="A39" s="235" t="s">
        <v>1089</v>
      </c>
      <c r="B39" s="233" t="s">
        <v>142</v>
      </c>
      <c r="C39" s="18" t="s">
        <v>909</v>
      </c>
      <c r="D39" s="18" t="s">
        <v>909</v>
      </c>
      <c r="E39" s="15">
        <f t="shared" si="2"/>
        <v>0</v>
      </c>
      <c r="F39" s="18" t="s">
        <v>909</v>
      </c>
      <c r="G39" s="125">
        <f t="shared" si="3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>
      <c r="A40" s="235" t="s">
        <v>1089</v>
      </c>
      <c r="B40" s="233" t="s">
        <v>143</v>
      </c>
      <c r="C40" s="18" t="s">
        <v>909</v>
      </c>
      <c r="D40" s="18" t="s">
        <v>909</v>
      </c>
      <c r="E40" s="15">
        <f t="shared" si="2"/>
        <v>0</v>
      </c>
      <c r="F40" s="18" t="s">
        <v>909</v>
      </c>
      <c r="G40" s="125">
        <f t="shared" si="3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>
      <c r="A41" s="235" t="s">
        <v>1089</v>
      </c>
      <c r="B41" s="233" t="s">
        <v>1115</v>
      </c>
      <c r="C41" s="18">
        <v>50</v>
      </c>
      <c r="D41" s="18" t="s">
        <v>909</v>
      </c>
      <c r="E41" s="15">
        <v>50</v>
      </c>
      <c r="F41" s="18">
        <v>50</v>
      </c>
      <c r="G41" s="125">
        <f t="shared" si="3"/>
        <v>0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>
      <c r="A42" s="235" t="s">
        <v>1089</v>
      </c>
      <c r="B42" s="233" t="s">
        <v>116</v>
      </c>
      <c r="C42" s="18">
        <v>50</v>
      </c>
      <c r="D42" s="18" t="s">
        <v>909</v>
      </c>
      <c r="E42" s="19">
        <v>50</v>
      </c>
      <c r="F42" s="18">
        <v>50</v>
      </c>
      <c r="G42" s="125">
        <f t="shared" si="3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>
      <c r="A43" s="235" t="s">
        <v>1089</v>
      </c>
      <c r="B43" s="233" t="s">
        <v>117</v>
      </c>
      <c r="C43" s="18" t="s">
        <v>909</v>
      </c>
      <c r="D43" s="18" t="s">
        <v>909</v>
      </c>
      <c r="E43" s="19">
        <f t="shared" ref="E43:E75" si="4">IFERROR(C43+D43,0)</f>
        <v>0</v>
      </c>
      <c r="F43" s="18" t="s">
        <v>909</v>
      </c>
      <c r="G43" s="125">
        <f t="shared" si="3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>
      <c r="A44" s="235" t="s">
        <v>1089</v>
      </c>
      <c r="B44" s="233" t="s">
        <v>1116</v>
      </c>
      <c r="C44" s="18">
        <v>50</v>
      </c>
      <c r="D44" s="18" t="s">
        <v>909</v>
      </c>
      <c r="E44" s="19">
        <v>50</v>
      </c>
      <c r="F44" s="18">
        <v>50</v>
      </c>
      <c r="G44" s="125">
        <f t="shared" si="3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>
      <c r="A45" s="235" t="s">
        <v>1089</v>
      </c>
      <c r="B45" s="233" t="s">
        <v>1117</v>
      </c>
      <c r="C45" s="18" t="s">
        <v>909</v>
      </c>
      <c r="D45" s="18" t="s">
        <v>909</v>
      </c>
      <c r="E45" s="19">
        <f t="shared" si="4"/>
        <v>0</v>
      </c>
      <c r="F45" s="18" t="s">
        <v>909</v>
      </c>
      <c r="G45" s="125">
        <f t="shared" si="3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>
      <c r="A46" s="235" t="s">
        <v>1089</v>
      </c>
      <c r="B46" s="233" t="s">
        <v>1118</v>
      </c>
      <c r="C46" s="18" t="s">
        <v>909</v>
      </c>
      <c r="D46" s="18" t="s">
        <v>909</v>
      </c>
      <c r="E46" s="19">
        <f t="shared" si="4"/>
        <v>0</v>
      </c>
      <c r="F46" s="18" t="s">
        <v>909</v>
      </c>
      <c r="G46" s="125">
        <f t="shared" si="3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>
      <c r="A47" s="235" t="s">
        <v>1089</v>
      </c>
      <c r="B47" s="233" t="s">
        <v>1119</v>
      </c>
      <c r="C47" s="18" t="s">
        <v>909</v>
      </c>
      <c r="D47" s="18" t="s">
        <v>909</v>
      </c>
      <c r="E47" s="19">
        <f t="shared" si="4"/>
        <v>0</v>
      </c>
      <c r="F47" s="18" t="s">
        <v>909</v>
      </c>
      <c r="G47" s="125">
        <f t="shared" si="3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>
      <c r="A48" s="235" t="s">
        <v>1089</v>
      </c>
      <c r="B48" s="233" t="s">
        <v>1120</v>
      </c>
      <c r="C48" s="18" t="s">
        <v>909</v>
      </c>
      <c r="D48" s="18" t="s">
        <v>909</v>
      </c>
      <c r="E48" s="19">
        <f t="shared" si="4"/>
        <v>0</v>
      </c>
      <c r="F48" s="18" t="s">
        <v>909</v>
      </c>
      <c r="G48" s="125">
        <f t="shared" si="3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>
      <c r="A49" s="235" t="s">
        <v>1089</v>
      </c>
      <c r="B49" s="233" t="s">
        <v>1121</v>
      </c>
      <c r="C49" s="18" t="s">
        <v>909</v>
      </c>
      <c r="D49" s="18" t="s">
        <v>909</v>
      </c>
      <c r="E49" s="19">
        <f t="shared" si="4"/>
        <v>0</v>
      </c>
      <c r="F49" s="18" t="s">
        <v>909</v>
      </c>
      <c r="G49" s="125">
        <f t="shared" si="3"/>
        <v>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>
      <c r="A50" s="235" t="s">
        <v>1089</v>
      </c>
      <c r="B50" s="233" t="s">
        <v>1122</v>
      </c>
      <c r="C50" s="18" t="s">
        <v>909</v>
      </c>
      <c r="D50" s="18" t="s">
        <v>909</v>
      </c>
      <c r="E50" s="19">
        <f t="shared" si="4"/>
        <v>0</v>
      </c>
      <c r="F50" s="18" t="s">
        <v>909</v>
      </c>
      <c r="G50" s="125">
        <f t="shared" si="3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>
      <c r="A51" s="235" t="s">
        <v>1089</v>
      </c>
      <c r="B51" s="233" t="s">
        <v>1123</v>
      </c>
      <c r="C51" s="18" t="s">
        <v>909</v>
      </c>
      <c r="D51" s="18" t="s">
        <v>909</v>
      </c>
      <c r="E51" s="19">
        <f t="shared" si="4"/>
        <v>0</v>
      </c>
      <c r="F51" s="18" t="s">
        <v>909</v>
      </c>
      <c r="G51" s="125">
        <f t="shared" si="3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>
      <c r="A52" s="235" t="s">
        <v>1089</v>
      </c>
      <c r="B52" s="233" t="s">
        <v>1124</v>
      </c>
      <c r="C52" s="18" t="s">
        <v>909</v>
      </c>
      <c r="D52" s="18" t="s">
        <v>909</v>
      </c>
      <c r="E52" s="19">
        <f t="shared" si="4"/>
        <v>0</v>
      </c>
      <c r="F52" s="18" t="s">
        <v>909</v>
      </c>
      <c r="G52" s="125">
        <f t="shared" si="3"/>
        <v>0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>
      <c r="A53" s="235" t="s">
        <v>1089</v>
      </c>
      <c r="B53" s="233" t="s">
        <v>1125</v>
      </c>
      <c r="C53" s="18">
        <v>200</v>
      </c>
      <c r="D53" s="18" t="s">
        <v>909</v>
      </c>
      <c r="E53" s="19">
        <v>200</v>
      </c>
      <c r="F53" s="18">
        <v>200</v>
      </c>
      <c r="G53" s="125">
        <f t="shared" si="3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>
      <c r="A54" s="235" t="s">
        <v>1089</v>
      </c>
      <c r="B54" s="233" t="s">
        <v>111</v>
      </c>
      <c r="C54" s="18">
        <v>1200</v>
      </c>
      <c r="D54" s="18" t="s">
        <v>909</v>
      </c>
      <c r="E54" s="19">
        <v>1200</v>
      </c>
      <c r="F54" s="18">
        <v>1200</v>
      </c>
      <c r="G54" s="125">
        <f t="shared" si="3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>
      <c r="A55" s="235" t="s">
        <v>1089</v>
      </c>
      <c r="B55" s="233" t="s">
        <v>1126</v>
      </c>
      <c r="C55" s="18">
        <v>5</v>
      </c>
      <c r="D55" s="18" t="s">
        <v>909</v>
      </c>
      <c r="E55" s="19">
        <v>5</v>
      </c>
      <c r="F55" s="18">
        <v>5</v>
      </c>
      <c r="G55" s="125">
        <f t="shared" si="3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>
      <c r="A56" s="235" t="s">
        <v>1089</v>
      </c>
      <c r="B56" s="233" t="s">
        <v>1127</v>
      </c>
      <c r="C56" s="18" t="s">
        <v>909</v>
      </c>
      <c r="D56" s="18" t="s">
        <v>909</v>
      </c>
      <c r="E56" s="19">
        <f t="shared" si="4"/>
        <v>0</v>
      </c>
      <c r="F56" s="18" t="s">
        <v>909</v>
      </c>
      <c r="G56" s="125">
        <f t="shared" si="3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>
      <c r="A57" s="235" t="s">
        <v>1089</v>
      </c>
      <c r="B57" s="233" t="s">
        <v>137</v>
      </c>
      <c r="C57" s="18">
        <v>1300</v>
      </c>
      <c r="D57" s="18"/>
      <c r="E57" s="19">
        <v>1300</v>
      </c>
      <c r="F57" s="18">
        <v>1300</v>
      </c>
      <c r="G57" s="125">
        <f t="shared" si="3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>
      <c r="A58" s="235" t="s">
        <v>1089</v>
      </c>
      <c r="B58" s="233" t="s">
        <v>1128</v>
      </c>
      <c r="C58" s="18"/>
      <c r="D58" s="18" t="s">
        <v>909</v>
      </c>
      <c r="E58" s="19">
        <f t="shared" si="4"/>
        <v>0</v>
      </c>
      <c r="F58" s="18" t="s">
        <v>909</v>
      </c>
      <c r="G58" s="125">
        <f t="shared" si="3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>
      <c r="A59" s="235" t="s">
        <v>1089</v>
      </c>
      <c r="B59" s="233" t="s">
        <v>1129</v>
      </c>
      <c r="C59" s="18" t="s">
        <v>909</v>
      </c>
      <c r="D59" s="18" t="s">
        <v>909</v>
      </c>
      <c r="E59" s="19">
        <f t="shared" si="4"/>
        <v>0</v>
      </c>
      <c r="F59" s="18" t="s">
        <v>909</v>
      </c>
      <c r="G59" s="125">
        <f t="shared" si="3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>
      <c r="A60" s="235" t="s">
        <v>1089</v>
      </c>
      <c r="B60" s="233" t="s">
        <v>1130</v>
      </c>
      <c r="C60" s="18" t="s">
        <v>909</v>
      </c>
      <c r="D60" s="18" t="s">
        <v>909</v>
      </c>
      <c r="E60" s="19">
        <f t="shared" si="4"/>
        <v>0</v>
      </c>
      <c r="F60" s="18" t="s">
        <v>909</v>
      </c>
      <c r="G60" s="125">
        <f t="shared" si="3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>
      <c r="A61" s="235" t="s">
        <v>1089</v>
      </c>
      <c r="B61" s="233" t="s">
        <v>1131</v>
      </c>
      <c r="C61" s="18" t="s">
        <v>909</v>
      </c>
      <c r="D61" s="18" t="s">
        <v>909</v>
      </c>
      <c r="E61" s="19">
        <f t="shared" si="4"/>
        <v>0</v>
      </c>
      <c r="F61" s="18" t="s">
        <v>909</v>
      </c>
      <c r="G61" s="125">
        <f t="shared" si="3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>
      <c r="A62" s="235" t="s">
        <v>1089</v>
      </c>
      <c r="B62" s="233" t="s">
        <v>1132</v>
      </c>
      <c r="C62" s="18" t="s">
        <v>909</v>
      </c>
      <c r="D62" s="18" t="s">
        <v>909</v>
      </c>
      <c r="E62" s="19">
        <f t="shared" si="4"/>
        <v>0</v>
      </c>
      <c r="F62" s="18" t="s">
        <v>909</v>
      </c>
      <c r="G62" s="125">
        <f t="shared" si="3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>
      <c r="A63" s="235" t="s">
        <v>1089</v>
      </c>
      <c r="B63" s="233" t="s">
        <v>114</v>
      </c>
      <c r="C63" s="18">
        <v>5000</v>
      </c>
      <c r="D63" s="18" t="s">
        <v>909</v>
      </c>
      <c r="E63" s="19">
        <v>5000</v>
      </c>
      <c r="F63" s="18">
        <v>5000</v>
      </c>
      <c r="G63" s="125">
        <f t="shared" si="3"/>
        <v>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>
      <c r="A64" s="235" t="s">
        <v>1089</v>
      </c>
      <c r="B64" s="233" t="s">
        <v>1133</v>
      </c>
      <c r="C64" s="18">
        <v>13800</v>
      </c>
      <c r="D64" s="18" t="s">
        <v>909</v>
      </c>
      <c r="E64" s="19">
        <v>13800</v>
      </c>
      <c r="F64" s="18">
        <v>13800</v>
      </c>
      <c r="G64" s="125">
        <f t="shared" si="3"/>
        <v>0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>
      <c r="A65" s="235" t="s">
        <v>1089</v>
      </c>
      <c r="B65" s="233" t="s">
        <v>1134</v>
      </c>
      <c r="C65" s="18">
        <v>900</v>
      </c>
      <c r="D65" s="18" t="s">
        <v>909</v>
      </c>
      <c r="E65" s="19">
        <v>900</v>
      </c>
      <c r="F65" s="18">
        <v>900</v>
      </c>
      <c r="G65" s="125">
        <f t="shared" si="3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>
      <c r="A66" s="235" t="s">
        <v>1089</v>
      </c>
      <c r="B66" s="233" t="s">
        <v>1135</v>
      </c>
      <c r="C66" s="18" t="s">
        <v>909</v>
      </c>
      <c r="D66" s="18" t="s">
        <v>909</v>
      </c>
      <c r="E66" s="19">
        <f t="shared" si="4"/>
        <v>0</v>
      </c>
      <c r="F66" s="18" t="s">
        <v>909</v>
      </c>
      <c r="G66" s="125">
        <f t="shared" si="3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>
      <c r="A67" s="235" t="s">
        <v>1089</v>
      </c>
      <c r="B67" s="233" t="s">
        <v>100</v>
      </c>
      <c r="C67" s="18" t="s">
        <v>909</v>
      </c>
      <c r="D67" s="18" t="s">
        <v>909</v>
      </c>
      <c r="E67" s="19">
        <f t="shared" si="4"/>
        <v>0</v>
      </c>
      <c r="F67" s="18" t="s">
        <v>909</v>
      </c>
      <c r="G67" s="125">
        <f t="shared" si="3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>
      <c r="A68" s="235" t="s">
        <v>1089</v>
      </c>
      <c r="B68" s="233" t="s">
        <v>91</v>
      </c>
      <c r="C68" s="18">
        <v>9500</v>
      </c>
      <c r="D68" s="18" t="s">
        <v>909</v>
      </c>
      <c r="E68" s="19">
        <v>9500</v>
      </c>
      <c r="F68" s="18">
        <v>7040</v>
      </c>
      <c r="G68" s="125">
        <f t="shared" si="3"/>
        <v>2460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>
      <c r="A69" s="235" t="s">
        <v>1089</v>
      </c>
      <c r="B69" s="233" t="s">
        <v>1136</v>
      </c>
      <c r="C69" s="18" t="s">
        <v>909</v>
      </c>
      <c r="D69" s="18" t="s">
        <v>909</v>
      </c>
      <c r="E69" s="19">
        <f t="shared" si="4"/>
        <v>0</v>
      </c>
      <c r="F69" s="18" t="s">
        <v>909</v>
      </c>
      <c r="G69" s="125">
        <f t="shared" si="3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>
      <c r="A70" s="235" t="s">
        <v>1089</v>
      </c>
      <c r="B70" s="233" t="s">
        <v>101</v>
      </c>
      <c r="C70" s="18">
        <v>10000</v>
      </c>
      <c r="D70" s="18" t="s">
        <v>909</v>
      </c>
      <c r="E70" s="19">
        <v>10000</v>
      </c>
      <c r="F70" s="18">
        <v>10000</v>
      </c>
      <c r="G70" s="125">
        <f t="shared" si="3"/>
        <v>0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>
      <c r="A71" s="235" t="s">
        <v>1089</v>
      </c>
      <c r="B71" s="233" t="s">
        <v>92</v>
      </c>
      <c r="C71" s="18">
        <v>2000</v>
      </c>
      <c r="D71" s="18" t="s">
        <v>909</v>
      </c>
      <c r="E71" s="19">
        <v>2000</v>
      </c>
      <c r="F71" s="18">
        <v>160</v>
      </c>
      <c r="G71" s="125">
        <f t="shared" si="3"/>
        <v>1840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>
      <c r="A72" s="235" t="s">
        <v>1089</v>
      </c>
      <c r="B72" s="233" t="s">
        <v>93</v>
      </c>
      <c r="C72" s="18">
        <v>6500</v>
      </c>
      <c r="D72" s="18" t="s">
        <v>909</v>
      </c>
      <c r="E72" s="19">
        <v>6500</v>
      </c>
      <c r="F72" s="18">
        <v>6500</v>
      </c>
      <c r="G72" s="125">
        <f t="shared" si="3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>
      <c r="A73" s="235" t="s">
        <v>1089</v>
      </c>
      <c r="B73" s="233" t="s">
        <v>1618</v>
      </c>
      <c r="C73" s="18">
        <v>100</v>
      </c>
      <c r="D73" s="18" t="s">
        <v>909</v>
      </c>
      <c r="E73" s="19">
        <v>100</v>
      </c>
      <c r="F73" s="18">
        <v>100</v>
      </c>
      <c r="G73" s="125">
        <f t="shared" si="3"/>
        <v>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>
      <c r="A74" s="235" t="s">
        <v>1089</v>
      </c>
      <c r="B74" s="233" t="s">
        <v>1138</v>
      </c>
      <c r="C74" s="18" t="s">
        <v>909</v>
      </c>
      <c r="D74" s="18" t="s">
        <v>909</v>
      </c>
      <c r="E74" s="19">
        <f t="shared" si="4"/>
        <v>0</v>
      </c>
      <c r="F74" s="18" t="s">
        <v>909</v>
      </c>
      <c r="G74" s="125">
        <f t="shared" si="3"/>
        <v>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>
      <c r="A75" s="235" t="s">
        <v>1089</v>
      </c>
      <c r="B75" s="233" t="s">
        <v>1139</v>
      </c>
      <c r="C75" s="18" t="s">
        <v>909</v>
      </c>
      <c r="D75" s="18" t="s">
        <v>909</v>
      </c>
      <c r="E75" s="19">
        <f t="shared" si="4"/>
        <v>0</v>
      </c>
      <c r="F75" s="18" t="s">
        <v>909</v>
      </c>
      <c r="G75" s="125">
        <f t="shared" si="3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>
      <c r="A76" s="235" t="s">
        <v>1089</v>
      </c>
      <c r="B76" s="233" t="s">
        <v>1140</v>
      </c>
      <c r="C76" s="18">
        <v>12000</v>
      </c>
      <c r="D76" s="18" t="s">
        <v>909</v>
      </c>
      <c r="E76" s="19">
        <v>12000</v>
      </c>
      <c r="F76" s="18">
        <v>10000</v>
      </c>
      <c r="G76" s="125">
        <f t="shared" si="3"/>
        <v>2000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>
      <c r="A77" s="235" t="s">
        <v>1089</v>
      </c>
      <c r="B77" s="233" t="s">
        <v>1141</v>
      </c>
      <c r="C77" s="18">
        <v>200</v>
      </c>
      <c r="D77" s="18" t="s">
        <v>909</v>
      </c>
      <c r="E77" s="19">
        <v>200</v>
      </c>
      <c r="F77" s="18">
        <v>200</v>
      </c>
      <c r="G77" s="125">
        <f t="shared" si="3"/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>
      <c r="A78" s="235" t="s">
        <v>1089</v>
      </c>
      <c r="B78" s="233" t="s">
        <v>1142</v>
      </c>
      <c r="C78" s="18">
        <v>2800</v>
      </c>
      <c r="D78" s="18" t="s">
        <v>909</v>
      </c>
      <c r="E78" s="19">
        <v>2800</v>
      </c>
      <c r="F78" s="19">
        <v>2800</v>
      </c>
      <c r="G78" s="125">
        <f t="shared" ref="G78:G142" si="5">IFERROR((E78-F78),0)</f>
        <v>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>
      <c r="A79" s="235"/>
      <c r="B79" s="447"/>
      <c r="C79" s="18"/>
      <c r="D79" s="18"/>
      <c r="E79" s="19"/>
      <c r="F79" s="19"/>
      <c r="G79" s="125"/>
      <c r="H79" s="150"/>
      <c r="I79" s="151"/>
      <c r="J79" s="163"/>
      <c r="K79" s="164"/>
    </row>
    <row r="80" spans="1:11">
      <c r="A80" s="16" t="s">
        <v>1143</v>
      </c>
      <c r="B80" s="236" t="s">
        <v>1144</v>
      </c>
      <c r="C80" s="18">
        <v>10500</v>
      </c>
      <c r="D80" s="18" t="s">
        <v>909</v>
      </c>
      <c r="E80" s="19">
        <v>10500</v>
      </c>
      <c r="F80" s="18">
        <v>10500</v>
      </c>
      <c r="G80" s="125">
        <f t="shared" si="5"/>
        <v>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>
      <c r="A81" s="238" t="s">
        <v>1143</v>
      </c>
      <c r="B81" s="236" t="s">
        <v>326</v>
      </c>
      <c r="C81" s="18" t="s">
        <v>909</v>
      </c>
      <c r="D81" s="18" t="s">
        <v>909</v>
      </c>
      <c r="E81" s="19">
        <f t="shared" ref="E81:E141" si="6">IFERROR(C81+D81,0)</f>
        <v>0</v>
      </c>
      <c r="F81" s="18" t="s">
        <v>909</v>
      </c>
      <c r="G81" s="125">
        <f t="shared" si="5"/>
        <v>0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>
      <c r="A82" s="238" t="s">
        <v>1143</v>
      </c>
      <c r="B82" s="236" t="s">
        <v>327</v>
      </c>
      <c r="C82" s="18">
        <v>2800</v>
      </c>
      <c r="D82" s="18" t="s">
        <v>909</v>
      </c>
      <c r="E82" s="19">
        <v>2800</v>
      </c>
      <c r="F82" s="18">
        <v>2800</v>
      </c>
      <c r="G82" s="125">
        <f t="shared" si="5"/>
        <v>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>
      <c r="A83" s="238" t="s">
        <v>1143</v>
      </c>
      <c r="B83" s="236" t="s">
        <v>1152</v>
      </c>
      <c r="C83" s="18">
        <v>23800</v>
      </c>
      <c r="D83" s="18" t="s">
        <v>909</v>
      </c>
      <c r="E83" s="19">
        <v>23800</v>
      </c>
      <c r="F83" s="18">
        <v>23800</v>
      </c>
      <c r="G83" s="125">
        <f t="shared" si="5"/>
        <v>0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>
      <c r="A84" s="238" t="s">
        <v>1143</v>
      </c>
      <c r="B84" s="236" t="s">
        <v>328</v>
      </c>
      <c r="C84" s="18">
        <v>5351</v>
      </c>
      <c r="D84" s="18" t="s">
        <v>909</v>
      </c>
      <c r="E84" s="19">
        <v>5351</v>
      </c>
      <c r="F84" s="18">
        <v>5351</v>
      </c>
      <c r="G84" s="125">
        <f t="shared" si="5"/>
        <v>0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>
      <c r="A85" s="238" t="s">
        <v>1143</v>
      </c>
      <c r="B85" s="236" t="s">
        <v>329</v>
      </c>
      <c r="C85" s="18">
        <v>4872</v>
      </c>
      <c r="D85" s="18" t="s">
        <v>909</v>
      </c>
      <c r="E85" s="19">
        <v>4872</v>
      </c>
      <c r="F85" s="18">
        <v>4872</v>
      </c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>
      <c r="A86" s="238" t="s">
        <v>1143</v>
      </c>
      <c r="B86" s="236" t="s">
        <v>1153</v>
      </c>
      <c r="C86" s="18" t="s">
        <v>909</v>
      </c>
      <c r="D86" s="18" t="s">
        <v>909</v>
      </c>
      <c r="E86" s="19">
        <f t="shared" si="6"/>
        <v>0</v>
      </c>
      <c r="F86" s="18" t="s">
        <v>909</v>
      </c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>
      <c r="A87" s="238" t="s">
        <v>1143</v>
      </c>
      <c r="B87" s="236" t="s">
        <v>1154</v>
      </c>
      <c r="C87" s="18">
        <v>200</v>
      </c>
      <c r="D87" s="18" t="s">
        <v>909</v>
      </c>
      <c r="E87" s="19">
        <v>200</v>
      </c>
      <c r="F87" s="18">
        <v>200</v>
      </c>
      <c r="G87" s="125">
        <f t="shared" si="5"/>
        <v>0</v>
      </c>
      <c r="H87" s="150" t="s">
        <v>909</v>
      </c>
      <c r="I87" s="151" t="s">
        <v>909</v>
      </c>
      <c r="J87" s="163" t="s">
        <v>909</v>
      </c>
      <c r="K87" s="164" t="s">
        <v>909</v>
      </c>
    </row>
    <row r="88" spans="1:11">
      <c r="A88" s="238" t="s">
        <v>1143</v>
      </c>
      <c r="B88" s="236" t="s">
        <v>1155</v>
      </c>
      <c r="C88" s="18">
        <v>7962</v>
      </c>
      <c r="D88" s="18" t="s">
        <v>909</v>
      </c>
      <c r="E88" s="19">
        <v>7962</v>
      </c>
      <c r="F88" s="18">
        <v>7962</v>
      </c>
      <c r="G88" s="125">
        <f t="shared" si="5"/>
        <v>0</v>
      </c>
      <c r="H88" s="150" t="s">
        <v>909</v>
      </c>
      <c r="I88" s="152" t="s">
        <v>909</v>
      </c>
      <c r="J88" s="166" t="s">
        <v>909</v>
      </c>
      <c r="K88" s="164" t="s">
        <v>909</v>
      </c>
    </row>
    <row r="89" spans="1:11">
      <c r="A89" s="238" t="s">
        <v>1143</v>
      </c>
      <c r="B89" s="236" t="s">
        <v>1156</v>
      </c>
      <c r="C89" s="18">
        <v>300</v>
      </c>
      <c r="D89" s="18" t="s">
        <v>909</v>
      </c>
      <c r="E89" s="19">
        <v>300</v>
      </c>
      <c r="F89" s="18">
        <v>300</v>
      </c>
      <c r="G89" s="125">
        <f t="shared" si="5"/>
        <v>0</v>
      </c>
      <c r="H89" s="150" t="s">
        <v>909</v>
      </c>
      <c r="I89" s="151" t="s">
        <v>909</v>
      </c>
      <c r="J89" s="165" t="s">
        <v>909</v>
      </c>
      <c r="K89" s="164" t="s">
        <v>909</v>
      </c>
    </row>
    <row r="90" spans="1:11">
      <c r="A90" s="238" t="s">
        <v>1143</v>
      </c>
      <c r="B90" s="236" t="s">
        <v>1157</v>
      </c>
      <c r="C90" s="18">
        <v>1000</v>
      </c>
      <c r="D90" s="18" t="s">
        <v>909</v>
      </c>
      <c r="E90" s="19">
        <v>1000</v>
      </c>
      <c r="F90" s="18">
        <v>1000</v>
      </c>
      <c r="G90" s="125">
        <f t="shared" si="5"/>
        <v>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>
      <c r="A91" s="238" t="s">
        <v>1143</v>
      </c>
      <c r="B91" s="236" t="s">
        <v>295</v>
      </c>
      <c r="C91" s="18">
        <v>25500</v>
      </c>
      <c r="D91" s="18" t="s">
        <v>909</v>
      </c>
      <c r="E91" s="19">
        <v>25500</v>
      </c>
      <c r="F91" s="18">
        <v>25500</v>
      </c>
      <c r="G91" s="125">
        <f t="shared" si="5"/>
        <v>0</v>
      </c>
      <c r="H91" s="150" t="s">
        <v>909</v>
      </c>
      <c r="I91" s="151" t="s">
        <v>909</v>
      </c>
      <c r="J91" s="163" t="s">
        <v>909</v>
      </c>
      <c r="K91" s="164" t="s">
        <v>909</v>
      </c>
    </row>
    <row r="92" spans="1:11">
      <c r="A92" s="238" t="s">
        <v>1143</v>
      </c>
      <c r="B92" s="236" t="s">
        <v>338</v>
      </c>
      <c r="C92" s="18">
        <v>5600</v>
      </c>
      <c r="D92" s="18" t="s">
        <v>909</v>
      </c>
      <c r="E92" s="19">
        <v>5600</v>
      </c>
      <c r="F92" s="18">
        <v>5600</v>
      </c>
      <c r="G92" s="125">
        <f t="shared" si="5"/>
        <v>0</v>
      </c>
      <c r="H92" s="150" t="s">
        <v>909</v>
      </c>
      <c r="I92" s="151" t="s">
        <v>909</v>
      </c>
      <c r="J92" s="165" t="s">
        <v>909</v>
      </c>
      <c r="K92" s="164" t="s">
        <v>909</v>
      </c>
    </row>
    <row r="93" spans="1:11">
      <c r="A93" s="238" t="s">
        <v>1143</v>
      </c>
      <c r="B93" s="236" t="s">
        <v>1158</v>
      </c>
      <c r="C93" s="18" t="s">
        <v>909</v>
      </c>
      <c r="D93" s="18" t="s">
        <v>909</v>
      </c>
      <c r="E93" s="19">
        <f t="shared" si="6"/>
        <v>0</v>
      </c>
      <c r="F93" s="18" t="s">
        <v>909</v>
      </c>
      <c r="G93" s="125">
        <f t="shared" si="5"/>
        <v>0</v>
      </c>
      <c r="H93" s="150" t="s">
        <v>909</v>
      </c>
      <c r="I93" s="151" t="s">
        <v>909</v>
      </c>
      <c r="J93" s="163" t="s">
        <v>909</v>
      </c>
      <c r="K93" s="164" t="s">
        <v>909</v>
      </c>
    </row>
    <row r="94" spans="1:11">
      <c r="A94" s="238" t="s">
        <v>1143</v>
      </c>
      <c r="B94" s="236" t="s">
        <v>1159</v>
      </c>
      <c r="C94" s="18">
        <v>1200</v>
      </c>
      <c r="D94" s="18" t="s">
        <v>909</v>
      </c>
      <c r="E94" s="19">
        <v>1200</v>
      </c>
      <c r="F94" s="18">
        <v>1200</v>
      </c>
      <c r="G94" s="125">
        <f t="shared" si="5"/>
        <v>0</v>
      </c>
      <c r="H94" s="150" t="s">
        <v>909</v>
      </c>
      <c r="I94" s="151" t="s">
        <v>909</v>
      </c>
      <c r="J94" s="165" t="s">
        <v>909</v>
      </c>
      <c r="K94" s="164" t="s">
        <v>909</v>
      </c>
    </row>
    <row r="95" spans="1:11">
      <c r="A95" s="238" t="s">
        <v>1143</v>
      </c>
      <c r="B95" s="236" t="s">
        <v>1160</v>
      </c>
      <c r="C95" s="18" t="s">
        <v>909</v>
      </c>
      <c r="D95" s="18" t="s">
        <v>909</v>
      </c>
      <c r="E95" s="19">
        <f t="shared" si="6"/>
        <v>0</v>
      </c>
      <c r="F95" s="18" t="s">
        <v>909</v>
      </c>
      <c r="G95" s="125">
        <f t="shared" si="5"/>
        <v>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>
      <c r="A96" s="238" t="s">
        <v>1143</v>
      </c>
      <c r="B96" s="236" t="s">
        <v>1161</v>
      </c>
      <c r="C96" s="18">
        <v>8100</v>
      </c>
      <c r="D96" s="18" t="s">
        <v>909</v>
      </c>
      <c r="E96" s="19">
        <v>8100</v>
      </c>
      <c r="F96" s="18">
        <v>8100</v>
      </c>
      <c r="G96" s="125">
        <f t="shared" si="5"/>
        <v>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238" t="s">
        <v>1143</v>
      </c>
      <c r="B97" s="236" t="s">
        <v>1162</v>
      </c>
      <c r="C97" s="18">
        <v>1500</v>
      </c>
      <c r="D97" s="18" t="s">
        <v>909</v>
      </c>
      <c r="E97" s="19">
        <v>1500</v>
      </c>
      <c r="F97" s="18">
        <v>1500</v>
      </c>
      <c r="G97" s="125">
        <f t="shared" si="5"/>
        <v>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238" t="s">
        <v>1143</v>
      </c>
      <c r="B98" s="237" t="s">
        <v>1163</v>
      </c>
      <c r="C98" s="18">
        <v>54600</v>
      </c>
      <c r="D98" s="18" t="s">
        <v>909</v>
      </c>
      <c r="E98" s="19">
        <v>54600</v>
      </c>
      <c r="F98" s="18">
        <v>54600</v>
      </c>
      <c r="G98" s="125">
        <f t="shared" si="5"/>
        <v>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238" t="s">
        <v>1143</v>
      </c>
      <c r="B99" s="236" t="s">
        <v>309</v>
      </c>
      <c r="C99" s="18">
        <v>11200</v>
      </c>
      <c r="D99" s="18" t="s">
        <v>909</v>
      </c>
      <c r="E99" s="19">
        <v>11200</v>
      </c>
      <c r="F99" s="18">
        <v>11200</v>
      </c>
      <c r="G99" s="125">
        <f t="shared" si="5"/>
        <v>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238" t="s">
        <v>1143</v>
      </c>
      <c r="B100" s="236" t="s">
        <v>310</v>
      </c>
      <c r="C100" s="18">
        <v>23800</v>
      </c>
      <c r="D100" s="18" t="s">
        <v>909</v>
      </c>
      <c r="E100" s="19">
        <v>23800</v>
      </c>
      <c r="F100" s="18">
        <v>23800</v>
      </c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238" t="s">
        <v>1143</v>
      </c>
      <c r="B101" s="236" t="s">
        <v>308</v>
      </c>
      <c r="C101" s="18">
        <v>7200</v>
      </c>
      <c r="D101" s="18" t="s">
        <v>909</v>
      </c>
      <c r="E101" s="19">
        <v>7200</v>
      </c>
      <c r="F101" s="18">
        <v>7200</v>
      </c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238" t="s">
        <v>1143</v>
      </c>
      <c r="B102" s="236" t="s">
        <v>306</v>
      </c>
      <c r="C102" s="18">
        <v>198000</v>
      </c>
      <c r="D102" s="18" t="s">
        <v>909</v>
      </c>
      <c r="E102" s="19">
        <v>198000</v>
      </c>
      <c r="F102" s="18">
        <v>198000</v>
      </c>
      <c r="G102" s="125">
        <f t="shared" si="5"/>
        <v>0</v>
      </c>
      <c r="H102" s="150" t="s">
        <v>909</v>
      </c>
      <c r="I102" s="151" t="s">
        <v>909</v>
      </c>
      <c r="J102" s="163" t="s">
        <v>909</v>
      </c>
      <c r="K102" s="164" t="s">
        <v>909</v>
      </c>
    </row>
    <row r="103" spans="1:11">
      <c r="A103" s="238" t="s">
        <v>1143</v>
      </c>
      <c r="B103" s="236" t="s">
        <v>1164</v>
      </c>
      <c r="C103" s="18">
        <v>27000</v>
      </c>
      <c r="D103" s="18" t="s">
        <v>909</v>
      </c>
      <c r="E103" s="19">
        <v>27000</v>
      </c>
      <c r="F103" s="18">
        <v>27000</v>
      </c>
      <c r="G103" s="125">
        <f t="shared" si="5"/>
        <v>0</v>
      </c>
      <c r="H103" s="150" t="s">
        <v>909</v>
      </c>
      <c r="I103" s="151" t="s">
        <v>909</v>
      </c>
      <c r="J103" s="165" t="s">
        <v>909</v>
      </c>
      <c r="K103" s="164" t="s">
        <v>909</v>
      </c>
    </row>
    <row r="104" spans="1:11">
      <c r="A104" s="238" t="s">
        <v>1143</v>
      </c>
      <c r="B104" s="237" t="s">
        <v>1165</v>
      </c>
      <c r="C104" s="18">
        <v>8000</v>
      </c>
      <c r="D104" s="18" t="s">
        <v>909</v>
      </c>
      <c r="E104" s="19">
        <v>8000</v>
      </c>
      <c r="F104" s="18">
        <v>8000</v>
      </c>
      <c r="G104" s="125">
        <f t="shared" si="5"/>
        <v>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238" t="s">
        <v>1143</v>
      </c>
      <c r="B105" s="237" t="s">
        <v>1166</v>
      </c>
      <c r="C105" s="18">
        <v>46080</v>
      </c>
      <c r="D105" s="18" t="s">
        <v>909</v>
      </c>
      <c r="E105" s="19">
        <v>46080</v>
      </c>
      <c r="F105" s="18">
        <v>46080</v>
      </c>
      <c r="G105" s="125">
        <f t="shared" si="5"/>
        <v>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238" t="s">
        <v>1143</v>
      </c>
      <c r="B106" s="236" t="s">
        <v>1167</v>
      </c>
      <c r="C106" s="18">
        <v>2400</v>
      </c>
      <c r="D106" s="18" t="s">
        <v>909</v>
      </c>
      <c r="E106" s="19">
        <v>2400</v>
      </c>
      <c r="F106" s="18">
        <v>2400</v>
      </c>
      <c r="G106" s="125">
        <f t="shared" si="5"/>
        <v>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238" t="s">
        <v>1143</v>
      </c>
      <c r="B107" s="236" t="s">
        <v>1168</v>
      </c>
      <c r="C107" s="18">
        <v>13800</v>
      </c>
      <c r="D107" s="18" t="s">
        <v>909</v>
      </c>
      <c r="E107" s="19">
        <v>13800</v>
      </c>
      <c r="F107" s="18">
        <v>13800</v>
      </c>
      <c r="G107" s="125">
        <f t="shared" si="5"/>
        <v>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238" t="s">
        <v>1143</v>
      </c>
      <c r="B108" s="236" t="s">
        <v>1169</v>
      </c>
      <c r="C108" s="18" t="s">
        <v>909</v>
      </c>
      <c r="D108" s="18" t="s">
        <v>909</v>
      </c>
      <c r="E108" s="19">
        <f t="shared" si="6"/>
        <v>0</v>
      </c>
      <c r="F108" s="18" t="s">
        <v>909</v>
      </c>
      <c r="G108" s="125">
        <f t="shared" si="5"/>
        <v>0</v>
      </c>
      <c r="H108" s="150" t="s">
        <v>909</v>
      </c>
      <c r="I108" s="151" t="s">
        <v>909</v>
      </c>
      <c r="J108" s="163" t="s">
        <v>909</v>
      </c>
      <c r="K108" s="164" t="s">
        <v>909</v>
      </c>
    </row>
    <row r="109" spans="1:11">
      <c r="A109" s="238" t="s">
        <v>1143</v>
      </c>
      <c r="B109" s="236" t="s">
        <v>1170</v>
      </c>
      <c r="C109" s="18">
        <v>300</v>
      </c>
      <c r="D109" s="18" t="s">
        <v>909</v>
      </c>
      <c r="E109" s="19">
        <v>300</v>
      </c>
      <c r="F109" s="18">
        <v>300</v>
      </c>
      <c r="G109" s="125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238" t="s">
        <v>1143</v>
      </c>
      <c r="B110" s="236" t="s">
        <v>344</v>
      </c>
      <c r="C110" s="18">
        <v>8600</v>
      </c>
      <c r="D110" s="18" t="s">
        <v>909</v>
      </c>
      <c r="E110" s="19">
        <v>8600</v>
      </c>
      <c r="F110" s="18">
        <v>8600</v>
      </c>
      <c r="G110" s="125">
        <f t="shared" si="5"/>
        <v>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238" t="s">
        <v>1143</v>
      </c>
      <c r="B111" s="236" t="s">
        <v>345</v>
      </c>
      <c r="C111" s="18">
        <v>3300</v>
      </c>
      <c r="D111" s="18" t="s">
        <v>909</v>
      </c>
      <c r="E111" s="19">
        <v>3300</v>
      </c>
      <c r="F111" s="18">
        <v>3300</v>
      </c>
      <c r="G111" s="125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238" t="s">
        <v>1143</v>
      </c>
      <c r="B112" s="236" t="s">
        <v>1171</v>
      </c>
      <c r="C112" s="18" t="s">
        <v>909</v>
      </c>
      <c r="D112" s="18" t="s">
        <v>909</v>
      </c>
      <c r="E112" s="19">
        <f t="shared" si="6"/>
        <v>0</v>
      </c>
      <c r="F112" s="18" t="s">
        <v>909</v>
      </c>
      <c r="G112" s="125">
        <f t="shared" si="5"/>
        <v>0</v>
      </c>
      <c r="H112" s="150" t="s">
        <v>909</v>
      </c>
      <c r="I112" s="151" t="s">
        <v>909</v>
      </c>
      <c r="J112" s="165" t="s">
        <v>909</v>
      </c>
      <c r="K112" s="164" t="s">
        <v>909</v>
      </c>
    </row>
    <row r="113" spans="1:11">
      <c r="A113" s="238" t="s">
        <v>1143</v>
      </c>
      <c r="B113" s="236" t="s">
        <v>1172</v>
      </c>
      <c r="C113" s="18" t="s">
        <v>909</v>
      </c>
      <c r="D113" s="18" t="s">
        <v>909</v>
      </c>
      <c r="E113" s="19">
        <f t="shared" si="6"/>
        <v>0</v>
      </c>
      <c r="F113" s="18" t="s">
        <v>909</v>
      </c>
      <c r="G113" s="125">
        <f t="shared" si="5"/>
        <v>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238" t="s">
        <v>1143</v>
      </c>
      <c r="B114" s="236" t="s">
        <v>1173</v>
      </c>
      <c r="C114" s="18" t="s">
        <v>909</v>
      </c>
      <c r="D114" s="18" t="s">
        <v>909</v>
      </c>
      <c r="E114" s="19">
        <f t="shared" si="6"/>
        <v>0</v>
      </c>
      <c r="F114" s="18" t="s">
        <v>909</v>
      </c>
      <c r="G114" s="125">
        <f t="shared" si="5"/>
        <v>0</v>
      </c>
      <c r="H114" s="150" t="s">
        <v>909</v>
      </c>
      <c r="I114" s="151" t="s">
        <v>909</v>
      </c>
      <c r="J114" s="163" t="s">
        <v>909</v>
      </c>
      <c r="K114" s="164" t="s">
        <v>909</v>
      </c>
    </row>
    <row r="115" spans="1:11">
      <c r="A115" s="238" t="s">
        <v>1143</v>
      </c>
      <c r="B115" s="236" t="s">
        <v>1174</v>
      </c>
      <c r="C115" s="18" t="s">
        <v>909</v>
      </c>
      <c r="D115" s="18" t="s">
        <v>909</v>
      </c>
      <c r="E115" s="19">
        <f t="shared" si="6"/>
        <v>0</v>
      </c>
      <c r="F115" s="18" t="s">
        <v>909</v>
      </c>
      <c r="G115" s="125">
        <f t="shared" si="5"/>
        <v>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238" t="s">
        <v>1143</v>
      </c>
      <c r="B116" s="237" t="s">
        <v>1175</v>
      </c>
      <c r="C116" s="18">
        <v>39990</v>
      </c>
      <c r="D116" s="18" t="s">
        <v>909</v>
      </c>
      <c r="E116" s="19">
        <v>39990</v>
      </c>
      <c r="F116" s="18">
        <v>39990</v>
      </c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238" t="s">
        <v>1143</v>
      </c>
      <c r="B117" s="237" t="s">
        <v>1176</v>
      </c>
      <c r="C117" s="18">
        <v>500</v>
      </c>
      <c r="D117" s="18" t="s">
        <v>909</v>
      </c>
      <c r="E117" s="19">
        <v>500</v>
      </c>
      <c r="F117" s="18">
        <v>500</v>
      </c>
      <c r="G117" s="125">
        <f t="shared" si="5"/>
        <v>0</v>
      </c>
      <c r="H117" s="150" t="s">
        <v>909</v>
      </c>
      <c r="I117" s="151" t="s">
        <v>909</v>
      </c>
      <c r="J117" s="165" t="s">
        <v>909</v>
      </c>
      <c r="K117" s="164" t="s">
        <v>909</v>
      </c>
    </row>
    <row r="118" spans="1:11">
      <c r="A118" s="238" t="s">
        <v>1143</v>
      </c>
      <c r="B118" s="237" t="s">
        <v>1309</v>
      </c>
      <c r="C118" s="18">
        <v>700</v>
      </c>
      <c r="D118" s="18" t="s">
        <v>909</v>
      </c>
      <c r="E118" s="19">
        <v>700</v>
      </c>
      <c r="F118" s="18">
        <v>700</v>
      </c>
      <c r="G118" s="125">
        <f t="shared" si="5"/>
        <v>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238" t="s">
        <v>1143</v>
      </c>
      <c r="B119" s="237" t="s">
        <v>1177</v>
      </c>
      <c r="C119" s="18" t="s">
        <v>909</v>
      </c>
      <c r="D119" s="18" t="s">
        <v>909</v>
      </c>
      <c r="E119" s="19">
        <f t="shared" si="6"/>
        <v>0</v>
      </c>
      <c r="F119" s="18" t="s">
        <v>909</v>
      </c>
      <c r="G119" s="125">
        <f t="shared" si="5"/>
        <v>0</v>
      </c>
      <c r="H119" s="150" t="s">
        <v>909</v>
      </c>
      <c r="I119" s="151" t="s">
        <v>909</v>
      </c>
      <c r="J119" s="163" t="s">
        <v>909</v>
      </c>
      <c r="K119" s="164" t="s">
        <v>909</v>
      </c>
    </row>
    <row r="120" spans="1:11">
      <c r="A120" s="238" t="s">
        <v>1143</v>
      </c>
      <c r="B120" s="237" t="s">
        <v>1178</v>
      </c>
      <c r="C120" s="18">
        <v>300</v>
      </c>
      <c r="D120" s="18" t="s">
        <v>909</v>
      </c>
      <c r="E120" s="19">
        <v>300</v>
      </c>
      <c r="F120" s="18">
        <v>300</v>
      </c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238" t="s">
        <v>1143</v>
      </c>
      <c r="B121" s="237" t="s">
        <v>1179</v>
      </c>
      <c r="C121" s="18" t="s">
        <v>909</v>
      </c>
      <c r="D121" s="18" t="s">
        <v>909</v>
      </c>
      <c r="E121" s="19">
        <f t="shared" si="6"/>
        <v>0</v>
      </c>
      <c r="F121" s="18" t="s">
        <v>909</v>
      </c>
      <c r="G121" s="125">
        <f t="shared" si="5"/>
        <v>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238" t="s">
        <v>1143</v>
      </c>
      <c r="B122" s="237" t="s">
        <v>1180</v>
      </c>
      <c r="C122" s="18" t="s">
        <v>909</v>
      </c>
      <c r="D122" s="18" t="s">
        <v>909</v>
      </c>
      <c r="E122" s="19">
        <f t="shared" si="6"/>
        <v>0</v>
      </c>
      <c r="F122" s="18" t="s">
        <v>909</v>
      </c>
      <c r="G122" s="125">
        <f t="shared" si="5"/>
        <v>0</v>
      </c>
      <c r="H122" s="150" t="s">
        <v>909</v>
      </c>
      <c r="I122" s="151" t="s">
        <v>909</v>
      </c>
      <c r="J122" s="165" t="s">
        <v>909</v>
      </c>
      <c r="K122" s="164" t="s">
        <v>909</v>
      </c>
    </row>
    <row r="123" spans="1:11">
      <c r="A123" s="238" t="s">
        <v>1143</v>
      </c>
      <c r="B123" s="237" t="s">
        <v>1181</v>
      </c>
      <c r="C123" s="18">
        <v>12700</v>
      </c>
      <c r="D123" s="18" t="s">
        <v>909</v>
      </c>
      <c r="E123" s="19">
        <v>12700</v>
      </c>
      <c r="F123" s="18">
        <v>12700</v>
      </c>
      <c r="G123" s="125">
        <f t="shared" si="5"/>
        <v>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238" t="s">
        <v>1143</v>
      </c>
      <c r="B124" s="236" t="s">
        <v>1182</v>
      </c>
      <c r="C124" s="18">
        <v>78640</v>
      </c>
      <c r="D124" s="18" t="s">
        <v>909</v>
      </c>
      <c r="E124" s="19">
        <v>78640</v>
      </c>
      <c r="F124" s="18">
        <v>78640</v>
      </c>
      <c r="G124" s="125">
        <f t="shared" si="5"/>
        <v>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238" t="s">
        <v>1143</v>
      </c>
      <c r="B125" s="236" t="s">
        <v>1183</v>
      </c>
      <c r="C125" s="18">
        <v>38560</v>
      </c>
      <c r="D125" s="18" t="s">
        <v>909</v>
      </c>
      <c r="E125" s="19">
        <v>38560</v>
      </c>
      <c r="F125" s="18">
        <v>38560</v>
      </c>
      <c r="G125" s="125">
        <f t="shared" si="5"/>
        <v>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238" t="s">
        <v>1143</v>
      </c>
      <c r="B126" s="236" t="s">
        <v>1184</v>
      </c>
      <c r="C126" s="18">
        <v>18360</v>
      </c>
      <c r="D126" s="18" t="s">
        <v>909</v>
      </c>
      <c r="E126" s="19">
        <v>18360</v>
      </c>
      <c r="F126" s="18">
        <v>18360</v>
      </c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238" t="s">
        <v>1143</v>
      </c>
      <c r="B127" s="236" t="s">
        <v>1185</v>
      </c>
      <c r="C127" s="18" t="s">
        <v>909</v>
      </c>
      <c r="D127" s="18" t="s">
        <v>909</v>
      </c>
      <c r="E127" s="19">
        <f t="shared" si="6"/>
        <v>0</v>
      </c>
      <c r="F127" s="18" t="s">
        <v>909</v>
      </c>
      <c r="G127" s="125">
        <f t="shared" si="5"/>
        <v>0</v>
      </c>
      <c r="H127" s="150" t="s">
        <v>909</v>
      </c>
      <c r="I127" s="151" t="s">
        <v>909</v>
      </c>
      <c r="J127" s="163" t="s">
        <v>909</v>
      </c>
      <c r="K127" s="164" t="s">
        <v>909</v>
      </c>
    </row>
    <row r="128" spans="1:11">
      <c r="A128" s="238" t="s">
        <v>1143</v>
      </c>
      <c r="B128" s="237" t="s">
        <v>1186</v>
      </c>
      <c r="C128" s="18" t="s">
        <v>909</v>
      </c>
      <c r="D128" s="18" t="s">
        <v>909</v>
      </c>
      <c r="E128" s="19">
        <f t="shared" si="6"/>
        <v>0</v>
      </c>
      <c r="F128" s="18" t="s">
        <v>909</v>
      </c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238" t="s">
        <v>1143</v>
      </c>
      <c r="B129" s="237" t="s">
        <v>1187</v>
      </c>
      <c r="C129" s="18" t="s">
        <v>909</v>
      </c>
      <c r="D129" s="18" t="s">
        <v>909</v>
      </c>
      <c r="E129" s="19">
        <f t="shared" si="6"/>
        <v>0</v>
      </c>
      <c r="F129" s="18" t="s">
        <v>909</v>
      </c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238" t="s">
        <v>1143</v>
      </c>
      <c r="B130" s="237" t="s">
        <v>1189</v>
      </c>
      <c r="C130" s="18" t="s">
        <v>909</v>
      </c>
      <c r="D130" s="18" t="s">
        <v>909</v>
      </c>
      <c r="E130" s="19">
        <f t="shared" si="6"/>
        <v>0</v>
      </c>
      <c r="F130" s="18" t="s">
        <v>909</v>
      </c>
      <c r="G130" s="125">
        <f t="shared" si="5"/>
        <v>0</v>
      </c>
      <c r="H130" s="150" t="s">
        <v>909</v>
      </c>
      <c r="I130" s="151" t="s">
        <v>909</v>
      </c>
      <c r="J130" s="165" t="s">
        <v>909</v>
      </c>
      <c r="K130" s="164" t="s">
        <v>909</v>
      </c>
    </row>
    <row r="131" spans="1:11">
      <c r="A131" s="238" t="s">
        <v>1143</v>
      </c>
      <c r="B131" s="236" t="s">
        <v>1188</v>
      </c>
      <c r="C131" s="18" t="s">
        <v>909</v>
      </c>
      <c r="D131" s="18" t="s">
        <v>909</v>
      </c>
      <c r="E131" s="19">
        <f t="shared" si="6"/>
        <v>0</v>
      </c>
      <c r="F131" s="18" t="s">
        <v>909</v>
      </c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238" t="s">
        <v>1143</v>
      </c>
      <c r="B132" s="236" t="s">
        <v>1190</v>
      </c>
      <c r="C132" s="18" t="s">
        <v>909</v>
      </c>
      <c r="D132" s="18" t="s">
        <v>909</v>
      </c>
      <c r="E132" s="19">
        <f t="shared" si="6"/>
        <v>0</v>
      </c>
      <c r="F132" s="18" t="s">
        <v>909</v>
      </c>
      <c r="G132" s="125">
        <f t="shared" si="5"/>
        <v>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238" t="s">
        <v>1143</v>
      </c>
      <c r="B133" s="230" t="s">
        <v>1191</v>
      </c>
      <c r="C133" s="18" t="s">
        <v>909</v>
      </c>
      <c r="D133" s="18" t="s">
        <v>909</v>
      </c>
      <c r="E133" s="19">
        <f t="shared" si="6"/>
        <v>0</v>
      </c>
      <c r="F133" s="18" t="s">
        <v>909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238" t="s">
        <v>1143</v>
      </c>
      <c r="B134" s="231" t="s">
        <v>1192</v>
      </c>
      <c r="C134" s="18">
        <v>4500</v>
      </c>
      <c r="D134" s="18" t="s">
        <v>909</v>
      </c>
      <c r="E134" s="19">
        <v>4500</v>
      </c>
      <c r="F134" s="18">
        <v>4500</v>
      </c>
      <c r="G134" s="125">
        <f t="shared" si="5"/>
        <v>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238" t="s">
        <v>1143</v>
      </c>
      <c r="B135" s="231" t="s">
        <v>1193</v>
      </c>
      <c r="C135" s="18">
        <v>3400</v>
      </c>
      <c r="D135" s="18" t="s">
        <v>909</v>
      </c>
      <c r="E135" s="19">
        <v>3400</v>
      </c>
      <c r="F135" s="18">
        <v>3400</v>
      </c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238" t="s">
        <v>1143</v>
      </c>
      <c r="B136" s="231" t="s">
        <v>1194</v>
      </c>
      <c r="C136" s="18" t="s">
        <v>909</v>
      </c>
      <c r="D136" s="18" t="s">
        <v>909</v>
      </c>
      <c r="E136" s="19">
        <f t="shared" si="6"/>
        <v>0</v>
      </c>
      <c r="F136" s="18" t="s">
        <v>909</v>
      </c>
      <c r="G136" s="125">
        <f t="shared" si="5"/>
        <v>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238" t="s">
        <v>1143</v>
      </c>
      <c r="B137" s="230" t="s">
        <v>1195</v>
      </c>
      <c r="C137" s="18">
        <v>2250</v>
      </c>
      <c r="D137" s="18"/>
      <c r="E137" s="19">
        <v>2250</v>
      </c>
      <c r="F137" s="18">
        <v>2250</v>
      </c>
      <c r="G137" s="125">
        <f t="shared" si="5"/>
        <v>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238" t="s">
        <v>1143</v>
      </c>
      <c r="B138" s="230" t="s">
        <v>1196</v>
      </c>
      <c r="C138" s="18">
        <v>12900</v>
      </c>
      <c r="D138" s="18" t="s">
        <v>909</v>
      </c>
      <c r="E138" s="19">
        <v>12900</v>
      </c>
      <c r="F138" s="18">
        <v>12900</v>
      </c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238" t="s">
        <v>1143</v>
      </c>
      <c r="B139" s="230" t="s">
        <v>1197</v>
      </c>
      <c r="C139" s="18">
        <v>19000</v>
      </c>
      <c r="D139" s="18" t="s">
        <v>909</v>
      </c>
      <c r="E139" s="19">
        <v>19000</v>
      </c>
      <c r="F139" s="18">
        <v>19000</v>
      </c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238" t="s">
        <v>1143</v>
      </c>
      <c r="B140" s="230" t="s">
        <v>1198</v>
      </c>
      <c r="C140" s="18" t="s">
        <v>909</v>
      </c>
      <c r="D140" s="18" t="s">
        <v>909</v>
      </c>
      <c r="E140" s="19">
        <f t="shared" si="6"/>
        <v>0</v>
      </c>
      <c r="F140" s="18" t="s">
        <v>909</v>
      </c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238" t="s">
        <v>1143</v>
      </c>
      <c r="B141" s="230" t="s">
        <v>1199</v>
      </c>
      <c r="C141" s="18" t="s">
        <v>909</v>
      </c>
      <c r="D141" s="18" t="s">
        <v>909</v>
      </c>
      <c r="E141" s="19">
        <f t="shared" si="6"/>
        <v>0</v>
      </c>
      <c r="F141" s="18" t="s">
        <v>909</v>
      </c>
      <c r="G141" s="125">
        <f t="shared" si="5"/>
        <v>0</v>
      </c>
      <c r="H141" s="150" t="s">
        <v>909</v>
      </c>
      <c r="I141" s="151" t="s">
        <v>909</v>
      </c>
      <c r="J141" s="163" t="s">
        <v>909</v>
      </c>
      <c r="K141" s="164" t="s">
        <v>909</v>
      </c>
    </row>
    <row r="142" spans="1:11">
      <c r="A142" s="238" t="s">
        <v>1143</v>
      </c>
      <c r="B142" s="230" t="s">
        <v>1200</v>
      </c>
      <c r="C142" s="18"/>
      <c r="D142" s="18" t="s">
        <v>909</v>
      </c>
      <c r="E142" s="19"/>
      <c r="F142" s="18" t="s">
        <v>909</v>
      </c>
      <c r="G142" s="125">
        <f t="shared" si="5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238" t="s">
        <v>1143</v>
      </c>
      <c r="B143" s="230" t="s">
        <v>1201</v>
      </c>
      <c r="C143" s="18" t="s">
        <v>909</v>
      </c>
      <c r="D143" s="18" t="s">
        <v>909</v>
      </c>
      <c r="E143" s="19">
        <f t="shared" ref="E143:E204" si="7">IFERROR(C143+D143,0)</f>
        <v>0</v>
      </c>
      <c r="F143" s="18" t="s">
        <v>909</v>
      </c>
      <c r="G143" s="125">
        <f t="shared" ref="G143:G206" si="8">IFERROR((E143-F143),0)</f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238" t="s">
        <v>1143</v>
      </c>
      <c r="B144" s="230" t="s">
        <v>1202</v>
      </c>
      <c r="C144" s="18">
        <v>100</v>
      </c>
      <c r="D144" s="18"/>
      <c r="E144" s="19">
        <v>100</v>
      </c>
      <c r="F144" s="18">
        <v>100</v>
      </c>
      <c r="G144" s="125">
        <f t="shared" si="8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238" t="s">
        <v>1143</v>
      </c>
      <c r="B145" s="230" t="s">
        <v>1203</v>
      </c>
      <c r="C145" s="18" t="s">
        <v>909</v>
      </c>
      <c r="D145" s="18" t="s">
        <v>909</v>
      </c>
      <c r="E145" s="19">
        <f t="shared" si="7"/>
        <v>0</v>
      </c>
      <c r="F145" s="18" t="s">
        <v>909</v>
      </c>
      <c r="G145" s="125">
        <f t="shared" si="8"/>
        <v>0</v>
      </c>
      <c r="H145" s="150" t="s">
        <v>909</v>
      </c>
      <c r="I145" s="151" t="s">
        <v>909</v>
      </c>
      <c r="J145" s="165" t="s">
        <v>909</v>
      </c>
      <c r="K145" s="164" t="s">
        <v>909</v>
      </c>
    </row>
    <row r="146" spans="1:11">
      <c r="A146" s="238" t="s">
        <v>1143</v>
      </c>
      <c r="B146" s="230" t="s">
        <v>1204</v>
      </c>
      <c r="C146" s="18" t="s">
        <v>909</v>
      </c>
      <c r="D146" s="18" t="s">
        <v>909</v>
      </c>
      <c r="E146" s="19">
        <f t="shared" si="7"/>
        <v>0</v>
      </c>
      <c r="F146" s="18" t="s">
        <v>909</v>
      </c>
      <c r="G146" s="125">
        <f t="shared" si="8"/>
        <v>0</v>
      </c>
      <c r="H146" s="150" t="s">
        <v>909</v>
      </c>
      <c r="I146" s="151" t="s">
        <v>909</v>
      </c>
      <c r="J146" s="163" t="s">
        <v>909</v>
      </c>
      <c r="K146" s="164" t="s">
        <v>909</v>
      </c>
    </row>
    <row r="147" spans="1:11">
      <c r="A147" s="238" t="s">
        <v>1143</v>
      </c>
      <c r="B147" s="231" t="s">
        <v>1205</v>
      </c>
      <c r="C147" s="18" t="s">
        <v>909</v>
      </c>
      <c r="D147" s="18" t="s">
        <v>909</v>
      </c>
      <c r="E147" s="19">
        <f t="shared" si="7"/>
        <v>0</v>
      </c>
      <c r="F147" s="18" t="s">
        <v>909</v>
      </c>
      <c r="G147" s="125">
        <f t="shared" si="8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238" t="s">
        <v>1143</v>
      </c>
      <c r="B148" s="231" t="s">
        <v>1206</v>
      </c>
      <c r="C148" s="18" t="s">
        <v>909</v>
      </c>
      <c r="D148" s="18" t="s">
        <v>909</v>
      </c>
      <c r="E148" s="19">
        <f t="shared" si="7"/>
        <v>0</v>
      </c>
      <c r="F148" s="18" t="s">
        <v>909</v>
      </c>
      <c r="G148" s="125">
        <f t="shared" si="8"/>
        <v>0</v>
      </c>
      <c r="H148" s="150" t="s">
        <v>909</v>
      </c>
      <c r="I148" s="151" t="s">
        <v>909</v>
      </c>
      <c r="J148" s="165" t="s">
        <v>909</v>
      </c>
      <c r="K148" s="164" t="s">
        <v>909</v>
      </c>
    </row>
    <row r="149" spans="1:11">
      <c r="A149" s="238" t="s">
        <v>1143</v>
      </c>
      <c r="B149" s="231" t="s">
        <v>1207</v>
      </c>
      <c r="C149" s="18" t="s">
        <v>909</v>
      </c>
      <c r="D149" s="18" t="s">
        <v>909</v>
      </c>
      <c r="E149" s="19">
        <f t="shared" si="7"/>
        <v>0</v>
      </c>
      <c r="F149" s="18" t="s">
        <v>909</v>
      </c>
      <c r="G149" s="125">
        <f t="shared" si="8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238" t="s">
        <v>1143</v>
      </c>
      <c r="B150" s="237" t="s">
        <v>1208</v>
      </c>
      <c r="C150" s="18">
        <v>300</v>
      </c>
      <c r="D150" s="18" t="s">
        <v>909</v>
      </c>
      <c r="E150" s="19">
        <v>300</v>
      </c>
      <c r="F150" s="18">
        <v>300</v>
      </c>
      <c r="G150" s="125">
        <f t="shared" si="8"/>
        <v>0</v>
      </c>
      <c r="H150" s="150" t="s">
        <v>909</v>
      </c>
      <c r="I150" s="151" t="s">
        <v>909</v>
      </c>
      <c r="J150" s="163" t="s">
        <v>909</v>
      </c>
      <c r="K150" s="164" t="s">
        <v>909</v>
      </c>
    </row>
    <row r="151" spans="1:11">
      <c r="A151" s="238" t="s">
        <v>1143</v>
      </c>
      <c r="B151" s="237" t="s">
        <v>1209</v>
      </c>
      <c r="C151" s="18" t="s">
        <v>909</v>
      </c>
      <c r="D151" s="18" t="s">
        <v>909</v>
      </c>
      <c r="E151" s="19">
        <f t="shared" si="7"/>
        <v>0</v>
      </c>
      <c r="F151" s="18" t="s">
        <v>909</v>
      </c>
      <c r="G151" s="125">
        <f t="shared" si="8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238" t="s">
        <v>1143</v>
      </c>
      <c r="B152" s="237" t="s">
        <v>1210</v>
      </c>
      <c r="C152" s="18">
        <v>700</v>
      </c>
      <c r="D152" s="18" t="s">
        <v>909</v>
      </c>
      <c r="E152" s="19">
        <v>700</v>
      </c>
      <c r="F152" s="18">
        <v>700</v>
      </c>
      <c r="G152" s="125">
        <f t="shared" si="8"/>
        <v>0</v>
      </c>
      <c r="H152" s="150" t="s">
        <v>909</v>
      </c>
      <c r="I152" s="151" t="s">
        <v>909</v>
      </c>
      <c r="J152" s="165" t="s">
        <v>909</v>
      </c>
      <c r="K152" s="164" t="s">
        <v>909</v>
      </c>
    </row>
    <row r="153" spans="1:11">
      <c r="A153" s="238" t="s">
        <v>1143</v>
      </c>
      <c r="B153" s="237" t="s">
        <v>1211</v>
      </c>
      <c r="C153" s="18">
        <v>7800</v>
      </c>
      <c r="D153" s="18" t="s">
        <v>909</v>
      </c>
      <c r="E153" s="19">
        <v>7800</v>
      </c>
      <c r="F153" s="18">
        <v>7800</v>
      </c>
      <c r="G153" s="125">
        <f t="shared" si="8"/>
        <v>0</v>
      </c>
      <c r="H153" s="150" t="s">
        <v>909</v>
      </c>
      <c r="I153" s="151" t="s">
        <v>909</v>
      </c>
      <c r="J153" s="163" t="s">
        <v>909</v>
      </c>
      <c r="K153" s="164" t="s">
        <v>909</v>
      </c>
    </row>
    <row r="154" spans="1:11">
      <c r="A154" s="238" t="s">
        <v>1143</v>
      </c>
      <c r="B154" s="237" t="s">
        <v>1212</v>
      </c>
      <c r="C154" s="18">
        <v>4500</v>
      </c>
      <c r="D154" s="18" t="s">
        <v>909</v>
      </c>
      <c r="E154" s="19">
        <v>4500</v>
      </c>
      <c r="F154" s="18">
        <v>4500</v>
      </c>
      <c r="G154" s="125">
        <f t="shared" si="8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238" t="s">
        <v>1143</v>
      </c>
      <c r="B155" s="237" t="s">
        <v>1213</v>
      </c>
      <c r="C155" s="18"/>
      <c r="D155" s="18"/>
      <c r="E155" s="19"/>
      <c r="F155" s="18" t="s">
        <v>909</v>
      </c>
      <c r="G155" s="125">
        <f t="shared" si="8"/>
        <v>0</v>
      </c>
      <c r="H155" s="150" t="s">
        <v>909</v>
      </c>
      <c r="I155" s="151" t="s">
        <v>909</v>
      </c>
      <c r="J155" s="165" t="s">
        <v>909</v>
      </c>
      <c r="K155" s="164" t="s">
        <v>909</v>
      </c>
    </row>
    <row r="156" spans="1:11">
      <c r="A156" s="238" t="s">
        <v>1143</v>
      </c>
      <c r="B156" s="237" t="s">
        <v>1214</v>
      </c>
      <c r="C156" s="18">
        <v>100</v>
      </c>
      <c r="D156" s="18" t="s">
        <v>909</v>
      </c>
      <c r="E156" s="19">
        <v>100</v>
      </c>
      <c r="F156" s="18">
        <v>100</v>
      </c>
      <c r="G156" s="125">
        <f t="shared" si="8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238" t="s">
        <v>1143</v>
      </c>
      <c r="B157" s="237" t="s">
        <v>1215</v>
      </c>
      <c r="C157" s="18">
        <v>1500</v>
      </c>
      <c r="D157" s="18" t="s">
        <v>909</v>
      </c>
      <c r="E157" s="19">
        <v>1500</v>
      </c>
      <c r="F157" s="18">
        <v>1500</v>
      </c>
      <c r="G157" s="125">
        <f t="shared" si="8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238" t="s">
        <v>1143</v>
      </c>
      <c r="B158" s="237" t="s">
        <v>1216</v>
      </c>
      <c r="C158" s="18"/>
      <c r="D158" s="18" t="s">
        <v>909</v>
      </c>
      <c r="E158" s="19"/>
      <c r="F158" s="18" t="s">
        <v>909</v>
      </c>
      <c r="G158" s="125">
        <f t="shared" si="8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238" t="s">
        <v>1143</v>
      </c>
      <c r="B159" s="237" t="s">
        <v>1217</v>
      </c>
      <c r="C159" s="18">
        <v>27550</v>
      </c>
      <c r="D159" s="18" t="s">
        <v>909</v>
      </c>
      <c r="E159" s="19">
        <v>27550</v>
      </c>
      <c r="F159" s="18">
        <v>27550</v>
      </c>
      <c r="G159" s="125">
        <f t="shared" si="8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238" t="s">
        <v>1143</v>
      </c>
      <c r="B160" s="237" t="s">
        <v>1218</v>
      </c>
      <c r="C160" s="18">
        <v>400</v>
      </c>
      <c r="D160" s="18" t="s">
        <v>909</v>
      </c>
      <c r="E160" s="19">
        <v>400</v>
      </c>
      <c r="F160" s="18">
        <v>400</v>
      </c>
      <c r="G160" s="125">
        <f t="shared" si="8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238" t="s">
        <v>1143</v>
      </c>
      <c r="B161" s="231" t="s">
        <v>1219</v>
      </c>
      <c r="C161" s="18">
        <v>17900</v>
      </c>
      <c r="D161" s="18" t="s">
        <v>909</v>
      </c>
      <c r="E161" s="19">
        <v>17900</v>
      </c>
      <c r="F161" s="18">
        <v>17900</v>
      </c>
      <c r="G161" s="125">
        <f t="shared" si="8"/>
        <v>0</v>
      </c>
      <c r="H161" s="150" t="s">
        <v>909</v>
      </c>
      <c r="I161" s="151" t="s">
        <v>909</v>
      </c>
      <c r="J161" s="163" t="s">
        <v>909</v>
      </c>
      <c r="K161" s="164" t="s">
        <v>909</v>
      </c>
    </row>
    <row r="162" spans="1:11">
      <c r="A162" s="238" t="s">
        <v>1143</v>
      </c>
      <c r="B162" s="230" t="s">
        <v>1220</v>
      </c>
      <c r="C162" s="18" t="s">
        <v>909</v>
      </c>
      <c r="D162" s="18" t="s">
        <v>909</v>
      </c>
      <c r="E162" s="19">
        <f t="shared" si="7"/>
        <v>0</v>
      </c>
      <c r="F162" s="18" t="s">
        <v>909</v>
      </c>
      <c r="G162" s="125">
        <f t="shared" si="8"/>
        <v>0</v>
      </c>
      <c r="H162" s="150" t="s">
        <v>909</v>
      </c>
      <c r="I162" s="151" t="s">
        <v>909</v>
      </c>
      <c r="J162" s="163" t="s">
        <v>909</v>
      </c>
      <c r="K162" s="164" t="s">
        <v>909</v>
      </c>
    </row>
    <row r="163" spans="1:11">
      <c r="A163" s="238" t="s">
        <v>1143</v>
      </c>
      <c r="B163" s="231" t="s">
        <v>1221</v>
      </c>
      <c r="C163" s="18" t="s">
        <v>909</v>
      </c>
      <c r="D163" s="18" t="s">
        <v>909</v>
      </c>
      <c r="E163" s="19">
        <f t="shared" si="7"/>
        <v>0</v>
      </c>
      <c r="F163" s="18" t="s">
        <v>909</v>
      </c>
      <c r="G163" s="125">
        <f t="shared" si="8"/>
        <v>0</v>
      </c>
      <c r="H163" s="150" t="s">
        <v>909</v>
      </c>
      <c r="I163" s="151" t="s">
        <v>909</v>
      </c>
      <c r="J163" s="163" t="s">
        <v>909</v>
      </c>
      <c r="K163" s="164" t="s">
        <v>909</v>
      </c>
    </row>
    <row r="164" spans="1:11">
      <c r="A164" s="238" t="s">
        <v>1143</v>
      </c>
      <c r="B164" s="230" t="s">
        <v>1222</v>
      </c>
      <c r="C164" s="18" t="s">
        <v>909</v>
      </c>
      <c r="D164" s="18" t="s">
        <v>909</v>
      </c>
      <c r="E164" s="19">
        <f t="shared" si="7"/>
        <v>0</v>
      </c>
      <c r="F164" s="18" t="s">
        <v>909</v>
      </c>
      <c r="G164" s="125">
        <f t="shared" si="8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238" t="s">
        <v>1143</v>
      </c>
      <c r="B165" s="230" t="s">
        <v>1223</v>
      </c>
      <c r="C165" s="18">
        <v>1400</v>
      </c>
      <c r="D165" s="18" t="s">
        <v>909</v>
      </c>
      <c r="E165" s="19">
        <v>1400</v>
      </c>
      <c r="F165" s="18">
        <v>1400</v>
      </c>
      <c r="G165" s="125">
        <f t="shared" si="8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238" t="s">
        <v>1143</v>
      </c>
      <c r="B166" s="230" t="s">
        <v>1224</v>
      </c>
      <c r="C166" s="18"/>
      <c r="D166" s="18" t="s">
        <v>909</v>
      </c>
      <c r="E166" s="19">
        <f t="shared" si="7"/>
        <v>0</v>
      </c>
      <c r="F166" s="18" t="s">
        <v>909</v>
      </c>
      <c r="G166" s="125">
        <f t="shared" si="8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238" t="s">
        <v>1143</v>
      </c>
      <c r="B167" s="230" t="s">
        <v>1225</v>
      </c>
      <c r="C167" s="18">
        <v>972</v>
      </c>
      <c r="D167" s="18" t="s">
        <v>909</v>
      </c>
      <c r="E167" s="19">
        <v>972</v>
      </c>
      <c r="F167" s="18">
        <v>972</v>
      </c>
      <c r="G167" s="125">
        <f t="shared" si="8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238" t="s">
        <v>1143</v>
      </c>
      <c r="B168" s="236" t="s">
        <v>1226</v>
      </c>
      <c r="C168" s="18" t="s">
        <v>909</v>
      </c>
      <c r="D168" s="18" t="s">
        <v>909</v>
      </c>
      <c r="E168" s="19">
        <f t="shared" si="7"/>
        <v>0</v>
      </c>
      <c r="F168" s="18" t="s">
        <v>909</v>
      </c>
      <c r="G168" s="125">
        <f t="shared" si="8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238" t="s">
        <v>1143</v>
      </c>
      <c r="B169" s="236" t="s">
        <v>1227</v>
      </c>
      <c r="C169" s="18">
        <v>600</v>
      </c>
      <c r="D169" s="18" t="s">
        <v>909</v>
      </c>
      <c r="E169" s="19">
        <v>600</v>
      </c>
      <c r="F169" s="18">
        <v>600</v>
      </c>
      <c r="G169" s="125">
        <f t="shared" si="8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238" t="s">
        <v>1143</v>
      </c>
      <c r="B170" s="236" t="s">
        <v>1228</v>
      </c>
      <c r="C170" s="18" t="s">
        <v>909</v>
      </c>
      <c r="D170" s="18" t="s">
        <v>909</v>
      </c>
      <c r="E170" s="19">
        <f t="shared" si="7"/>
        <v>0</v>
      </c>
      <c r="F170" s="18" t="s">
        <v>909</v>
      </c>
      <c r="G170" s="125">
        <f t="shared" si="8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238" t="s">
        <v>1143</v>
      </c>
      <c r="B171" s="236" t="s">
        <v>1229</v>
      </c>
      <c r="C171" s="18" t="s">
        <v>909</v>
      </c>
      <c r="D171" s="18" t="s">
        <v>909</v>
      </c>
      <c r="E171" s="19">
        <f t="shared" si="7"/>
        <v>0</v>
      </c>
      <c r="F171" s="18" t="s">
        <v>909</v>
      </c>
      <c r="G171" s="125">
        <f t="shared" si="8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238" t="s">
        <v>1143</v>
      </c>
      <c r="B172" s="236" t="s">
        <v>1230</v>
      </c>
      <c r="C172" s="18"/>
      <c r="D172" s="18" t="s">
        <v>909</v>
      </c>
      <c r="E172" s="19"/>
      <c r="F172" s="18" t="s">
        <v>909</v>
      </c>
      <c r="G172" s="125">
        <f t="shared" si="8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238" t="s">
        <v>1143</v>
      </c>
      <c r="B173" s="236" t="s">
        <v>1146</v>
      </c>
      <c r="C173" s="18" t="s">
        <v>909</v>
      </c>
      <c r="D173" s="18" t="s">
        <v>909</v>
      </c>
      <c r="E173" s="19">
        <f t="shared" si="7"/>
        <v>0</v>
      </c>
      <c r="F173" s="18" t="s">
        <v>909</v>
      </c>
      <c r="G173" s="125">
        <f t="shared" si="8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238" t="s">
        <v>1143</v>
      </c>
      <c r="B174" s="236" t="s">
        <v>324</v>
      </c>
      <c r="C174" s="18">
        <v>600</v>
      </c>
      <c r="D174" s="18" t="s">
        <v>909</v>
      </c>
      <c r="E174" s="19">
        <v>600</v>
      </c>
      <c r="F174" s="18">
        <v>600</v>
      </c>
      <c r="G174" s="125">
        <f t="shared" si="8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238" t="s">
        <v>1143</v>
      </c>
      <c r="B175" s="236" t="s">
        <v>1231</v>
      </c>
      <c r="C175" s="18" t="s">
        <v>909</v>
      </c>
      <c r="D175" s="18" t="s">
        <v>909</v>
      </c>
      <c r="E175" s="19">
        <f t="shared" si="7"/>
        <v>0</v>
      </c>
      <c r="F175" s="18" t="s">
        <v>909</v>
      </c>
      <c r="G175" s="125">
        <f t="shared" si="8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238" t="s">
        <v>1143</v>
      </c>
      <c r="B176" s="236" t="s">
        <v>938</v>
      </c>
      <c r="C176" s="18" t="s">
        <v>909</v>
      </c>
      <c r="D176" s="18" t="s">
        <v>909</v>
      </c>
      <c r="E176" s="19">
        <f t="shared" si="7"/>
        <v>0</v>
      </c>
      <c r="F176" s="18" t="s">
        <v>909</v>
      </c>
      <c r="G176" s="125">
        <f t="shared" si="8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238" t="s">
        <v>1143</v>
      </c>
      <c r="B177" s="237" t="s">
        <v>1232</v>
      </c>
      <c r="C177" s="18" t="s">
        <v>909</v>
      </c>
      <c r="D177" s="18" t="s">
        <v>909</v>
      </c>
      <c r="E177" s="19">
        <f t="shared" si="7"/>
        <v>0</v>
      </c>
      <c r="F177" s="18" t="s">
        <v>909</v>
      </c>
      <c r="G177" s="125">
        <f t="shared" si="8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238" t="s">
        <v>1143</v>
      </c>
      <c r="B178" s="236" t="s">
        <v>1147</v>
      </c>
      <c r="C178" s="18">
        <v>7400</v>
      </c>
      <c r="D178" s="18" t="s">
        <v>909</v>
      </c>
      <c r="E178" s="19">
        <v>7400</v>
      </c>
      <c r="F178" s="18">
        <v>7400</v>
      </c>
      <c r="G178" s="125">
        <f t="shared" si="8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238" t="s">
        <v>1143</v>
      </c>
      <c r="B179" s="236" t="s">
        <v>1233</v>
      </c>
      <c r="C179" s="18" t="s">
        <v>909</v>
      </c>
      <c r="D179" s="18" t="s">
        <v>909</v>
      </c>
      <c r="E179" s="19">
        <f t="shared" si="7"/>
        <v>0</v>
      </c>
      <c r="F179" s="18" t="s">
        <v>909</v>
      </c>
      <c r="G179" s="125">
        <f t="shared" si="8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238" t="s">
        <v>1143</v>
      </c>
      <c r="B180" s="236" t="s">
        <v>1234</v>
      </c>
      <c r="C180" s="18">
        <v>160</v>
      </c>
      <c r="D180" s="18" t="s">
        <v>909</v>
      </c>
      <c r="E180" s="19">
        <v>160</v>
      </c>
      <c r="F180" s="18">
        <v>160</v>
      </c>
      <c r="G180" s="125">
        <f t="shared" si="8"/>
        <v>0</v>
      </c>
      <c r="H180" s="150" t="s">
        <v>909</v>
      </c>
      <c r="I180" s="151" t="s">
        <v>909</v>
      </c>
      <c r="J180" s="163" t="s">
        <v>909</v>
      </c>
      <c r="K180" s="164" t="s">
        <v>909</v>
      </c>
    </row>
    <row r="181" spans="1:11">
      <c r="A181" s="238" t="s">
        <v>1143</v>
      </c>
      <c r="B181" s="236" t="s">
        <v>1235</v>
      </c>
      <c r="C181" s="18" t="s">
        <v>909</v>
      </c>
      <c r="D181" s="18" t="s">
        <v>909</v>
      </c>
      <c r="E181" s="19">
        <f t="shared" si="7"/>
        <v>0</v>
      </c>
      <c r="F181" s="18" t="s">
        <v>909</v>
      </c>
      <c r="G181" s="125">
        <f t="shared" si="8"/>
        <v>0</v>
      </c>
      <c r="H181" s="150" t="s">
        <v>909</v>
      </c>
      <c r="I181" s="151" t="s">
        <v>909</v>
      </c>
      <c r="J181" s="165" t="s">
        <v>909</v>
      </c>
      <c r="K181" s="164" t="s">
        <v>909</v>
      </c>
    </row>
    <row r="182" spans="1:11">
      <c r="A182" s="238" t="s">
        <v>1143</v>
      </c>
      <c r="B182" s="236" t="s">
        <v>1236</v>
      </c>
      <c r="C182" s="18" t="s">
        <v>909</v>
      </c>
      <c r="D182" s="18" t="s">
        <v>909</v>
      </c>
      <c r="E182" s="19">
        <f t="shared" si="7"/>
        <v>0</v>
      </c>
      <c r="F182" s="18" t="s">
        <v>909</v>
      </c>
      <c r="G182" s="125">
        <f t="shared" si="8"/>
        <v>0</v>
      </c>
      <c r="H182" s="150" t="s">
        <v>909</v>
      </c>
      <c r="I182" s="151" t="s">
        <v>909</v>
      </c>
      <c r="J182" s="165" t="s">
        <v>909</v>
      </c>
      <c r="K182" s="164" t="s">
        <v>909</v>
      </c>
    </row>
    <row r="183" spans="1:11">
      <c r="A183" s="238" t="s">
        <v>1143</v>
      </c>
      <c r="B183" s="236" t="s">
        <v>1237</v>
      </c>
      <c r="C183" s="18"/>
      <c r="D183" s="18" t="s">
        <v>909</v>
      </c>
      <c r="E183" s="19">
        <f t="shared" si="7"/>
        <v>0</v>
      </c>
      <c r="F183" s="18" t="s">
        <v>909</v>
      </c>
      <c r="G183" s="125">
        <f t="shared" si="8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238" t="s">
        <v>1143</v>
      </c>
      <c r="B184" s="236" t="s">
        <v>314</v>
      </c>
      <c r="C184" s="18">
        <v>480</v>
      </c>
      <c r="D184" s="18" t="s">
        <v>909</v>
      </c>
      <c r="E184" s="19">
        <v>480</v>
      </c>
      <c r="F184" s="18">
        <v>480</v>
      </c>
      <c r="G184" s="125">
        <f t="shared" si="8"/>
        <v>0</v>
      </c>
      <c r="H184" s="150" t="s">
        <v>909</v>
      </c>
      <c r="I184" s="151" t="s">
        <v>909</v>
      </c>
      <c r="J184" s="165" t="s">
        <v>909</v>
      </c>
      <c r="K184" s="164" t="s">
        <v>909</v>
      </c>
    </row>
    <row r="185" spans="1:11">
      <c r="A185" s="238" t="s">
        <v>1143</v>
      </c>
      <c r="B185" s="236" t="s">
        <v>315</v>
      </c>
      <c r="C185" s="18"/>
      <c r="D185" s="18" t="s">
        <v>909</v>
      </c>
      <c r="E185" s="19"/>
      <c r="F185" s="18" t="s">
        <v>909</v>
      </c>
      <c r="G185" s="125">
        <f t="shared" si="8"/>
        <v>0</v>
      </c>
      <c r="H185" s="150" t="s">
        <v>909</v>
      </c>
      <c r="I185" s="151" t="s">
        <v>909</v>
      </c>
      <c r="J185" s="163" t="s">
        <v>909</v>
      </c>
      <c r="K185" s="164" t="s">
        <v>909</v>
      </c>
    </row>
    <row r="186" spans="1:11">
      <c r="A186" s="238" t="s">
        <v>1143</v>
      </c>
      <c r="B186" s="236" t="s">
        <v>1238</v>
      </c>
      <c r="C186" s="18"/>
      <c r="D186" s="18" t="s">
        <v>909</v>
      </c>
      <c r="E186" s="19">
        <f t="shared" si="7"/>
        <v>0</v>
      </c>
      <c r="F186" s="18" t="s">
        <v>909</v>
      </c>
      <c r="G186" s="125">
        <f t="shared" si="8"/>
        <v>0</v>
      </c>
      <c r="H186" s="150" t="s">
        <v>909</v>
      </c>
      <c r="I186" s="151" t="s">
        <v>909</v>
      </c>
      <c r="J186" s="163" t="s">
        <v>909</v>
      </c>
      <c r="K186" s="164" t="s">
        <v>909</v>
      </c>
    </row>
    <row r="187" spans="1:11">
      <c r="A187" s="238" t="s">
        <v>1143</v>
      </c>
      <c r="B187" s="236" t="s">
        <v>1239</v>
      </c>
      <c r="C187" s="18" t="s">
        <v>909</v>
      </c>
      <c r="D187" s="18" t="s">
        <v>909</v>
      </c>
      <c r="E187" s="19">
        <f t="shared" si="7"/>
        <v>0</v>
      </c>
      <c r="F187" s="18" t="s">
        <v>909</v>
      </c>
      <c r="G187" s="125">
        <f t="shared" si="8"/>
        <v>0</v>
      </c>
      <c r="H187" s="150" t="s">
        <v>909</v>
      </c>
      <c r="I187" s="151" t="s">
        <v>909</v>
      </c>
      <c r="J187" s="165" t="s">
        <v>909</v>
      </c>
      <c r="K187" s="164" t="s">
        <v>909</v>
      </c>
    </row>
    <row r="188" spans="1:11">
      <c r="A188" s="238" t="s">
        <v>1143</v>
      </c>
      <c r="B188" s="236" t="s">
        <v>1240</v>
      </c>
      <c r="C188" s="18"/>
      <c r="D188" s="18" t="s">
        <v>909</v>
      </c>
      <c r="E188" s="19"/>
      <c r="F188" s="18" t="s">
        <v>909</v>
      </c>
      <c r="G188" s="125">
        <f t="shared" si="8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238" t="s">
        <v>1143</v>
      </c>
      <c r="B189" s="236" t="s">
        <v>1241</v>
      </c>
      <c r="C189" s="18" t="s">
        <v>909</v>
      </c>
      <c r="D189" s="18" t="s">
        <v>909</v>
      </c>
      <c r="E189" s="19">
        <f t="shared" si="7"/>
        <v>0</v>
      </c>
      <c r="F189" s="18" t="s">
        <v>909</v>
      </c>
      <c r="G189" s="125">
        <f t="shared" si="8"/>
        <v>0</v>
      </c>
      <c r="H189" s="150" t="s">
        <v>909</v>
      </c>
      <c r="I189" s="151" t="s">
        <v>909</v>
      </c>
      <c r="J189" s="163" t="s">
        <v>909</v>
      </c>
      <c r="K189" s="164" t="s">
        <v>909</v>
      </c>
    </row>
    <row r="190" spans="1:11">
      <c r="A190" s="238" t="s">
        <v>1143</v>
      </c>
      <c r="B190" s="236" t="s">
        <v>1242</v>
      </c>
      <c r="C190" s="18">
        <v>26113</v>
      </c>
      <c r="D190" s="18" t="s">
        <v>909</v>
      </c>
      <c r="E190" s="19">
        <v>26113</v>
      </c>
      <c r="F190" s="18">
        <v>26113</v>
      </c>
      <c r="G190" s="125">
        <f t="shared" si="8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238" t="s">
        <v>1143</v>
      </c>
      <c r="B191" s="231" t="s">
        <v>1243</v>
      </c>
      <c r="C191" s="18">
        <v>111070</v>
      </c>
      <c r="D191" s="18" t="s">
        <v>909</v>
      </c>
      <c r="E191" s="19">
        <v>111070</v>
      </c>
      <c r="F191" s="18">
        <v>111070</v>
      </c>
      <c r="G191" s="125">
        <f t="shared" si="8"/>
        <v>0</v>
      </c>
      <c r="H191" s="150" t="s">
        <v>909</v>
      </c>
      <c r="I191" s="151" t="s">
        <v>909</v>
      </c>
      <c r="J191" s="163" t="s">
        <v>909</v>
      </c>
      <c r="K191" s="164" t="s">
        <v>909</v>
      </c>
    </row>
    <row r="192" spans="1:11">
      <c r="A192" s="238" t="s">
        <v>1143</v>
      </c>
      <c r="B192" s="236" t="s">
        <v>335</v>
      </c>
      <c r="C192" s="18">
        <v>8800</v>
      </c>
      <c r="D192" s="18" t="s">
        <v>909</v>
      </c>
      <c r="E192" s="19">
        <v>8800</v>
      </c>
      <c r="F192" s="18">
        <v>8800</v>
      </c>
      <c r="G192" s="125">
        <f t="shared" si="8"/>
        <v>0</v>
      </c>
      <c r="H192" s="150" t="s">
        <v>909</v>
      </c>
      <c r="I192" s="151" t="s">
        <v>909</v>
      </c>
      <c r="J192" s="165" t="s">
        <v>909</v>
      </c>
      <c r="K192" s="164" t="s">
        <v>909</v>
      </c>
    </row>
    <row r="193" spans="1:11">
      <c r="A193" s="238" t="s">
        <v>1143</v>
      </c>
      <c r="B193" s="236" t="s">
        <v>1148</v>
      </c>
      <c r="C193" s="18" t="s">
        <v>909</v>
      </c>
      <c r="D193" s="18" t="s">
        <v>909</v>
      </c>
      <c r="E193" s="19">
        <f t="shared" si="7"/>
        <v>0</v>
      </c>
      <c r="F193" s="18" t="s">
        <v>909</v>
      </c>
      <c r="G193" s="125">
        <f t="shared" si="8"/>
        <v>0</v>
      </c>
      <c r="H193" s="150" t="s">
        <v>909</v>
      </c>
      <c r="I193" s="151" t="s">
        <v>909</v>
      </c>
      <c r="J193" s="165" t="s">
        <v>909</v>
      </c>
      <c r="K193" s="164" t="s">
        <v>909</v>
      </c>
    </row>
    <row r="194" spans="1:11">
      <c r="A194" s="238" t="s">
        <v>1143</v>
      </c>
      <c r="B194" s="236" t="s">
        <v>1149</v>
      </c>
      <c r="C194" s="18">
        <v>200</v>
      </c>
      <c r="D194" s="18" t="s">
        <v>909</v>
      </c>
      <c r="E194" s="19">
        <v>200</v>
      </c>
      <c r="F194" s="18">
        <v>200</v>
      </c>
      <c r="G194" s="125">
        <f t="shared" si="8"/>
        <v>0</v>
      </c>
      <c r="H194" s="150" t="s">
        <v>909</v>
      </c>
      <c r="I194" s="151" t="s">
        <v>909</v>
      </c>
      <c r="J194" s="163" t="s">
        <v>909</v>
      </c>
      <c r="K194" s="164" t="s">
        <v>909</v>
      </c>
    </row>
    <row r="195" spans="1:11">
      <c r="A195" s="238" t="s">
        <v>1143</v>
      </c>
      <c r="B195" s="236" t="s">
        <v>1537</v>
      </c>
      <c r="C195" s="18" t="s">
        <v>909</v>
      </c>
      <c r="D195" s="18" t="s">
        <v>909</v>
      </c>
      <c r="E195" s="19">
        <f t="shared" si="7"/>
        <v>0</v>
      </c>
      <c r="F195" s="18" t="s">
        <v>909</v>
      </c>
      <c r="G195" s="125">
        <f t="shared" si="8"/>
        <v>0</v>
      </c>
      <c r="H195" s="150" t="s">
        <v>909</v>
      </c>
      <c r="I195" s="151" t="s">
        <v>909</v>
      </c>
      <c r="J195" s="163" t="s">
        <v>909</v>
      </c>
      <c r="K195" s="164" t="s">
        <v>909</v>
      </c>
    </row>
    <row r="196" spans="1:11">
      <c r="A196" s="238" t="s">
        <v>1143</v>
      </c>
      <c r="B196" s="236" t="s">
        <v>1151</v>
      </c>
      <c r="C196" s="18"/>
      <c r="D196" s="18" t="s">
        <v>909</v>
      </c>
      <c r="E196" s="19"/>
      <c r="F196" s="18" t="s">
        <v>909</v>
      </c>
      <c r="G196" s="125">
        <f t="shared" si="8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238" t="s">
        <v>1143</v>
      </c>
      <c r="B197" s="236" t="s">
        <v>1149</v>
      </c>
      <c r="C197" s="18" t="s">
        <v>909</v>
      </c>
      <c r="D197" s="18" t="s">
        <v>909</v>
      </c>
      <c r="E197" s="19">
        <f t="shared" si="7"/>
        <v>0</v>
      </c>
      <c r="F197" s="18" t="s">
        <v>909</v>
      </c>
      <c r="G197" s="125">
        <f t="shared" si="8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238" t="s">
        <v>1143</v>
      </c>
      <c r="B198" s="237" t="s">
        <v>1145</v>
      </c>
      <c r="C198" s="18" t="s">
        <v>909</v>
      </c>
      <c r="D198" s="18" t="s">
        <v>909</v>
      </c>
      <c r="E198" s="19">
        <f t="shared" si="7"/>
        <v>0</v>
      </c>
      <c r="F198" s="18" t="s">
        <v>909</v>
      </c>
      <c r="G198" s="125">
        <f t="shared" si="8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16" t="s">
        <v>164</v>
      </c>
      <c r="B199" s="236" t="s">
        <v>201</v>
      </c>
      <c r="C199" s="18" t="s">
        <v>909</v>
      </c>
      <c r="D199" s="18" t="s">
        <v>909</v>
      </c>
      <c r="E199" s="19">
        <f t="shared" si="7"/>
        <v>0</v>
      </c>
      <c r="F199" s="18" t="s">
        <v>909</v>
      </c>
      <c r="G199" s="125">
        <f t="shared" si="8"/>
        <v>0</v>
      </c>
      <c r="H199" s="150" t="s">
        <v>909</v>
      </c>
      <c r="I199" s="151" t="s">
        <v>909</v>
      </c>
      <c r="J199" s="163" t="s">
        <v>909</v>
      </c>
      <c r="K199" s="164" t="s">
        <v>909</v>
      </c>
    </row>
    <row r="200" spans="1:11">
      <c r="A200" s="238" t="s">
        <v>164</v>
      </c>
      <c r="B200" s="237" t="s">
        <v>1244</v>
      </c>
      <c r="C200" s="18" t="s">
        <v>909</v>
      </c>
      <c r="D200" s="18" t="s">
        <v>909</v>
      </c>
      <c r="E200" s="19">
        <f t="shared" si="7"/>
        <v>0</v>
      </c>
      <c r="F200" s="18" t="s">
        <v>909</v>
      </c>
      <c r="G200" s="125">
        <f t="shared" si="8"/>
        <v>0</v>
      </c>
      <c r="H200" s="150" t="s">
        <v>909</v>
      </c>
      <c r="I200" s="151" t="s">
        <v>909</v>
      </c>
      <c r="J200" s="165" t="s">
        <v>909</v>
      </c>
      <c r="K200" s="164" t="s">
        <v>909</v>
      </c>
    </row>
    <row r="201" spans="1:11">
      <c r="A201" s="238" t="s">
        <v>164</v>
      </c>
      <c r="B201" s="236" t="s">
        <v>193</v>
      </c>
      <c r="C201" s="18">
        <v>100000</v>
      </c>
      <c r="D201" s="18" t="s">
        <v>909</v>
      </c>
      <c r="E201" s="19">
        <v>100000</v>
      </c>
      <c r="F201" s="18">
        <v>94800</v>
      </c>
      <c r="G201" s="125">
        <f t="shared" si="8"/>
        <v>5200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238" t="s">
        <v>164</v>
      </c>
      <c r="B202" s="236" t="s">
        <v>200</v>
      </c>
      <c r="C202" s="18">
        <v>11000</v>
      </c>
      <c r="D202" s="18" t="s">
        <v>909</v>
      </c>
      <c r="E202" s="19">
        <v>11000</v>
      </c>
      <c r="F202" s="18">
        <v>9600</v>
      </c>
      <c r="G202" s="125">
        <f t="shared" si="8"/>
        <v>1400</v>
      </c>
      <c r="H202" s="150" t="s">
        <v>909</v>
      </c>
      <c r="I202" s="151" t="s">
        <v>909</v>
      </c>
      <c r="J202" s="163" t="s">
        <v>909</v>
      </c>
      <c r="K202" s="164" t="s">
        <v>909</v>
      </c>
    </row>
    <row r="203" spans="1:11">
      <c r="A203" s="238" t="s">
        <v>164</v>
      </c>
      <c r="B203" s="236" t="s">
        <v>169</v>
      </c>
      <c r="C203" s="18" t="s">
        <v>909</v>
      </c>
      <c r="D203" s="18" t="s">
        <v>909</v>
      </c>
      <c r="E203" s="19">
        <f t="shared" si="7"/>
        <v>0</v>
      </c>
      <c r="F203" s="18" t="s">
        <v>909</v>
      </c>
      <c r="G203" s="125">
        <f t="shared" si="8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238" t="s">
        <v>164</v>
      </c>
      <c r="B204" s="236" t="s">
        <v>1245</v>
      </c>
      <c r="C204" s="18" t="s">
        <v>909</v>
      </c>
      <c r="D204" s="18" t="s">
        <v>909</v>
      </c>
      <c r="E204" s="19">
        <f t="shared" si="7"/>
        <v>0</v>
      </c>
      <c r="F204" s="18" t="s">
        <v>909</v>
      </c>
      <c r="G204" s="125">
        <f t="shared" si="8"/>
        <v>0</v>
      </c>
      <c r="H204" s="150" t="s">
        <v>909</v>
      </c>
      <c r="I204" s="151" t="s">
        <v>909</v>
      </c>
      <c r="J204" s="163" t="s">
        <v>909</v>
      </c>
      <c r="K204" s="164" t="s">
        <v>909</v>
      </c>
    </row>
    <row r="205" spans="1:11">
      <c r="A205" s="238" t="s">
        <v>164</v>
      </c>
      <c r="B205" s="237" t="s">
        <v>1246</v>
      </c>
      <c r="C205" s="18">
        <v>4000</v>
      </c>
      <c r="D205" s="18" t="s">
        <v>909</v>
      </c>
      <c r="E205" s="19">
        <v>4000</v>
      </c>
      <c r="F205" s="18">
        <v>4000</v>
      </c>
      <c r="G205" s="125">
        <f t="shared" si="8"/>
        <v>0</v>
      </c>
      <c r="H205" s="150" t="s">
        <v>909</v>
      </c>
      <c r="I205" s="151" t="s">
        <v>909</v>
      </c>
      <c r="J205" s="165" t="s">
        <v>909</v>
      </c>
      <c r="K205" s="164" t="s">
        <v>909</v>
      </c>
    </row>
    <row r="206" spans="1:11">
      <c r="A206" s="238" t="s">
        <v>164</v>
      </c>
      <c r="B206" s="237" t="s">
        <v>1247</v>
      </c>
      <c r="C206" s="18" t="s">
        <v>909</v>
      </c>
      <c r="D206" s="18" t="s">
        <v>909</v>
      </c>
      <c r="E206" s="19">
        <f t="shared" ref="E206:E269" si="9">IFERROR(C206+D206,0)</f>
        <v>0</v>
      </c>
      <c r="F206" s="18" t="s">
        <v>909</v>
      </c>
      <c r="G206" s="125">
        <f t="shared" si="8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238" t="s">
        <v>164</v>
      </c>
      <c r="B207" s="236" t="s">
        <v>1248</v>
      </c>
      <c r="C207" s="18" t="s">
        <v>909</v>
      </c>
      <c r="D207" s="18" t="s">
        <v>909</v>
      </c>
      <c r="E207" s="19">
        <f t="shared" si="9"/>
        <v>0</v>
      </c>
      <c r="F207" s="18" t="s">
        <v>909</v>
      </c>
      <c r="G207" s="125">
        <f t="shared" ref="G207:G270" si="10">IFERROR((E207-F207),0)</f>
        <v>0</v>
      </c>
      <c r="H207" s="150" t="s">
        <v>909</v>
      </c>
      <c r="I207" s="151" t="s">
        <v>909</v>
      </c>
      <c r="J207" s="163" t="s">
        <v>909</v>
      </c>
      <c r="K207" s="164" t="s">
        <v>909</v>
      </c>
    </row>
    <row r="208" spans="1:11">
      <c r="A208" s="238" t="s">
        <v>164</v>
      </c>
      <c r="B208" s="237" t="s">
        <v>1249</v>
      </c>
      <c r="C208" s="18" t="s">
        <v>909</v>
      </c>
      <c r="D208" s="18" t="s">
        <v>909</v>
      </c>
      <c r="E208" s="19">
        <f t="shared" si="9"/>
        <v>0</v>
      </c>
      <c r="F208" s="18" t="s">
        <v>909</v>
      </c>
      <c r="G208" s="125">
        <f t="shared" si="10"/>
        <v>0</v>
      </c>
      <c r="H208" s="150" t="s">
        <v>909</v>
      </c>
      <c r="I208" s="151" t="s">
        <v>909</v>
      </c>
      <c r="J208" s="165" t="s">
        <v>909</v>
      </c>
      <c r="K208" s="164" t="s">
        <v>909</v>
      </c>
    </row>
    <row r="209" spans="1:11">
      <c r="A209" s="238" t="s">
        <v>164</v>
      </c>
      <c r="B209" s="237" t="s">
        <v>237</v>
      </c>
      <c r="C209" s="18">
        <v>7000</v>
      </c>
      <c r="D209" s="18" t="s">
        <v>909</v>
      </c>
      <c r="E209" s="19">
        <v>7000</v>
      </c>
      <c r="F209" s="18">
        <v>7000</v>
      </c>
      <c r="G209" s="125">
        <f t="shared" si="10"/>
        <v>0</v>
      </c>
      <c r="H209" s="150" t="s">
        <v>909</v>
      </c>
      <c r="I209" s="151" t="s">
        <v>909</v>
      </c>
      <c r="J209" s="165" t="s">
        <v>909</v>
      </c>
      <c r="K209" s="164" t="s">
        <v>909</v>
      </c>
    </row>
    <row r="210" spans="1:11">
      <c r="A210" s="238" t="s">
        <v>164</v>
      </c>
      <c r="B210" s="236" t="s">
        <v>165</v>
      </c>
      <c r="C210" s="18">
        <v>11500</v>
      </c>
      <c r="D210" s="18" t="s">
        <v>909</v>
      </c>
      <c r="E210" s="19">
        <v>11500</v>
      </c>
      <c r="F210" s="18">
        <v>6000</v>
      </c>
      <c r="G210" s="125">
        <f t="shared" si="10"/>
        <v>5500</v>
      </c>
      <c r="H210" s="150" t="s">
        <v>909</v>
      </c>
      <c r="I210" s="151" t="s">
        <v>909</v>
      </c>
      <c r="J210" s="163" t="s">
        <v>909</v>
      </c>
      <c r="K210" s="164" t="s">
        <v>909</v>
      </c>
    </row>
    <row r="211" spans="1:11">
      <c r="A211" s="238" t="s">
        <v>164</v>
      </c>
      <c r="B211" s="236" t="s">
        <v>1250</v>
      </c>
      <c r="C211" s="18">
        <v>3000</v>
      </c>
      <c r="D211" s="18" t="s">
        <v>909</v>
      </c>
      <c r="E211" s="19">
        <v>3000</v>
      </c>
      <c r="F211" s="18">
        <v>3000</v>
      </c>
      <c r="G211" s="125">
        <f t="shared" si="10"/>
        <v>0</v>
      </c>
      <c r="H211" s="150" t="s">
        <v>909</v>
      </c>
      <c r="I211" s="151" t="s">
        <v>909</v>
      </c>
      <c r="J211" s="163" t="s">
        <v>909</v>
      </c>
      <c r="K211" s="164" t="s">
        <v>909</v>
      </c>
    </row>
    <row r="212" spans="1:11">
      <c r="A212" s="238" t="s">
        <v>164</v>
      </c>
      <c r="B212" s="236" t="s">
        <v>194</v>
      </c>
      <c r="C212" s="18" t="s">
        <v>909</v>
      </c>
      <c r="D212" s="18" t="s">
        <v>909</v>
      </c>
      <c r="E212" s="19">
        <f t="shared" si="9"/>
        <v>0</v>
      </c>
      <c r="F212" s="18" t="s">
        <v>909</v>
      </c>
      <c r="G212" s="125">
        <f t="shared" si="10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238" t="s">
        <v>164</v>
      </c>
      <c r="B213" s="236" t="s">
        <v>1251</v>
      </c>
      <c r="C213" s="18">
        <v>62000</v>
      </c>
      <c r="D213" s="18" t="s">
        <v>909</v>
      </c>
      <c r="E213" s="19">
        <v>62000</v>
      </c>
      <c r="F213" s="18">
        <v>62000</v>
      </c>
      <c r="G213" s="125">
        <f t="shared" si="10"/>
        <v>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238" t="s">
        <v>164</v>
      </c>
      <c r="B214" s="236" t="s">
        <v>1252</v>
      </c>
      <c r="C214" s="18">
        <v>2500</v>
      </c>
      <c r="D214" s="18" t="s">
        <v>909</v>
      </c>
      <c r="E214" s="19">
        <v>2500</v>
      </c>
      <c r="F214" s="18">
        <v>2500</v>
      </c>
      <c r="G214" s="125">
        <f t="shared" si="10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238" t="s">
        <v>164</v>
      </c>
      <c r="B215" s="236" t="s">
        <v>1253</v>
      </c>
      <c r="C215" s="18">
        <v>8000</v>
      </c>
      <c r="D215" s="18" t="s">
        <v>909</v>
      </c>
      <c r="E215" s="19">
        <v>8000</v>
      </c>
      <c r="F215" s="18">
        <v>6000</v>
      </c>
      <c r="G215" s="125">
        <f t="shared" si="10"/>
        <v>2000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238" t="s">
        <v>164</v>
      </c>
      <c r="B216" s="237" t="s">
        <v>1254</v>
      </c>
      <c r="C216" s="18">
        <v>2500</v>
      </c>
      <c r="D216" s="18" t="s">
        <v>909</v>
      </c>
      <c r="E216" s="19">
        <v>2500</v>
      </c>
      <c r="F216" s="18">
        <v>2500</v>
      </c>
      <c r="G216" s="125">
        <f t="shared" si="10"/>
        <v>0</v>
      </c>
      <c r="H216" s="150" t="s">
        <v>909</v>
      </c>
      <c r="I216" s="151" t="s">
        <v>909</v>
      </c>
      <c r="J216" s="163" t="s">
        <v>909</v>
      </c>
      <c r="K216" s="164" t="s">
        <v>909</v>
      </c>
    </row>
    <row r="217" spans="1:11">
      <c r="A217" s="238" t="s">
        <v>164</v>
      </c>
      <c r="B217" s="236" t="s">
        <v>170</v>
      </c>
      <c r="C217" s="18">
        <v>84000</v>
      </c>
      <c r="D217" s="21" t="s">
        <v>909</v>
      </c>
      <c r="E217" s="19">
        <v>84000</v>
      </c>
      <c r="F217" s="18">
        <v>80000</v>
      </c>
      <c r="G217" s="125">
        <f t="shared" si="10"/>
        <v>4000</v>
      </c>
      <c r="H217" s="150" t="s">
        <v>909</v>
      </c>
      <c r="I217" s="151" t="s">
        <v>909</v>
      </c>
      <c r="J217" s="165" t="s">
        <v>909</v>
      </c>
      <c r="K217" s="164" t="s">
        <v>909</v>
      </c>
    </row>
    <row r="218" spans="1:11">
      <c r="A218" s="238" t="s">
        <v>164</v>
      </c>
      <c r="B218" s="236" t="s">
        <v>234</v>
      </c>
      <c r="C218" s="18">
        <v>9000</v>
      </c>
      <c r="D218" s="21" t="s">
        <v>909</v>
      </c>
      <c r="E218" s="19">
        <v>9000</v>
      </c>
      <c r="F218" s="18">
        <v>8000</v>
      </c>
      <c r="G218" s="125">
        <f t="shared" si="10"/>
        <v>1000</v>
      </c>
      <c r="H218" s="150" t="s">
        <v>909</v>
      </c>
      <c r="I218" s="151" t="s">
        <v>909</v>
      </c>
      <c r="J218" s="163" t="s">
        <v>909</v>
      </c>
      <c r="K218" s="164" t="s">
        <v>909</v>
      </c>
    </row>
    <row r="219" spans="1:11">
      <c r="A219" s="238" t="s">
        <v>164</v>
      </c>
      <c r="B219" s="236" t="s">
        <v>186</v>
      </c>
      <c r="C219" s="18">
        <v>7200</v>
      </c>
      <c r="D219" s="18" t="s">
        <v>909</v>
      </c>
      <c r="E219" s="19">
        <v>7200</v>
      </c>
      <c r="F219" s="18">
        <v>7200</v>
      </c>
      <c r="G219" s="125">
        <f t="shared" si="10"/>
        <v>0</v>
      </c>
      <c r="H219" s="150" t="s">
        <v>909</v>
      </c>
      <c r="I219" s="151" t="s">
        <v>909</v>
      </c>
      <c r="J219" s="165" t="s">
        <v>909</v>
      </c>
      <c r="K219" s="164" t="s">
        <v>909</v>
      </c>
    </row>
    <row r="220" spans="1:11">
      <c r="A220" s="238" t="s">
        <v>164</v>
      </c>
      <c r="B220" s="236" t="s">
        <v>1255</v>
      </c>
      <c r="C220" s="18">
        <v>2000</v>
      </c>
      <c r="D220" s="18" t="s">
        <v>909</v>
      </c>
      <c r="E220" s="19">
        <v>2000</v>
      </c>
      <c r="F220" s="18">
        <v>2000</v>
      </c>
      <c r="G220" s="125">
        <f t="shared" si="10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238" t="s">
        <v>164</v>
      </c>
      <c r="B221" s="236" t="s">
        <v>1256</v>
      </c>
      <c r="C221" s="18">
        <v>360</v>
      </c>
      <c r="D221" s="18" t="s">
        <v>909</v>
      </c>
      <c r="E221" s="19">
        <v>360</v>
      </c>
      <c r="F221" s="18">
        <v>360</v>
      </c>
      <c r="G221" s="125">
        <f t="shared" si="10"/>
        <v>0</v>
      </c>
      <c r="H221" s="150" t="s">
        <v>909</v>
      </c>
      <c r="I221" s="151" t="s">
        <v>909</v>
      </c>
      <c r="J221" s="163" t="s">
        <v>909</v>
      </c>
      <c r="K221" s="164" t="s">
        <v>909</v>
      </c>
    </row>
    <row r="222" spans="1:11">
      <c r="A222" s="238" t="s">
        <v>164</v>
      </c>
      <c r="B222" s="236" t="s">
        <v>1257</v>
      </c>
      <c r="C222" s="18">
        <v>2000</v>
      </c>
      <c r="D222" s="18" t="s">
        <v>909</v>
      </c>
      <c r="E222" s="19">
        <v>2000</v>
      </c>
      <c r="F222" s="18">
        <v>1500</v>
      </c>
      <c r="G222" s="125">
        <f t="shared" si="10"/>
        <v>500</v>
      </c>
      <c r="H222" s="150" t="s">
        <v>909</v>
      </c>
      <c r="I222" s="151" t="s">
        <v>909</v>
      </c>
      <c r="J222" s="163" t="s">
        <v>909</v>
      </c>
      <c r="K222" s="164" t="s">
        <v>909</v>
      </c>
    </row>
    <row r="223" spans="1:11">
      <c r="A223" s="238" t="s">
        <v>164</v>
      </c>
      <c r="B223" s="236" t="s">
        <v>1258</v>
      </c>
      <c r="C223" s="18">
        <v>610</v>
      </c>
      <c r="D223" s="18" t="s">
        <v>909</v>
      </c>
      <c r="E223" s="19">
        <v>610</v>
      </c>
      <c r="F223" s="18">
        <v>350</v>
      </c>
      <c r="G223" s="125">
        <f t="shared" si="10"/>
        <v>260</v>
      </c>
      <c r="H223" s="150" t="s">
        <v>909</v>
      </c>
      <c r="I223" s="151" t="s">
        <v>909</v>
      </c>
      <c r="J223" s="165" t="s">
        <v>909</v>
      </c>
      <c r="K223" s="164" t="s">
        <v>909</v>
      </c>
    </row>
    <row r="224" spans="1:11">
      <c r="A224" s="238" t="s">
        <v>164</v>
      </c>
      <c r="B224" s="237" t="s">
        <v>1259</v>
      </c>
      <c r="C224" s="18">
        <v>1000</v>
      </c>
      <c r="D224" s="18" t="s">
        <v>909</v>
      </c>
      <c r="E224" s="19">
        <v>1000</v>
      </c>
      <c r="F224" s="18">
        <v>1000</v>
      </c>
      <c r="G224" s="125">
        <f t="shared" si="10"/>
        <v>0</v>
      </c>
      <c r="H224" s="150" t="s">
        <v>909</v>
      </c>
      <c r="I224" s="151" t="s">
        <v>909</v>
      </c>
      <c r="J224" s="165" t="s">
        <v>909</v>
      </c>
      <c r="K224" s="164" t="s">
        <v>909</v>
      </c>
    </row>
    <row r="225" spans="1:11">
      <c r="A225" s="238" t="s">
        <v>164</v>
      </c>
      <c r="B225" s="236" t="s">
        <v>1260</v>
      </c>
      <c r="C225" s="18" t="s">
        <v>909</v>
      </c>
      <c r="D225" s="21" t="s">
        <v>909</v>
      </c>
      <c r="E225" s="19">
        <f t="shared" si="9"/>
        <v>0</v>
      </c>
      <c r="F225" s="18" t="s">
        <v>909</v>
      </c>
      <c r="G225" s="125">
        <f t="shared" si="10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238" t="s">
        <v>164</v>
      </c>
      <c r="B226" s="236" t="s">
        <v>1261</v>
      </c>
      <c r="C226" s="18">
        <v>7890</v>
      </c>
      <c r="D226" s="21" t="s">
        <v>909</v>
      </c>
      <c r="E226" s="19">
        <v>7890</v>
      </c>
      <c r="F226" s="18">
        <v>7890</v>
      </c>
      <c r="G226" s="125">
        <f t="shared" si="10"/>
        <v>0</v>
      </c>
      <c r="H226" s="150" t="s">
        <v>909</v>
      </c>
      <c r="I226" s="151" t="s">
        <v>909</v>
      </c>
      <c r="J226" s="165" t="s">
        <v>909</v>
      </c>
      <c r="K226" s="164" t="s">
        <v>909</v>
      </c>
    </row>
    <row r="227" spans="1:11">
      <c r="A227" s="238" t="s">
        <v>164</v>
      </c>
      <c r="B227" s="237" t="s">
        <v>1262</v>
      </c>
      <c r="C227" s="18">
        <v>1400</v>
      </c>
      <c r="D227" s="21" t="s">
        <v>909</v>
      </c>
      <c r="E227" s="19">
        <v>1400</v>
      </c>
      <c r="F227" s="18" t="s">
        <v>909</v>
      </c>
      <c r="G227" s="125">
        <f t="shared" si="10"/>
        <v>0</v>
      </c>
      <c r="H227" s="150" t="s">
        <v>909</v>
      </c>
      <c r="I227" s="151" t="s">
        <v>909</v>
      </c>
      <c r="J227" s="165" t="s">
        <v>909</v>
      </c>
      <c r="K227" s="164" t="s">
        <v>909</v>
      </c>
    </row>
    <row r="228" spans="1:11">
      <c r="A228" s="238" t="s">
        <v>164</v>
      </c>
      <c r="B228" s="237" t="s">
        <v>233</v>
      </c>
      <c r="C228" s="18">
        <v>7560</v>
      </c>
      <c r="D228" s="21" t="s">
        <v>909</v>
      </c>
      <c r="E228" s="19">
        <v>7560</v>
      </c>
      <c r="F228" s="18">
        <v>7560</v>
      </c>
      <c r="G228" s="125">
        <f t="shared" si="10"/>
        <v>0</v>
      </c>
      <c r="H228" s="150" t="s">
        <v>909</v>
      </c>
      <c r="I228" s="151" t="s">
        <v>909</v>
      </c>
      <c r="J228" s="163" t="s">
        <v>909</v>
      </c>
      <c r="K228" s="164" t="s">
        <v>909</v>
      </c>
    </row>
    <row r="229" spans="1:11">
      <c r="A229" s="238" t="s">
        <v>164</v>
      </c>
      <c r="B229" s="236" t="s">
        <v>1263</v>
      </c>
      <c r="C229" s="18" t="s">
        <v>909</v>
      </c>
      <c r="D229" s="21" t="s">
        <v>909</v>
      </c>
      <c r="E229" s="19">
        <f t="shared" si="9"/>
        <v>0</v>
      </c>
      <c r="F229" s="18" t="s">
        <v>909</v>
      </c>
      <c r="G229" s="125">
        <f t="shared" si="10"/>
        <v>0</v>
      </c>
      <c r="H229" s="150" t="s">
        <v>909</v>
      </c>
      <c r="I229" s="151" t="s">
        <v>909</v>
      </c>
      <c r="J229" s="163" t="s">
        <v>909</v>
      </c>
      <c r="K229" s="164" t="s">
        <v>909</v>
      </c>
    </row>
    <row r="230" spans="1:11">
      <c r="A230" s="238" t="s">
        <v>164</v>
      </c>
      <c r="B230" s="237" t="s">
        <v>1264</v>
      </c>
      <c r="C230" s="18">
        <v>500</v>
      </c>
      <c r="D230" s="21" t="s">
        <v>909</v>
      </c>
      <c r="E230" s="19">
        <v>500</v>
      </c>
      <c r="F230" s="18">
        <v>500</v>
      </c>
      <c r="G230" s="125">
        <f t="shared" si="10"/>
        <v>0</v>
      </c>
      <c r="H230" s="150" t="s">
        <v>909</v>
      </c>
      <c r="I230" s="151" t="s">
        <v>909</v>
      </c>
      <c r="J230" s="163" t="s">
        <v>909</v>
      </c>
      <c r="K230" s="164" t="s">
        <v>909</v>
      </c>
    </row>
    <row r="231" spans="1:11">
      <c r="A231" s="238" t="s">
        <v>164</v>
      </c>
      <c r="B231" s="236" t="s">
        <v>1265</v>
      </c>
      <c r="C231" s="18" t="s">
        <v>909</v>
      </c>
      <c r="D231" s="21" t="s">
        <v>909</v>
      </c>
      <c r="E231" s="19">
        <f t="shared" si="9"/>
        <v>0</v>
      </c>
      <c r="F231" s="18" t="s">
        <v>909</v>
      </c>
      <c r="G231" s="125">
        <f t="shared" si="10"/>
        <v>0</v>
      </c>
      <c r="H231" s="150" t="s">
        <v>909</v>
      </c>
      <c r="I231" s="151" t="s">
        <v>909</v>
      </c>
      <c r="J231" s="163" t="s">
        <v>909</v>
      </c>
      <c r="K231" s="164" t="s">
        <v>909</v>
      </c>
    </row>
    <row r="232" spans="1:11">
      <c r="A232" s="238" t="s">
        <v>164</v>
      </c>
      <c r="B232" s="236" t="s">
        <v>1266</v>
      </c>
      <c r="C232" s="18" t="s">
        <v>909</v>
      </c>
      <c r="D232" s="18" t="s">
        <v>909</v>
      </c>
      <c r="E232" s="19">
        <f t="shared" si="9"/>
        <v>0</v>
      </c>
      <c r="F232" s="18" t="s">
        <v>909</v>
      </c>
      <c r="G232" s="125">
        <f t="shared" si="10"/>
        <v>0</v>
      </c>
      <c r="H232" s="150" t="s">
        <v>909</v>
      </c>
      <c r="I232" s="151" t="s">
        <v>909</v>
      </c>
      <c r="J232" s="165" t="s">
        <v>909</v>
      </c>
      <c r="K232" s="164" t="s">
        <v>909</v>
      </c>
    </row>
    <row r="233" spans="1:11">
      <c r="A233" s="238" t="s">
        <v>164</v>
      </c>
      <c r="B233" s="237" t="s">
        <v>1267</v>
      </c>
      <c r="C233" s="18">
        <v>1000</v>
      </c>
      <c r="D233" s="18" t="s">
        <v>909</v>
      </c>
      <c r="E233" s="19">
        <v>1000</v>
      </c>
      <c r="F233" s="18">
        <v>1000</v>
      </c>
      <c r="G233" s="125">
        <f t="shared" si="10"/>
        <v>0</v>
      </c>
      <c r="H233" s="150" t="s">
        <v>909</v>
      </c>
      <c r="I233" s="151" t="s">
        <v>909</v>
      </c>
      <c r="J233" s="165" t="s">
        <v>909</v>
      </c>
      <c r="K233" s="164" t="s">
        <v>909</v>
      </c>
    </row>
    <row r="234" spans="1:11">
      <c r="A234" s="238" t="s">
        <v>164</v>
      </c>
      <c r="B234" s="236" t="s">
        <v>1268</v>
      </c>
      <c r="C234" s="18" t="s">
        <v>909</v>
      </c>
      <c r="D234" s="18" t="s">
        <v>909</v>
      </c>
      <c r="E234" s="19">
        <f t="shared" si="9"/>
        <v>0</v>
      </c>
      <c r="F234" s="18" t="s">
        <v>909</v>
      </c>
      <c r="G234" s="125">
        <f t="shared" si="10"/>
        <v>0</v>
      </c>
      <c r="H234" s="150" t="s">
        <v>909</v>
      </c>
      <c r="I234" s="151" t="s">
        <v>909</v>
      </c>
      <c r="J234" s="165" t="s">
        <v>909</v>
      </c>
      <c r="K234" s="164" t="s">
        <v>909</v>
      </c>
    </row>
    <row r="235" spans="1:11">
      <c r="A235" s="238" t="s">
        <v>164</v>
      </c>
      <c r="B235" s="236" t="s">
        <v>1269</v>
      </c>
      <c r="C235" s="18">
        <v>7890</v>
      </c>
      <c r="D235" s="18" t="s">
        <v>909</v>
      </c>
      <c r="E235" s="19">
        <v>7890</v>
      </c>
      <c r="F235" s="18">
        <v>7890</v>
      </c>
      <c r="G235" s="125">
        <f t="shared" si="10"/>
        <v>0</v>
      </c>
      <c r="H235" s="150" t="s">
        <v>909</v>
      </c>
      <c r="I235" s="151" t="s">
        <v>909</v>
      </c>
      <c r="J235" s="163" t="s">
        <v>909</v>
      </c>
      <c r="K235" s="164" t="s">
        <v>909</v>
      </c>
    </row>
    <row r="236" spans="1:11">
      <c r="A236" s="238" t="s">
        <v>164</v>
      </c>
      <c r="B236" s="236" t="s">
        <v>1270</v>
      </c>
      <c r="C236" s="18" t="s">
        <v>909</v>
      </c>
      <c r="D236" s="18" t="s">
        <v>909</v>
      </c>
      <c r="E236" s="19">
        <f t="shared" si="9"/>
        <v>0</v>
      </c>
      <c r="F236" s="18" t="s">
        <v>909</v>
      </c>
      <c r="G236" s="125">
        <f t="shared" si="10"/>
        <v>0</v>
      </c>
      <c r="H236" s="150" t="s">
        <v>909</v>
      </c>
      <c r="I236" s="151" t="s">
        <v>909</v>
      </c>
      <c r="J236" s="163" t="s">
        <v>909</v>
      </c>
      <c r="K236" s="164" t="s">
        <v>909</v>
      </c>
    </row>
    <row r="237" spans="1:11">
      <c r="A237" s="238" t="s">
        <v>164</v>
      </c>
      <c r="B237" s="237" t="s">
        <v>226</v>
      </c>
      <c r="C237" s="18">
        <v>10528</v>
      </c>
      <c r="D237" s="18" t="s">
        <v>909</v>
      </c>
      <c r="E237" s="19">
        <v>10528</v>
      </c>
      <c r="F237" s="18">
        <v>8033</v>
      </c>
      <c r="G237" s="125">
        <f t="shared" si="10"/>
        <v>2495</v>
      </c>
      <c r="H237" s="150" t="s">
        <v>909</v>
      </c>
      <c r="I237" s="151" t="s">
        <v>909</v>
      </c>
      <c r="J237" s="163" t="s">
        <v>909</v>
      </c>
      <c r="K237" s="164" t="s">
        <v>909</v>
      </c>
    </row>
    <row r="238" spans="1:11">
      <c r="A238" s="238" t="s">
        <v>164</v>
      </c>
      <c r="B238" s="237" t="s">
        <v>1271</v>
      </c>
      <c r="C238" s="18">
        <v>500</v>
      </c>
      <c r="D238" s="18" t="s">
        <v>909</v>
      </c>
      <c r="E238" s="19">
        <v>500</v>
      </c>
      <c r="F238" s="18">
        <v>350</v>
      </c>
      <c r="G238" s="125">
        <f t="shared" si="10"/>
        <v>150</v>
      </c>
      <c r="H238" s="150" t="s">
        <v>909</v>
      </c>
      <c r="I238" s="151" t="s">
        <v>909</v>
      </c>
      <c r="J238" s="163" t="s">
        <v>909</v>
      </c>
      <c r="K238" s="164" t="s">
        <v>909</v>
      </c>
    </row>
    <row r="239" spans="1:11">
      <c r="A239" s="238" t="s">
        <v>164</v>
      </c>
      <c r="B239" s="237" t="s">
        <v>1272</v>
      </c>
      <c r="C239" s="19">
        <v>2700</v>
      </c>
      <c r="D239" s="18" t="s">
        <v>909</v>
      </c>
      <c r="E239" s="19">
        <v>2700</v>
      </c>
      <c r="F239" s="18">
        <v>1043</v>
      </c>
      <c r="G239" s="125">
        <f t="shared" si="10"/>
        <v>1657</v>
      </c>
      <c r="H239" s="150" t="s">
        <v>909</v>
      </c>
      <c r="I239" s="151" t="s">
        <v>909</v>
      </c>
      <c r="J239" s="165" t="s">
        <v>909</v>
      </c>
      <c r="K239" s="164" t="s">
        <v>909</v>
      </c>
    </row>
    <row r="240" spans="1:11">
      <c r="A240" s="238" t="s">
        <v>164</v>
      </c>
      <c r="B240" s="237" t="s">
        <v>1273</v>
      </c>
      <c r="C240" s="18">
        <v>400</v>
      </c>
      <c r="D240" s="18" t="s">
        <v>909</v>
      </c>
      <c r="E240" s="19">
        <v>400</v>
      </c>
      <c r="F240" s="18">
        <v>355</v>
      </c>
      <c r="G240" s="125">
        <f t="shared" si="10"/>
        <v>45</v>
      </c>
      <c r="H240" s="150" t="s">
        <v>909</v>
      </c>
      <c r="I240" s="151" t="s">
        <v>909</v>
      </c>
      <c r="J240" s="165" t="s">
        <v>909</v>
      </c>
      <c r="K240" s="164" t="s">
        <v>909</v>
      </c>
    </row>
    <row r="241" spans="1:11">
      <c r="A241" s="238" t="s">
        <v>164</v>
      </c>
      <c r="B241" s="237" t="s">
        <v>1274</v>
      </c>
      <c r="C241" s="18" t="s">
        <v>909</v>
      </c>
      <c r="D241" s="18" t="s">
        <v>909</v>
      </c>
      <c r="E241" s="19">
        <f t="shared" si="9"/>
        <v>0</v>
      </c>
      <c r="F241" s="18" t="s">
        <v>909</v>
      </c>
      <c r="G241" s="125">
        <f t="shared" si="10"/>
        <v>0</v>
      </c>
      <c r="H241" s="150" t="s">
        <v>909</v>
      </c>
      <c r="I241" s="151" t="s">
        <v>909</v>
      </c>
      <c r="J241" s="163" t="s">
        <v>909</v>
      </c>
      <c r="K241" s="164" t="s">
        <v>909</v>
      </c>
    </row>
    <row r="242" spans="1:11">
      <c r="A242" s="238" t="s">
        <v>164</v>
      </c>
      <c r="B242" s="237" t="s">
        <v>1275</v>
      </c>
      <c r="C242" s="18" t="s">
        <v>909</v>
      </c>
      <c r="D242" s="18" t="s">
        <v>909</v>
      </c>
      <c r="E242" s="19">
        <f t="shared" si="9"/>
        <v>0</v>
      </c>
      <c r="F242" s="18" t="s">
        <v>909</v>
      </c>
      <c r="G242" s="125">
        <f t="shared" si="10"/>
        <v>0</v>
      </c>
      <c r="H242" s="150" t="s">
        <v>909</v>
      </c>
      <c r="I242" s="151" t="s">
        <v>909</v>
      </c>
      <c r="J242" s="165" t="s">
        <v>909</v>
      </c>
      <c r="K242" s="164" t="s">
        <v>909</v>
      </c>
    </row>
    <row r="243" spans="1:11">
      <c r="A243" s="238" t="s">
        <v>164</v>
      </c>
      <c r="B243" s="237" t="s">
        <v>238</v>
      </c>
      <c r="C243" s="18">
        <v>14500</v>
      </c>
      <c r="D243" s="18" t="s">
        <v>909</v>
      </c>
      <c r="E243" s="19">
        <v>14500</v>
      </c>
      <c r="F243" s="18">
        <v>14000</v>
      </c>
      <c r="G243" s="125">
        <f t="shared" si="10"/>
        <v>500</v>
      </c>
      <c r="H243" s="150" t="s">
        <v>909</v>
      </c>
      <c r="I243" s="151" t="s">
        <v>909</v>
      </c>
      <c r="J243" s="163" t="s">
        <v>909</v>
      </c>
      <c r="K243" s="164" t="s">
        <v>909</v>
      </c>
    </row>
    <row r="244" spans="1:11">
      <c r="A244" s="238" t="s">
        <v>164</v>
      </c>
      <c r="B244" s="237" t="s">
        <v>210</v>
      </c>
      <c r="C244" s="18">
        <v>2500</v>
      </c>
      <c r="D244" s="18" t="s">
        <v>909</v>
      </c>
      <c r="E244" s="19">
        <v>2500</v>
      </c>
      <c r="F244" s="18">
        <v>2500</v>
      </c>
      <c r="G244" s="125">
        <f t="shared" si="10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238" t="s">
        <v>164</v>
      </c>
      <c r="B245" s="236" t="s">
        <v>223</v>
      </c>
      <c r="C245" s="18">
        <v>70100</v>
      </c>
      <c r="D245" s="18" t="s">
        <v>909</v>
      </c>
      <c r="E245" s="19">
        <v>70100</v>
      </c>
      <c r="F245" s="18">
        <v>70100</v>
      </c>
      <c r="G245" s="125">
        <f t="shared" si="10"/>
        <v>0</v>
      </c>
      <c r="H245" s="150" t="s">
        <v>909</v>
      </c>
      <c r="I245" s="151" t="s">
        <v>909</v>
      </c>
      <c r="J245" s="163" t="s">
        <v>909</v>
      </c>
      <c r="K245" s="164" t="s">
        <v>909</v>
      </c>
    </row>
    <row r="246" spans="1:11">
      <c r="A246" s="238" t="s">
        <v>164</v>
      </c>
      <c r="B246" s="236" t="s">
        <v>1276</v>
      </c>
      <c r="C246" s="18">
        <v>3000</v>
      </c>
      <c r="D246" s="18" t="s">
        <v>909</v>
      </c>
      <c r="E246" s="19">
        <v>3000</v>
      </c>
      <c r="F246" s="18">
        <v>3000</v>
      </c>
      <c r="G246" s="125">
        <f t="shared" si="10"/>
        <v>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238" t="s">
        <v>164</v>
      </c>
      <c r="B247" s="236" t="s">
        <v>198</v>
      </c>
      <c r="C247" s="18" t="s">
        <v>909</v>
      </c>
      <c r="D247" s="18" t="s">
        <v>909</v>
      </c>
      <c r="E247" s="19">
        <f t="shared" si="9"/>
        <v>0</v>
      </c>
      <c r="F247" s="18" t="s">
        <v>909</v>
      </c>
      <c r="G247" s="125">
        <f t="shared" si="10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238" t="s">
        <v>164</v>
      </c>
      <c r="B248" s="236" t="s">
        <v>1277</v>
      </c>
      <c r="C248" s="18">
        <v>5000</v>
      </c>
      <c r="D248" s="18" t="s">
        <v>909</v>
      </c>
      <c r="E248" s="19">
        <v>5000</v>
      </c>
      <c r="F248" s="18" t="s">
        <v>909</v>
      </c>
      <c r="G248" s="125">
        <f t="shared" si="10"/>
        <v>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238" t="s">
        <v>164</v>
      </c>
      <c r="B249" s="236" t="s">
        <v>1278</v>
      </c>
      <c r="C249" s="18">
        <v>7400</v>
      </c>
      <c r="D249" s="18" t="s">
        <v>909</v>
      </c>
      <c r="E249" s="19">
        <v>7400</v>
      </c>
      <c r="F249" s="18">
        <v>6800</v>
      </c>
      <c r="G249" s="125">
        <f t="shared" si="10"/>
        <v>600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238" t="s">
        <v>164</v>
      </c>
      <c r="B250" s="236" t="s">
        <v>1279</v>
      </c>
      <c r="C250" s="18">
        <v>8000</v>
      </c>
      <c r="D250" s="18" t="s">
        <v>909</v>
      </c>
      <c r="E250" s="19">
        <v>8000</v>
      </c>
      <c r="F250" s="18">
        <v>6900</v>
      </c>
      <c r="G250" s="125">
        <f t="shared" si="10"/>
        <v>1100</v>
      </c>
      <c r="H250" s="150" t="s">
        <v>909</v>
      </c>
      <c r="I250" s="151" t="s">
        <v>909</v>
      </c>
      <c r="J250" s="163" t="s">
        <v>909</v>
      </c>
      <c r="K250" s="164" t="s">
        <v>909</v>
      </c>
    </row>
    <row r="251" spans="1:11">
      <c r="A251" s="238" t="s">
        <v>164</v>
      </c>
      <c r="B251" s="236" t="s">
        <v>1280</v>
      </c>
      <c r="C251" s="18" t="s">
        <v>909</v>
      </c>
      <c r="D251" s="18" t="s">
        <v>909</v>
      </c>
      <c r="E251" s="19">
        <f t="shared" si="9"/>
        <v>0</v>
      </c>
      <c r="F251" s="18" t="s">
        <v>909</v>
      </c>
      <c r="G251" s="125">
        <f t="shared" si="10"/>
        <v>0</v>
      </c>
      <c r="H251" s="150" t="s">
        <v>909</v>
      </c>
      <c r="I251" s="151" t="s">
        <v>909</v>
      </c>
      <c r="J251" s="165" t="s">
        <v>909</v>
      </c>
      <c r="K251" s="164" t="s">
        <v>909</v>
      </c>
    </row>
    <row r="252" spans="1:11">
      <c r="A252" s="238" t="s">
        <v>164</v>
      </c>
      <c r="B252" s="236" t="s">
        <v>214</v>
      </c>
      <c r="C252" s="18" t="s">
        <v>909</v>
      </c>
      <c r="D252" s="18" t="s">
        <v>909</v>
      </c>
      <c r="E252" s="19">
        <f t="shared" si="9"/>
        <v>0</v>
      </c>
      <c r="F252" s="18" t="s">
        <v>909</v>
      </c>
      <c r="G252" s="125">
        <f t="shared" si="10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238" t="s">
        <v>164</v>
      </c>
      <c r="B253" s="236" t="s">
        <v>1281</v>
      </c>
      <c r="C253" s="18" t="s">
        <v>909</v>
      </c>
      <c r="D253" s="18" t="s">
        <v>909</v>
      </c>
      <c r="E253" s="19">
        <f t="shared" si="9"/>
        <v>0</v>
      </c>
      <c r="F253" s="18" t="s">
        <v>909</v>
      </c>
      <c r="G253" s="125">
        <f t="shared" si="10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238" t="s">
        <v>164</v>
      </c>
      <c r="B254" s="236" t="s">
        <v>1282</v>
      </c>
      <c r="C254" s="18">
        <v>42480</v>
      </c>
      <c r="D254" s="18" t="s">
        <v>909</v>
      </c>
      <c r="E254" s="19">
        <v>42480</v>
      </c>
      <c r="F254" s="18">
        <v>42480</v>
      </c>
      <c r="G254" s="125">
        <f t="shared" si="10"/>
        <v>0</v>
      </c>
      <c r="H254" s="150" t="s">
        <v>909</v>
      </c>
      <c r="I254" s="151" t="s">
        <v>909</v>
      </c>
      <c r="J254" s="163" t="s">
        <v>909</v>
      </c>
      <c r="K254" s="164" t="s">
        <v>909</v>
      </c>
    </row>
    <row r="255" spans="1:11">
      <c r="A255" s="238" t="s">
        <v>164</v>
      </c>
      <c r="B255" s="237" t="s">
        <v>1283</v>
      </c>
      <c r="C255" s="18">
        <v>3500</v>
      </c>
      <c r="D255" s="18" t="s">
        <v>909</v>
      </c>
      <c r="E255" s="19">
        <v>3500</v>
      </c>
      <c r="F255" s="18">
        <v>3500</v>
      </c>
      <c r="G255" s="125">
        <f t="shared" si="10"/>
        <v>0</v>
      </c>
      <c r="H255" s="150" t="s">
        <v>909</v>
      </c>
      <c r="I255" s="151" t="s">
        <v>909</v>
      </c>
      <c r="J255" s="163" t="s">
        <v>909</v>
      </c>
      <c r="K255" s="164" t="s">
        <v>909</v>
      </c>
    </row>
    <row r="256" spans="1:11">
      <c r="A256" s="238" t="s">
        <v>164</v>
      </c>
      <c r="B256" s="237" t="s">
        <v>1284</v>
      </c>
      <c r="C256" s="18" t="s">
        <v>909</v>
      </c>
      <c r="D256" s="18" t="s">
        <v>909</v>
      </c>
      <c r="E256" s="19">
        <f t="shared" si="9"/>
        <v>0</v>
      </c>
      <c r="F256" s="18" t="s">
        <v>909</v>
      </c>
      <c r="G256" s="125">
        <f t="shared" si="10"/>
        <v>0</v>
      </c>
      <c r="H256" s="150" t="s">
        <v>909</v>
      </c>
      <c r="I256" s="151" t="s">
        <v>909</v>
      </c>
      <c r="J256" s="165" t="s">
        <v>909</v>
      </c>
      <c r="K256" s="164" t="s">
        <v>909</v>
      </c>
    </row>
    <row r="257" spans="1:11">
      <c r="A257" s="238" t="s">
        <v>164</v>
      </c>
      <c r="B257" s="236" t="s">
        <v>176</v>
      </c>
      <c r="C257" s="18">
        <v>50</v>
      </c>
      <c r="D257" s="18" t="s">
        <v>909</v>
      </c>
      <c r="E257" s="19">
        <v>50</v>
      </c>
      <c r="F257" s="18">
        <v>50</v>
      </c>
      <c r="G257" s="125">
        <f t="shared" si="10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>
      <c r="A258" s="238" t="s">
        <v>164</v>
      </c>
      <c r="B258" s="236" t="s">
        <v>180</v>
      </c>
      <c r="C258" s="18">
        <v>8100</v>
      </c>
      <c r="D258" s="18" t="s">
        <v>909</v>
      </c>
      <c r="E258" s="19">
        <v>8100</v>
      </c>
      <c r="F258" s="18">
        <v>6900</v>
      </c>
      <c r="G258" s="125">
        <f t="shared" si="10"/>
        <v>1200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>
      <c r="A259" s="238" t="s">
        <v>164</v>
      </c>
      <c r="B259" s="236" t="s">
        <v>1285</v>
      </c>
      <c r="C259" s="18" t="s">
        <v>909</v>
      </c>
      <c r="D259" s="18" t="s">
        <v>909</v>
      </c>
      <c r="E259" s="19">
        <f t="shared" si="9"/>
        <v>0</v>
      </c>
      <c r="F259" s="18" t="s">
        <v>909</v>
      </c>
      <c r="G259" s="125">
        <f t="shared" si="10"/>
        <v>0</v>
      </c>
      <c r="H259" s="150" t="s">
        <v>909</v>
      </c>
      <c r="I259" s="151" t="s">
        <v>909</v>
      </c>
      <c r="J259" s="163" t="s">
        <v>909</v>
      </c>
      <c r="K259" s="164" t="s">
        <v>909</v>
      </c>
    </row>
    <row r="260" spans="1:11" s="2" customFormat="1" ht="15.75" customHeight="1">
      <c r="A260" s="238" t="s">
        <v>164</v>
      </c>
      <c r="B260" s="236" t="s">
        <v>1286</v>
      </c>
      <c r="C260" s="23" t="s">
        <v>909</v>
      </c>
      <c r="D260" s="18" t="s">
        <v>909</v>
      </c>
      <c r="E260" s="19">
        <f t="shared" si="9"/>
        <v>0</v>
      </c>
      <c r="F260" s="18" t="s">
        <v>909</v>
      </c>
      <c r="G260" s="125">
        <f t="shared" si="10"/>
        <v>0</v>
      </c>
      <c r="H260" s="150" t="s">
        <v>909</v>
      </c>
      <c r="I260" s="151" t="s">
        <v>909</v>
      </c>
      <c r="J260" s="165" t="s">
        <v>909</v>
      </c>
      <c r="K260" s="164" t="s">
        <v>909</v>
      </c>
    </row>
    <row r="261" spans="1:11" s="2" customFormat="1" ht="15.75" customHeight="1">
      <c r="A261" s="238" t="s">
        <v>164</v>
      </c>
      <c r="B261" s="236" t="s">
        <v>1287</v>
      </c>
      <c r="C261" s="23">
        <v>250</v>
      </c>
      <c r="D261" s="18" t="s">
        <v>909</v>
      </c>
      <c r="E261" s="19">
        <v>250</v>
      </c>
      <c r="F261" s="18">
        <v>250</v>
      </c>
      <c r="G261" s="125">
        <f t="shared" si="10"/>
        <v>0</v>
      </c>
      <c r="H261" s="150" t="s">
        <v>909</v>
      </c>
      <c r="I261" s="151" t="s">
        <v>909</v>
      </c>
      <c r="J261" s="163" t="s">
        <v>909</v>
      </c>
      <c r="K261" s="164" t="s">
        <v>909</v>
      </c>
    </row>
    <row r="262" spans="1:11" s="2" customFormat="1" ht="15.75" customHeight="1">
      <c r="A262" s="238" t="s">
        <v>164</v>
      </c>
      <c r="B262" s="236" t="s">
        <v>1288</v>
      </c>
      <c r="C262" s="23">
        <v>7650</v>
      </c>
      <c r="D262" s="18" t="s">
        <v>909</v>
      </c>
      <c r="E262" s="19">
        <v>7650</v>
      </c>
      <c r="F262" s="18">
        <v>7650</v>
      </c>
      <c r="G262" s="125">
        <f t="shared" si="10"/>
        <v>0</v>
      </c>
      <c r="H262" s="150" t="s">
        <v>909</v>
      </c>
      <c r="I262" s="151" t="s">
        <v>909</v>
      </c>
      <c r="J262" s="165" t="s">
        <v>909</v>
      </c>
      <c r="K262" s="164" t="s">
        <v>909</v>
      </c>
    </row>
    <row r="263" spans="1:11" s="2" customFormat="1" ht="15.75" customHeight="1">
      <c r="A263" s="238" t="s">
        <v>164</v>
      </c>
      <c r="B263" s="236" t="s">
        <v>1289</v>
      </c>
      <c r="C263" s="23">
        <v>3000</v>
      </c>
      <c r="D263" s="18" t="s">
        <v>909</v>
      </c>
      <c r="E263" s="19">
        <v>3000</v>
      </c>
      <c r="F263" s="18">
        <v>3000</v>
      </c>
      <c r="G263" s="125">
        <f t="shared" si="10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customHeight="1">
      <c r="A264" s="238" t="s">
        <v>164</v>
      </c>
      <c r="B264" s="236" t="s">
        <v>1290</v>
      </c>
      <c r="C264" s="23">
        <v>2400</v>
      </c>
      <c r="D264" s="18" t="s">
        <v>909</v>
      </c>
      <c r="E264" s="19">
        <v>2400</v>
      </c>
      <c r="F264" s="18">
        <v>2400</v>
      </c>
      <c r="G264" s="125">
        <f t="shared" si="10"/>
        <v>0</v>
      </c>
      <c r="H264" s="150" t="s">
        <v>909</v>
      </c>
      <c r="I264" s="151" t="s">
        <v>909</v>
      </c>
      <c r="J264" s="165" t="s">
        <v>909</v>
      </c>
      <c r="K264" s="164" t="s">
        <v>909</v>
      </c>
    </row>
    <row r="265" spans="1:11" s="2" customFormat="1" ht="15.75" customHeight="1">
      <c r="A265" s="238" t="s">
        <v>164</v>
      </c>
      <c r="B265" s="236" t="s">
        <v>1291</v>
      </c>
      <c r="C265" s="23">
        <v>1100</v>
      </c>
      <c r="D265" s="18" t="s">
        <v>909</v>
      </c>
      <c r="E265" s="19">
        <v>1100</v>
      </c>
      <c r="F265" s="18">
        <v>1100</v>
      </c>
      <c r="G265" s="125">
        <f t="shared" si="10"/>
        <v>0</v>
      </c>
      <c r="H265" s="150" t="s">
        <v>909</v>
      </c>
      <c r="I265" s="151" t="s">
        <v>909</v>
      </c>
      <c r="J265" s="163" t="s">
        <v>909</v>
      </c>
      <c r="K265" s="164" t="s">
        <v>909</v>
      </c>
    </row>
    <row r="266" spans="1:11">
      <c r="A266" s="238" t="s">
        <v>164</v>
      </c>
      <c r="B266" s="236" t="s">
        <v>1292</v>
      </c>
      <c r="C266" s="18">
        <v>12000</v>
      </c>
      <c r="D266" s="18" t="s">
        <v>909</v>
      </c>
      <c r="E266" s="19">
        <v>12000</v>
      </c>
      <c r="F266" s="18">
        <v>12000</v>
      </c>
      <c r="G266" s="125">
        <f t="shared" si="10"/>
        <v>0</v>
      </c>
      <c r="H266" s="150" t="s">
        <v>909</v>
      </c>
      <c r="I266" s="151" t="s">
        <v>909</v>
      </c>
      <c r="J266" s="163" t="s">
        <v>909</v>
      </c>
      <c r="K266" s="164" t="s">
        <v>909</v>
      </c>
    </row>
    <row r="267" spans="1:11">
      <c r="A267" s="238" t="s">
        <v>164</v>
      </c>
      <c r="B267" s="236" t="s">
        <v>1293</v>
      </c>
      <c r="C267" s="18">
        <v>63000</v>
      </c>
      <c r="D267" s="18" t="s">
        <v>909</v>
      </c>
      <c r="E267" s="19">
        <v>63000</v>
      </c>
      <c r="F267" s="18">
        <v>63000</v>
      </c>
      <c r="G267" s="125">
        <f t="shared" si="10"/>
        <v>0</v>
      </c>
      <c r="H267" s="150" t="s">
        <v>909</v>
      </c>
      <c r="I267" s="151" t="s">
        <v>909</v>
      </c>
      <c r="J267" s="163" t="s">
        <v>909</v>
      </c>
      <c r="K267" s="164" t="s">
        <v>909</v>
      </c>
    </row>
    <row r="268" spans="1:11">
      <c r="A268" s="238" t="s">
        <v>164</v>
      </c>
      <c r="B268" s="236" t="s">
        <v>1294</v>
      </c>
      <c r="C268" s="18" t="s">
        <v>909</v>
      </c>
      <c r="D268" s="18" t="s">
        <v>909</v>
      </c>
      <c r="E268" s="19">
        <f t="shared" si="9"/>
        <v>0</v>
      </c>
      <c r="F268" s="18" t="s">
        <v>909</v>
      </c>
      <c r="G268" s="125">
        <f t="shared" si="10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>
      <c r="A269" s="238" t="s">
        <v>164</v>
      </c>
      <c r="B269" s="237" t="s">
        <v>1295</v>
      </c>
      <c r="C269" s="18" t="s">
        <v>909</v>
      </c>
      <c r="D269" s="18" t="s">
        <v>909</v>
      </c>
      <c r="E269" s="19">
        <f t="shared" si="9"/>
        <v>0</v>
      </c>
      <c r="F269" s="18" t="s">
        <v>909</v>
      </c>
      <c r="G269" s="125">
        <f t="shared" si="10"/>
        <v>0</v>
      </c>
      <c r="H269" s="150" t="s">
        <v>909</v>
      </c>
      <c r="I269" s="151" t="s">
        <v>909</v>
      </c>
      <c r="J269" s="163" t="s">
        <v>909</v>
      </c>
      <c r="K269" s="164" t="s">
        <v>909</v>
      </c>
    </row>
    <row r="270" spans="1:11">
      <c r="A270" s="238" t="s">
        <v>164</v>
      </c>
      <c r="B270" s="237" t="s">
        <v>1296</v>
      </c>
      <c r="C270" s="18" t="s">
        <v>909</v>
      </c>
      <c r="D270" s="18" t="s">
        <v>909</v>
      </c>
      <c r="E270" s="19">
        <f t="shared" ref="E270:E332" si="11">IFERROR(C270+D270,0)</f>
        <v>0</v>
      </c>
      <c r="F270" s="18" t="s">
        <v>909</v>
      </c>
      <c r="G270" s="125">
        <f t="shared" si="10"/>
        <v>0</v>
      </c>
      <c r="H270" s="150" t="s">
        <v>909</v>
      </c>
      <c r="I270" s="151" t="s">
        <v>909</v>
      </c>
      <c r="J270" s="165" t="s">
        <v>909</v>
      </c>
      <c r="K270" s="164" t="s">
        <v>909</v>
      </c>
    </row>
    <row r="271" spans="1:11">
      <c r="A271" s="238" t="s">
        <v>164</v>
      </c>
      <c r="B271" s="236" t="s">
        <v>1297</v>
      </c>
      <c r="C271" s="18">
        <v>12000</v>
      </c>
      <c r="D271" s="18" t="s">
        <v>909</v>
      </c>
      <c r="E271" s="19">
        <v>12000</v>
      </c>
      <c r="F271" s="18">
        <v>12000</v>
      </c>
      <c r="G271" s="125">
        <f t="shared" ref="G271:G334" si="12">IFERROR((E271-F271),0)</f>
        <v>0</v>
      </c>
      <c r="H271" s="150" t="s">
        <v>909</v>
      </c>
      <c r="I271" s="151" t="s">
        <v>909</v>
      </c>
      <c r="J271" s="165" t="s">
        <v>909</v>
      </c>
      <c r="K271" s="164" t="s">
        <v>909</v>
      </c>
    </row>
    <row r="272" spans="1:11">
      <c r="A272" s="238" t="s">
        <v>164</v>
      </c>
      <c r="B272" s="237" t="s">
        <v>224</v>
      </c>
      <c r="C272" s="18">
        <v>500</v>
      </c>
      <c r="D272" s="18" t="s">
        <v>909</v>
      </c>
      <c r="E272" s="19">
        <v>500</v>
      </c>
      <c r="F272" s="18">
        <v>500</v>
      </c>
      <c r="G272" s="125">
        <f t="shared" si="12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>
      <c r="A273" s="238" t="s">
        <v>164</v>
      </c>
      <c r="B273" s="237" t="s">
        <v>1298</v>
      </c>
      <c r="C273" s="18" t="s">
        <v>909</v>
      </c>
      <c r="D273" s="18" t="s">
        <v>909</v>
      </c>
      <c r="E273" s="19">
        <f t="shared" si="11"/>
        <v>0</v>
      </c>
      <c r="F273" s="18" t="s">
        <v>909</v>
      </c>
      <c r="G273" s="125">
        <f t="shared" si="12"/>
        <v>0</v>
      </c>
      <c r="H273" s="150" t="s">
        <v>909</v>
      </c>
      <c r="I273" s="151" t="s">
        <v>909</v>
      </c>
      <c r="J273" s="163" t="s">
        <v>909</v>
      </c>
      <c r="K273" s="164" t="s">
        <v>909</v>
      </c>
    </row>
    <row r="274" spans="1:11">
      <c r="A274" s="238" t="s">
        <v>164</v>
      </c>
      <c r="B274" s="236" t="s">
        <v>208</v>
      </c>
      <c r="C274" s="18">
        <v>2500</v>
      </c>
      <c r="D274" s="18" t="s">
        <v>909</v>
      </c>
      <c r="E274" s="19">
        <v>2500</v>
      </c>
      <c r="F274" s="18">
        <v>2500</v>
      </c>
      <c r="G274" s="125">
        <f t="shared" si="12"/>
        <v>0</v>
      </c>
      <c r="H274" s="150" t="s">
        <v>909</v>
      </c>
      <c r="I274" s="151" t="s">
        <v>909</v>
      </c>
      <c r="J274" s="163" t="s">
        <v>909</v>
      </c>
      <c r="K274" s="164" t="s">
        <v>909</v>
      </c>
    </row>
    <row r="275" spans="1:11">
      <c r="A275" s="238" t="s">
        <v>164</v>
      </c>
      <c r="B275" s="236" t="s">
        <v>1299</v>
      </c>
      <c r="C275" s="18" t="s">
        <v>909</v>
      </c>
      <c r="D275" s="18" t="s">
        <v>909</v>
      </c>
      <c r="E275" s="19">
        <f t="shared" si="11"/>
        <v>0</v>
      </c>
      <c r="F275" s="18" t="s">
        <v>909</v>
      </c>
      <c r="G275" s="125">
        <f t="shared" si="12"/>
        <v>0</v>
      </c>
      <c r="H275" s="150" t="s">
        <v>909</v>
      </c>
      <c r="I275" s="151" t="s">
        <v>909</v>
      </c>
      <c r="J275" s="165" t="s">
        <v>909</v>
      </c>
      <c r="K275" s="164" t="s">
        <v>909</v>
      </c>
    </row>
    <row r="276" spans="1:11">
      <c r="A276" s="238" t="s">
        <v>164</v>
      </c>
      <c r="B276" s="236" t="s">
        <v>1300</v>
      </c>
      <c r="C276" s="18">
        <v>500</v>
      </c>
      <c r="D276" s="18" t="s">
        <v>909</v>
      </c>
      <c r="E276" s="19">
        <v>500</v>
      </c>
      <c r="F276" s="18">
        <v>500</v>
      </c>
      <c r="G276" s="125">
        <f t="shared" si="12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>
      <c r="A277" s="238" t="s">
        <v>164</v>
      </c>
      <c r="B277" s="236" t="s">
        <v>167</v>
      </c>
      <c r="C277" s="18" t="s">
        <v>909</v>
      </c>
      <c r="D277" s="18" t="s">
        <v>909</v>
      </c>
      <c r="E277" s="19">
        <f t="shared" si="11"/>
        <v>0</v>
      </c>
      <c r="F277" s="18" t="s">
        <v>909</v>
      </c>
      <c r="G277" s="125">
        <f t="shared" si="12"/>
        <v>0</v>
      </c>
      <c r="H277" s="150" t="s">
        <v>909</v>
      </c>
      <c r="I277" s="151" t="s">
        <v>909</v>
      </c>
      <c r="J277" s="163" t="s">
        <v>909</v>
      </c>
      <c r="K277" s="164" t="s">
        <v>909</v>
      </c>
    </row>
    <row r="278" spans="1:11">
      <c r="A278" s="238" t="s">
        <v>164</v>
      </c>
      <c r="B278" s="236" t="s">
        <v>220</v>
      </c>
      <c r="C278" s="18">
        <v>166800</v>
      </c>
      <c r="D278" s="18" t="s">
        <v>909</v>
      </c>
      <c r="E278" s="19">
        <v>166800</v>
      </c>
      <c r="F278" s="18">
        <v>166800</v>
      </c>
      <c r="G278" s="125">
        <f t="shared" si="12"/>
        <v>0</v>
      </c>
      <c r="H278" s="150" t="s">
        <v>909</v>
      </c>
      <c r="I278" s="151" t="s">
        <v>909</v>
      </c>
      <c r="J278" s="165" t="s">
        <v>909</v>
      </c>
      <c r="K278" s="164" t="s">
        <v>909</v>
      </c>
    </row>
    <row r="279" spans="1:11">
      <c r="A279" s="238" t="s">
        <v>164</v>
      </c>
      <c r="B279" s="236" t="s">
        <v>191</v>
      </c>
      <c r="C279" s="18" t="s">
        <v>909</v>
      </c>
      <c r="D279" s="18" t="s">
        <v>909</v>
      </c>
      <c r="E279" s="19">
        <f t="shared" si="11"/>
        <v>0</v>
      </c>
      <c r="F279" s="18" t="s">
        <v>909</v>
      </c>
      <c r="G279" s="125">
        <f t="shared" si="12"/>
        <v>0</v>
      </c>
      <c r="H279" s="150" t="s">
        <v>909</v>
      </c>
      <c r="I279" s="151" t="s">
        <v>909</v>
      </c>
      <c r="J279" s="163" t="s">
        <v>909</v>
      </c>
      <c r="K279" s="164" t="s">
        <v>909</v>
      </c>
    </row>
    <row r="280" spans="1:11">
      <c r="A280" s="238" t="s">
        <v>164</v>
      </c>
      <c r="B280" s="237" t="s">
        <v>927</v>
      </c>
      <c r="C280" s="18">
        <v>14000</v>
      </c>
      <c r="D280" s="18" t="s">
        <v>909</v>
      </c>
      <c r="E280" s="19">
        <v>14000</v>
      </c>
      <c r="F280" s="18">
        <v>14000</v>
      </c>
      <c r="G280" s="125">
        <f t="shared" si="12"/>
        <v>0</v>
      </c>
      <c r="H280" s="150" t="s">
        <v>909</v>
      </c>
      <c r="I280" s="151" t="s">
        <v>909</v>
      </c>
      <c r="J280" s="165" t="s">
        <v>909</v>
      </c>
      <c r="K280" s="164" t="s">
        <v>909</v>
      </c>
    </row>
    <row r="281" spans="1:11">
      <c r="A281" s="238" t="s">
        <v>164</v>
      </c>
      <c r="B281" s="236" t="s">
        <v>217</v>
      </c>
      <c r="C281" s="18">
        <v>6000</v>
      </c>
      <c r="D281" s="18" t="s">
        <v>909</v>
      </c>
      <c r="E281" s="19">
        <v>6000</v>
      </c>
      <c r="F281" s="18">
        <v>6000</v>
      </c>
      <c r="G281" s="125">
        <f t="shared" si="12"/>
        <v>0</v>
      </c>
      <c r="H281" s="150" t="s">
        <v>909</v>
      </c>
      <c r="I281" s="151" t="s">
        <v>909</v>
      </c>
      <c r="J281" s="163" t="s">
        <v>909</v>
      </c>
      <c r="K281" s="164" t="s">
        <v>909</v>
      </c>
    </row>
    <row r="282" spans="1:11">
      <c r="A282" s="238" t="s">
        <v>164</v>
      </c>
      <c r="B282" s="231" t="s">
        <v>1301</v>
      </c>
      <c r="C282" s="18" t="s">
        <v>909</v>
      </c>
      <c r="D282" s="18" t="s">
        <v>909</v>
      </c>
      <c r="E282" s="19">
        <f t="shared" si="11"/>
        <v>0</v>
      </c>
      <c r="F282" s="18" t="s">
        <v>909</v>
      </c>
      <c r="G282" s="125">
        <f t="shared" si="12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238" t="s">
        <v>164</v>
      </c>
      <c r="B283" s="236" t="s">
        <v>1302</v>
      </c>
      <c r="C283" s="18">
        <v>2500</v>
      </c>
      <c r="D283" s="18" t="s">
        <v>909</v>
      </c>
      <c r="E283" s="19">
        <v>2500</v>
      </c>
      <c r="F283" s="18">
        <v>2500</v>
      </c>
      <c r="G283" s="125">
        <f t="shared" si="12"/>
        <v>0</v>
      </c>
      <c r="H283" s="150" t="s">
        <v>909</v>
      </c>
      <c r="I283" s="151" t="s">
        <v>909</v>
      </c>
      <c r="J283" s="163" t="s">
        <v>909</v>
      </c>
      <c r="K283" s="164" t="s">
        <v>909</v>
      </c>
    </row>
    <row r="284" spans="1:11">
      <c r="A284" s="238" t="s">
        <v>164</v>
      </c>
      <c r="B284" s="237" t="s">
        <v>926</v>
      </c>
      <c r="C284" s="18" t="s">
        <v>909</v>
      </c>
      <c r="D284" s="18" t="s">
        <v>909</v>
      </c>
      <c r="E284" s="19">
        <f t="shared" si="11"/>
        <v>0</v>
      </c>
      <c r="F284" s="18" t="s">
        <v>909</v>
      </c>
      <c r="G284" s="125">
        <f t="shared" si="12"/>
        <v>0</v>
      </c>
      <c r="H284" s="150" t="s">
        <v>909</v>
      </c>
      <c r="I284" s="151" t="s">
        <v>909</v>
      </c>
      <c r="J284" s="163" t="s">
        <v>909</v>
      </c>
      <c r="K284" s="164" t="s">
        <v>909</v>
      </c>
    </row>
    <row r="285" spans="1:11">
      <c r="A285" s="238" t="s">
        <v>164</v>
      </c>
      <c r="B285" s="236" t="s">
        <v>1303</v>
      </c>
      <c r="C285" s="18" t="s">
        <v>909</v>
      </c>
      <c r="D285" s="18" t="s">
        <v>909</v>
      </c>
      <c r="E285" s="19">
        <f t="shared" si="11"/>
        <v>0</v>
      </c>
      <c r="F285" s="18" t="s">
        <v>909</v>
      </c>
      <c r="G285" s="125">
        <f t="shared" si="12"/>
        <v>0</v>
      </c>
      <c r="H285" s="150" t="s">
        <v>909</v>
      </c>
      <c r="I285" s="151" t="s">
        <v>909</v>
      </c>
      <c r="J285" s="165" t="s">
        <v>909</v>
      </c>
      <c r="K285" s="164" t="s">
        <v>909</v>
      </c>
    </row>
    <row r="286" spans="1:11">
      <c r="A286" s="238" t="s">
        <v>164</v>
      </c>
      <c r="B286" s="237" t="s">
        <v>1304</v>
      </c>
      <c r="C286" s="18">
        <v>2000</v>
      </c>
      <c r="D286" s="18" t="s">
        <v>909</v>
      </c>
      <c r="E286" s="19">
        <v>2000</v>
      </c>
      <c r="F286" s="18">
        <v>2000</v>
      </c>
      <c r="G286" s="125">
        <f t="shared" si="12"/>
        <v>0</v>
      </c>
      <c r="H286" s="150" t="s">
        <v>909</v>
      </c>
      <c r="I286" s="151" t="s">
        <v>909</v>
      </c>
      <c r="J286" s="165" t="s">
        <v>909</v>
      </c>
      <c r="K286" s="164" t="s">
        <v>909</v>
      </c>
    </row>
    <row r="287" spans="1:11">
      <c r="A287" s="238" t="s">
        <v>164</v>
      </c>
      <c r="B287" s="236" t="s">
        <v>221</v>
      </c>
      <c r="C287" s="18">
        <v>40000</v>
      </c>
      <c r="D287" s="18" t="s">
        <v>909</v>
      </c>
      <c r="E287" s="19">
        <v>40000</v>
      </c>
      <c r="F287" s="18">
        <v>40000</v>
      </c>
      <c r="G287" s="125">
        <f t="shared" si="12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>
      <c r="A288" s="238" t="s">
        <v>164</v>
      </c>
      <c r="B288" s="237" t="s">
        <v>1305</v>
      </c>
      <c r="C288" s="18">
        <v>700</v>
      </c>
      <c r="D288" s="18" t="s">
        <v>909</v>
      </c>
      <c r="E288" s="19">
        <v>700</v>
      </c>
      <c r="F288" s="18" t="s">
        <v>909</v>
      </c>
      <c r="G288" s="125">
        <f t="shared" si="12"/>
        <v>0</v>
      </c>
      <c r="H288" s="150" t="s">
        <v>909</v>
      </c>
      <c r="I288" s="151" t="s">
        <v>909</v>
      </c>
      <c r="J288" s="163" t="s">
        <v>909</v>
      </c>
      <c r="K288" s="164" t="s">
        <v>909</v>
      </c>
    </row>
    <row r="289" spans="1:11">
      <c r="A289" s="238" t="s">
        <v>164</v>
      </c>
      <c r="B289" s="236" t="s">
        <v>1306</v>
      </c>
      <c r="C289" s="18">
        <v>96000</v>
      </c>
      <c r="D289" s="18" t="s">
        <v>909</v>
      </c>
      <c r="E289" s="19">
        <v>96000</v>
      </c>
      <c r="F289" s="18">
        <v>96000</v>
      </c>
      <c r="G289" s="125">
        <f t="shared" si="12"/>
        <v>0</v>
      </c>
      <c r="H289" s="150" t="s">
        <v>909</v>
      </c>
      <c r="I289" s="151" t="s">
        <v>909</v>
      </c>
      <c r="J289" s="163" t="s">
        <v>909</v>
      </c>
      <c r="K289" s="164" t="s">
        <v>909</v>
      </c>
    </row>
    <row r="290" spans="1:11">
      <c r="A290" s="16" t="s">
        <v>1307</v>
      </c>
      <c r="B290" s="240" t="s">
        <v>498</v>
      </c>
      <c r="C290" s="18">
        <v>44000</v>
      </c>
      <c r="D290" s="18" t="s">
        <v>909</v>
      </c>
      <c r="E290" s="19">
        <v>44000</v>
      </c>
      <c r="F290" s="18">
        <v>44000</v>
      </c>
      <c r="G290" s="125">
        <f t="shared" si="12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238" t="s">
        <v>1307</v>
      </c>
      <c r="B291" s="241" t="s">
        <v>494</v>
      </c>
      <c r="C291" s="18" t="s">
        <v>909</v>
      </c>
      <c r="D291" s="18" t="s">
        <v>909</v>
      </c>
      <c r="E291" s="19">
        <f t="shared" si="11"/>
        <v>0</v>
      </c>
      <c r="F291" s="18" t="s">
        <v>909</v>
      </c>
      <c r="G291" s="125">
        <f t="shared" si="12"/>
        <v>0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>
      <c r="A292" s="238" t="s">
        <v>1307</v>
      </c>
      <c r="B292" s="241" t="s">
        <v>495</v>
      </c>
      <c r="C292" s="18">
        <v>1200</v>
      </c>
      <c r="D292" s="18" t="s">
        <v>909</v>
      </c>
      <c r="E292" s="19">
        <v>1200</v>
      </c>
      <c r="F292" s="18">
        <v>1200</v>
      </c>
      <c r="G292" s="125">
        <f t="shared" si="12"/>
        <v>0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>
      <c r="A293" s="238" t="s">
        <v>1307</v>
      </c>
      <c r="B293" s="241" t="s">
        <v>484</v>
      </c>
      <c r="C293" s="18" t="s">
        <v>909</v>
      </c>
      <c r="D293" s="18" t="s">
        <v>909</v>
      </c>
      <c r="E293" s="19">
        <f t="shared" si="11"/>
        <v>0</v>
      </c>
      <c r="F293" s="18" t="s">
        <v>909</v>
      </c>
      <c r="G293" s="125">
        <f t="shared" si="12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238" t="s">
        <v>1307</v>
      </c>
      <c r="B294" s="241" t="s">
        <v>515</v>
      </c>
      <c r="C294" s="18">
        <v>10100</v>
      </c>
      <c r="D294" s="18" t="s">
        <v>909</v>
      </c>
      <c r="E294" s="19">
        <v>10100</v>
      </c>
      <c r="F294" s="18">
        <v>10100</v>
      </c>
      <c r="G294" s="125">
        <f t="shared" si="12"/>
        <v>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238" t="s">
        <v>1307</v>
      </c>
      <c r="B295" s="241" t="s">
        <v>516</v>
      </c>
      <c r="C295" s="18">
        <v>18600</v>
      </c>
      <c r="D295" s="18"/>
      <c r="E295" s="19">
        <v>18600</v>
      </c>
      <c r="F295" s="18">
        <v>18600</v>
      </c>
      <c r="G295" s="125">
        <f t="shared" si="12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>
      <c r="A296" s="238" t="s">
        <v>1307</v>
      </c>
      <c r="B296" s="241" t="s">
        <v>517</v>
      </c>
      <c r="C296" s="18" t="s">
        <v>909</v>
      </c>
      <c r="D296" s="18" t="s">
        <v>909</v>
      </c>
      <c r="E296" s="19">
        <f t="shared" si="11"/>
        <v>0</v>
      </c>
      <c r="F296" s="18" t="s">
        <v>909</v>
      </c>
      <c r="G296" s="125">
        <f t="shared" si="12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>
      <c r="A297" s="238" t="s">
        <v>1307</v>
      </c>
      <c r="B297" s="241" t="s">
        <v>518</v>
      </c>
      <c r="C297" s="18" t="s">
        <v>909</v>
      </c>
      <c r="D297" s="18" t="s">
        <v>909</v>
      </c>
      <c r="E297" s="19">
        <f t="shared" si="11"/>
        <v>0</v>
      </c>
      <c r="F297" s="18" t="s">
        <v>909</v>
      </c>
      <c r="G297" s="125">
        <f t="shared" si="12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238" t="s">
        <v>1307</v>
      </c>
      <c r="B298" s="241" t="s">
        <v>514</v>
      </c>
      <c r="C298" s="18" t="s">
        <v>909</v>
      </c>
      <c r="D298" s="18" t="s">
        <v>909</v>
      </c>
      <c r="E298" s="19">
        <f t="shared" si="11"/>
        <v>0</v>
      </c>
      <c r="F298" s="18" t="s">
        <v>909</v>
      </c>
      <c r="G298" s="125">
        <f t="shared" si="12"/>
        <v>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>
      <c r="A299" s="238" t="s">
        <v>1307</v>
      </c>
      <c r="B299" s="241" t="s">
        <v>519</v>
      </c>
      <c r="C299" s="24">
        <v>700</v>
      </c>
      <c r="D299" s="18" t="s">
        <v>909</v>
      </c>
      <c r="E299" s="24">
        <v>700</v>
      </c>
      <c r="F299" s="24">
        <v>700</v>
      </c>
      <c r="G299" s="125">
        <f t="shared" si="12"/>
        <v>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>
      <c r="A300" s="238" t="s">
        <v>1307</v>
      </c>
      <c r="B300" s="241" t="s">
        <v>489</v>
      </c>
      <c r="C300" s="18">
        <v>4000</v>
      </c>
      <c r="D300" s="18" t="s">
        <v>909</v>
      </c>
      <c r="E300" s="18">
        <v>4000</v>
      </c>
      <c r="F300" s="24">
        <v>4000</v>
      </c>
      <c r="G300" s="125">
        <f t="shared" si="12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>
      <c r="A301" s="238" t="s">
        <v>1307</v>
      </c>
      <c r="B301" s="241" t="s">
        <v>491</v>
      </c>
      <c r="C301" s="18">
        <v>3000</v>
      </c>
      <c r="D301" s="18" t="s">
        <v>909</v>
      </c>
      <c r="E301" s="18">
        <v>3000</v>
      </c>
      <c r="F301" s="24">
        <v>3000</v>
      </c>
      <c r="G301" s="125">
        <f t="shared" si="12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238" t="s">
        <v>1307</v>
      </c>
      <c r="B302" s="241" t="s">
        <v>949</v>
      </c>
      <c r="C302" s="18" t="s">
        <v>909</v>
      </c>
      <c r="D302" s="18" t="s">
        <v>909</v>
      </c>
      <c r="E302" s="18">
        <f t="shared" si="11"/>
        <v>0</v>
      </c>
      <c r="F302" s="24" t="s">
        <v>909</v>
      </c>
      <c r="G302" s="125">
        <f t="shared" si="12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238" t="s">
        <v>1307</v>
      </c>
      <c r="B303" s="241" t="s">
        <v>492</v>
      </c>
      <c r="C303" s="18">
        <v>600</v>
      </c>
      <c r="D303" s="18" t="s">
        <v>909</v>
      </c>
      <c r="E303" s="18">
        <v>600</v>
      </c>
      <c r="F303" s="24">
        <v>600</v>
      </c>
      <c r="G303" s="125">
        <f t="shared" si="12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>
      <c r="A304" s="238" t="s">
        <v>1307</v>
      </c>
      <c r="B304" s="241" t="s">
        <v>507</v>
      </c>
      <c r="C304" s="18">
        <v>100</v>
      </c>
      <c r="D304" s="18" t="s">
        <v>909</v>
      </c>
      <c r="E304" s="18">
        <v>100</v>
      </c>
      <c r="F304" s="24">
        <v>100</v>
      </c>
      <c r="G304" s="125">
        <f t="shared" si="12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>
      <c r="A305" s="238" t="s">
        <v>1307</v>
      </c>
      <c r="B305" s="241" t="s">
        <v>521</v>
      </c>
      <c r="C305" s="18">
        <v>700</v>
      </c>
      <c r="D305" s="18" t="s">
        <v>909</v>
      </c>
      <c r="E305" s="18">
        <v>700</v>
      </c>
      <c r="F305" s="24">
        <v>700</v>
      </c>
      <c r="G305" s="125">
        <f t="shared" si="12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238" t="s">
        <v>1307</v>
      </c>
      <c r="B306" s="241" t="s">
        <v>512</v>
      </c>
      <c r="C306" s="18" t="s">
        <v>909</v>
      </c>
      <c r="D306" s="18" t="s">
        <v>909</v>
      </c>
      <c r="E306" s="18">
        <f t="shared" si="11"/>
        <v>0</v>
      </c>
      <c r="F306" s="24" t="s">
        <v>909</v>
      </c>
      <c r="G306" s="125">
        <f t="shared" si="12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>
      <c r="A307" s="238" t="s">
        <v>1307</v>
      </c>
      <c r="B307" s="241" t="s">
        <v>511</v>
      </c>
      <c r="C307" s="18" t="s">
        <v>909</v>
      </c>
      <c r="D307" s="18" t="s">
        <v>909</v>
      </c>
      <c r="E307" s="18">
        <f t="shared" si="11"/>
        <v>0</v>
      </c>
      <c r="F307" s="24" t="s">
        <v>909</v>
      </c>
      <c r="G307" s="125">
        <f t="shared" si="12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>
      <c r="A308" s="238" t="s">
        <v>1307</v>
      </c>
      <c r="B308" s="241" t="s">
        <v>950</v>
      </c>
      <c r="C308" s="18">
        <v>6100</v>
      </c>
      <c r="D308" s="18" t="s">
        <v>909</v>
      </c>
      <c r="E308" s="18">
        <v>6100</v>
      </c>
      <c r="F308" s="24">
        <v>6100</v>
      </c>
      <c r="G308" s="125">
        <f t="shared" si="12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238" t="s">
        <v>1307</v>
      </c>
      <c r="B309" s="241" t="s">
        <v>487</v>
      </c>
      <c r="C309" s="18">
        <v>2000</v>
      </c>
      <c r="D309" s="18" t="s">
        <v>909</v>
      </c>
      <c r="E309" s="18">
        <v>2000</v>
      </c>
      <c r="F309" s="24">
        <v>2000</v>
      </c>
      <c r="G309" s="125">
        <f t="shared" si="12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>
      <c r="A310" s="238" t="s">
        <v>1307</v>
      </c>
      <c r="B310" s="241" t="s">
        <v>488</v>
      </c>
      <c r="C310" s="18">
        <v>2000</v>
      </c>
      <c r="D310" s="18" t="s">
        <v>909</v>
      </c>
      <c r="E310" s="18">
        <v>2000</v>
      </c>
      <c r="F310" s="18">
        <v>2000</v>
      </c>
      <c r="G310" s="125">
        <f t="shared" si="12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>
      <c r="A311" s="238" t="s">
        <v>1307</v>
      </c>
      <c r="B311" s="241" t="s">
        <v>496</v>
      </c>
      <c r="C311" s="18" t="s">
        <v>909</v>
      </c>
      <c r="D311" s="18" t="s">
        <v>909</v>
      </c>
      <c r="E311" s="18">
        <f t="shared" si="11"/>
        <v>0</v>
      </c>
      <c r="F311" s="24" t="s">
        <v>909</v>
      </c>
      <c r="G311" s="125">
        <f t="shared" si="12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238" t="s">
        <v>1307</v>
      </c>
      <c r="B312" s="241" t="s">
        <v>504</v>
      </c>
      <c r="C312" s="18">
        <v>100</v>
      </c>
      <c r="D312" s="18" t="s">
        <v>909</v>
      </c>
      <c r="E312" s="18">
        <v>100</v>
      </c>
      <c r="F312" s="24">
        <v>16</v>
      </c>
      <c r="G312" s="125">
        <f t="shared" si="12"/>
        <v>84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238" t="s">
        <v>1307</v>
      </c>
      <c r="B313" s="241" t="s">
        <v>1035</v>
      </c>
      <c r="C313" s="18" t="s">
        <v>909</v>
      </c>
      <c r="D313" s="18" t="s">
        <v>909</v>
      </c>
      <c r="E313" s="18">
        <f t="shared" si="11"/>
        <v>0</v>
      </c>
      <c r="F313" s="24" t="s">
        <v>909</v>
      </c>
      <c r="G313" s="125">
        <f t="shared" si="12"/>
        <v>0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>
      <c r="A314" s="238"/>
      <c r="B314" s="241" t="s">
        <v>1310</v>
      </c>
      <c r="C314" s="18" t="s">
        <v>909</v>
      </c>
      <c r="D314" s="18" t="s">
        <v>909</v>
      </c>
      <c r="E314" s="18">
        <f t="shared" si="11"/>
        <v>0</v>
      </c>
      <c r="F314" s="24" t="s">
        <v>909</v>
      </c>
      <c r="G314" s="125">
        <f t="shared" si="12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>
      <c r="A315" s="16" t="s">
        <v>522</v>
      </c>
      <c r="B315" s="240" t="s">
        <v>523</v>
      </c>
      <c r="C315" s="18" t="s">
        <v>909</v>
      </c>
      <c r="D315" s="18" t="s">
        <v>909</v>
      </c>
      <c r="E315" s="18">
        <f t="shared" si="11"/>
        <v>0</v>
      </c>
      <c r="F315" s="24" t="s">
        <v>909</v>
      </c>
      <c r="G315" s="125">
        <f t="shared" si="12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238" t="s">
        <v>522</v>
      </c>
      <c r="B316" s="241" t="s">
        <v>524</v>
      </c>
      <c r="C316" s="18" t="s">
        <v>909</v>
      </c>
      <c r="D316" s="18" t="s">
        <v>909</v>
      </c>
      <c r="E316" s="18">
        <f t="shared" si="11"/>
        <v>0</v>
      </c>
      <c r="F316" s="24" t="s">
        <v>909</v>
      </c>
      <c r="G316" s="125">
        <f t="shared" si="12"/>
        <v>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238" t="s">
        <v>522</v>
      </c>
      <c r="B317" s="241" t="s">
        <v>1311</v>
      </c>
      <c r="C317" s="18" t="s">
        <v>909</v>
      </c>
      <c r="D317" s="18" t="s">
        <v>909</v>
      </c>
      <c r="E317" s="18">
        <f t="shared" si="11"/>
        <v>0</v>
      </c>
      <c r="F317" s="18" t="s">
        <v>909</v>
      </c>
      <c r="G317" s="125">
        <f t="shared" si="12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238" t="s">
        <v>522</v>
      </c>
      <c r="B318" s="242" t="s">
        <v>952</v>
      </c>
      <c r="C318" s="18" t="s">
        <v>909</v>
      </c>
      <c r="D318" s="18" t="s">
        <v>909</v>
      </c>
      <c r="E318" s="18">
        <f t="shared" si="11"/>
        <v>0</v>
      </c>
      <c r="F318" s="18" t="s">
        <v>909</v>
      </c>
      <c r="G318" s="125">
        <f t="shared" si="12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238" t="s">
        <v>522</v>
      </c>
      <c r="B319" s="242" t="s">
        <v>953</v>
      </c>
      <c r="C319" s="18" t="s">
        <v>909</v>
      </c>
      <c r="D319" s="18" t="s">
        <v>909</v>
      </c>
      <c r="E319" s="18">
        <f t="shared" si="11"/>
        <v>0</v>
      </c>
      <c r="F319" s="18" t="s">
        <v>909</v>
      </c>
      <c r="G319" s="125">
        <f t="shared" si="12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238" t="s">
        <v>522</v>
      </c>
      <c r="B320" s="242" t="s">
        <v>540</v>
      </c>
      <c r="C320" s="18" t="s">
        <v>909</v>
      </c>
      <c r="D320" s="18" t="s">
        <v>909</v>
      </c>
      <c r="E320" s="18">
        <f t="shared" si="11"/>
        <v>0</v>
      </c>
      <c r="F320" s="18" t="s">
        <v>909</v>
      </c>
      <c r="G320" s="125">
        <f t="shared" si="12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>
      <c r="A321" s="238" t="s">
        <v>522</v>
      </c>
      <c r="B321" s="242" t="s">
        <v>541</v>
      </c>
      <c r="C321" s="18" t="s">
        <v>909</v>
      </c>
      <c r="D321" s="18" t="s">
        <v>909</v>
      </c>
      <c r="E321" s="18">
        <f t="shared" si="11"/>
        <v>0</v>
      </c>
      <c r="F321" s="18" t="s">
        <v>909</v>
      </c>
      <c r="G321" s="125">
        <f t="shared" si="12"/>
        <v>0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>
      <c r="A322" s="238" t="s">
        <v>522</v>
      </c>
      <c r="B322" s="242" t="s">
        <v>954</v>
      </c>
      <c r="C322" s="18" t="s">
        <v>909</v>
      </c>
      <c r="D322" s="18" t="s">
        <v>909</v>
      </c>
      <c r="E322" s="18">
        <f t="shared" si="11"/>
        <v>0</v>
      </c>
      <c r="F322" s="18" t="s">
        <v>909</v>
      </c>
      <c r="G322" s="125">
        <f t="shared" si="12"/>
        <v>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238" t="s">
        <v>522</v>
      </c>
      <c r="B323" s="241" t="s">
        <v>955</v>
      </c>
      <c r="C323" s="18" t="s">
        <v>909</v>
      </c>
      <c r="D323" s="18" t="s">
        <v>909</v>
      </c>
      <c r="E323" s="18">
        <f t="shared" si="11"/>
        <v>0</v>
      </c>
      <c r="F323" s="18" t="s">
        <v>909</v>
      </c>
      <c r="G323" s="125">
        <f t="shared" si="12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>
      <c r="A324" s="243" t="s">
        <v>1308</v>
      </c>
      <c r="B324" s="239" t="s">
        <v>929</v>
      </c>
      <c r="C324" s="18" t="s">
        <v>909</v>
      </c>
      <c r="D324" s="18" t="s">
        <v>909</v>
      </c>
      <c r="E324" s="18">
        <f t="shared" si="11"/>
        <v>0</v>
      </c>
      <c r="F324" s="18" t="s">
        <v>909</v>
      </c>
      <c r="G324" s="125">
        <f t="shared" si="12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>
      <c r="A325" s="244" t="s">
        <v>1308</v>
      </c>
      <c r="B325" s="239" t="s">
        <v>930</v>
      </c>
      <c r="C325" s="18" t="s">
        <v>909</v>
      </c>
      <c r="D325" s="18" t="s">
        <v>909</v>
      </c>
      <c r="E325" s="18">
        <f t="shared" si="11"/>
        <v>0</v>
      </c>
      <c r="F325" s="18" t="s">
        <v>909</v>
      </c>
      <c r="G325" s="125">
        <f t="shared" si="12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>
      <c r="A326" s="16" t="s">
        <v>245</v>
      </c>
      <c r="B326" s="239" t="s">
        <v>246</v>
      </c>
      <c r="C326" s="18">
        <v>700</v>
      </c>
      <c r="D326" s="18" t="s">
        <v>909</v>
      </c>
      <c r="E326" s="18">
        <v>700</v>
      </c>
      <c r="F326" s="18">
        <v>700</v>
      </c>
      <c r="G326" s="125">
        <f t="shared" si="12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>
      <c r="A327" s="238" t="s">
        <v>245</v>
      </c>
      <c r="B327" s="239" t="s">
        <v>247</v>
      </c>
      <c r="C327" s="18" t="s">
        <v>909</v>
      </c>
      <c r="D327" s="18" t="s">
        <v>909</v>
      </c>
      <c r="E327" s="18">
        <f t="shared" si="11"/>
        <v>0</v>
      </c>
      <c r="F327" s="18" t="s">
        <v>909</v>
      </c>
      <c r="G327" s="125">
        <f t="shared" si="12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246" t="s">
        <v>1072</v>
      </c>
      <c r="B328" s="236" t="s">
        <v>1448</v>
      </c>
      <c r="C328" s="18" t="s">
        <v>909</v>
      </c>
      <c r="D328" s="18" t="s">
        <v>909</v>
      </c>
      <c r="E328" s="18">
        <f t="shared" si="11"/>
        <v>0</v>
      </c>
      <c r="F328" s="18" t="s">
        <v>909</v>
      </c>
      <c r="G328" s="125">
        <f t="shared" si="12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247" t="s">
        <v>1072</v>
      </c>
      <c r="B329" s="236" t="s">
        <v>739</v>
      </c>
      <c r="C329" s="18" t="s">
        <v>909</v>
      </c>
      <c r="D329" s="18" t="s">
        <v>909</v>
      </c>
      <c r="E329" s="18">
        <f t="shared" si="11"/>
        <v>0</v>
      </c>
      <c r="F329" s="18" t="s">
        <v>909</v>
      </c>
      <c r="G329" s="125">
        <f t="shared" si="12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247" t="s">
        <v>1072</v>
      </c>
      <c r="B330" s="236" t="s">
        <v>1312</v>
      </c>
      <c r="C330" s="18" t="s">
        <v>909</v>
      </c>
      <c r="D330" s="18" t="s">
        <v>909</v>
      </c>
      <c r="E330" s="18">
        <f t="shared" si="11"/>
        <v>0</v>
      </c>
      <c r="F330" s="18" t="s">
        <v>909</v>
      </c>
      <c r="G330" s="125">
        <f t="shared" si="12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246" t="s">
        <v>1313</v>
      </c>
      <c r="B331" s="230" t="s">
        <v>1314</v>
      </c>
      <c r="C331" s="18" t="s">
        <v>909</v>
      </c>
      <c r="D331" s="18" t="s">
        <v>909</v>
      </c>
      <c r="E331" s="18">
        <f t="shared" si="11"/>
        <v>0</v>
      </c>
      <c r="F331" s="18" t="s">
        <v>909</v>
      </c>
      <c r="G331" s="125">
        <f t="shared" si="12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>
      <c r="A332" s="247" t="s">
        <v>1313</v>
      </c>
      <c r="B332" s="230" t="s">
        <v>407</v>
      </c>
      <c r="C332" s="18" t="s">
        <v>909</v>
      </c>
      <c r="D332" s="18" t="s">
        <v>909</v>
      </c>
      <c r="E332" s="18">
        <f t="shared" si="11"/>
        <v>0</v>
      </c>
      <c r="F332" s="18" t="s">
        <v>909</v>
      </c>
      <c r="G332" s="125">
        <f t="shared" si="12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>
      <c r="A333" s="16" t="s">
        <v>1315</v>
      </c>
      <c r="B333" s="248" t="s">
        <v>1316</v>
      </c>
      <c r="C333" s="18">
        <v>2700</v>
      </c>
      <c r="D333" s="18" t="s">
        <v>909</v>
      </c>
      <c r="E333" s="18">
        <v>2700</v>
      </c>
      <c r="F333" s="18">
        <v>2700</v>
      </c>
      <c r="G333" s="125">
        <f t="shared" si="12"/>
        <v>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>
      <c r="A334" s="238" t="s">
        <v>1315</v>
      </c>
      <c r="B334" s="248" t="s">
        <v>1317</v>
      </c>
      <c r="C334" s="18" t="s">
        <v>909</v>
      </c>
      <c r="D334" s="18" t="s">
        <v>909</v>
      </c>
      <c r="E334" s="18">
        <f t="shared" ref="E334:E397" si="13">IFERROR(C334+D334,0)</f>
        <v>0</v>
      </c>
      <c r="F334" s="18" t="s">
        <v>909</v>
      </c>
      <c r="G334" s="125">
        <f t="shared" si="12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>
      <c r="A335" s="238" t="s">
        <v>1315</v>
      </c>
      <c r="B335" s="237" t="s">
        <v>1318</v>
      </c>
      <c r="C335" s="18" t="s">
        <v>909</v>
      </c>
      <c r="D335" s="18" t="s">
        <v>909</v>
      </c>
      <c r="E335" s="18">
        <f t="shared" si="13"/>
        <v>0</v>
      </c>
      <c r="F335" s="18" t="s">
        <v>909</v>
      </c>
      <c r="G335" s="125">
        <f t="shared" ref="G335:G398" si="14">IFERROR((E335-F335),0)</f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238" t="s">
        <v>1315</v>
      </c>
      <c r="B336" s="237" t="s">
        <v>1319</v>
      </c>
      <c r="C336" s="18" t="s">
        <v>909</v>
      </c>
      <c r="D336" s="18" t="s">
        <v>909</v>
      </c>
      <c r="E336" s="18">
        <f t="shared" si="13"/>
        <v>0</v>
      </c>
      <c r="F336" s="18" t="s">
        <v>909</v>
      </c>
      <c r="G336" s="125">
        <f t="shared" si="14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238" t="s">
        <v>1315</v>
      </c>
      <c r="B337" s="237" t="s">
        <v>1320</v>
      </c>
      <c r="C337" s="18" t="s">
        <v>909</v>
      </c>
      <c r="D337" s="18" t="s">
        <v>909</v>
      </c>
      <c r="E337" s="18">
        <f t="shared" si="13"/>
        <v>0</v>
      </c>
      <c r="F337" s="18" t="s">
        <v>909</v>
      </c>
      <c r="G337" s="125">
        <f t="shared" si="14"/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238" t="s">
        <v>1315</v>
      </c>
      <c r="B338" s="237" t="s">
        <v>1321</v>
      </c>
      <c r="C338" s="18" t="s">
        <v>909</v>
      </c>
      <c r="D338" s="18" t="s">
        <v>909</v>
      </c>
      <c r="E338" s="18">
        <f t="shared" si="13"/>
        <v>0</v>
      </c>
      <c r="F338" s="18" t="s">
        <v>909</v>
      </c>
      <c r="G338" s="125">
        <f t="shared" si="14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238" t="s">
        <v>1315</v>
      </c>
      <c r="B339" s="237" t="s">
        <v>1322</v>
      </c>
      <c r="C339" s="18" t="s">
        <v>909</v>
      </c>
      <c r="D339" s="18" t="s">
        <v>909</v>
      </c>
      <c r="E339" s="18">
        <f t="shared" si="13"/>
        <v>0</v>
      </c>
      <c r="F339" s="18" t="s">
        <v>909</v>
      </c>
      <c r="G339" s="125">
        <f t="shared" si="14"/>
        <v>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>
      <c r="A340" s="238" t="s">
        <v>1315</v>
      </c>
      <c r="B340" s="237" t="s">
        <v>1323</v>
      </c>
      <c r="C340" s="18" t="s">
        <v>909</v>
      </c>
      <c r="D340" s="18" t="s">
        <v>909</v>
      </c>
      <c r="E340" s="18">
        <f t="shared" si="13"/>
        <v>0</v>
      </c>
      <c r="F340" s="18" t="s">
        <v>909</v>
      </c>
      <c r="G340" s="125">
        <f t="shared" si="14"/>
        <v>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>
      <c r="A341" s="238" t="s">
        <v>1315</v>
      </c>
      <c r="B341" s="237" t="s">
        <v>1324</v>
      </c>
      <c r="C341" s="18" t="s">
        <v>909</v>
      </c>
      <c r="D341" s="18" t="s">
        <v>909</v>
      </c>
      <c r="E341" s="18">
        <f t="shared" si="13"/>
        <v>0</v>
      </c>
      <c r="F341" s="18" t="s">
        <v>909</v>
      </c>
      <c r="G341" s="125">
        <f t="shared" si="14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>
      <c r="A342" s="238" t="s">
        <v>1315</v>
      </c>
      <c r="B342" s="237" t="s">
        <v>1325</v>
      </c>
      <c r="C342" s="18" t="s">
        <v>909</v>
      </c>
      <c r="D342" s="18" t="s">
        <v>909</v>
      </c>
      <c r="E342" s="18">
        <f t="shared" si="13"/>
        <v>0</v>
      </c>
      <c r="F342" s="18" t="s">
        <v>909</v>
      </c>
      <c r="G342" s="125">
        <f t="shared" si="14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>
      <c r="A343" s="238" t="s">
        <v>1315</v>
      </c>
      <c r="B343" s="237" t="s">
        <v>1326</v>
      </c>
      <c r="C343" s="18" t="s">
        <v>909</v>
      </c>
      <c r="D343" s="18" t="s">
        <v>909</v>
      </c>
      <c r="E343" s="18">
        <f t="shared" si="13"/>
        <v>0</v>
      </c>
      <c r="F343" s="18" t="s">
        <v>909</v>
      </c>
      <c r="G343" s="125">
        <f t="shared" si="14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>
      <c r="A344" s="238" t="s">
        <v>1315</v>
      </c>
      <c r="B344" s="237" t="s">
        <v>1327</v>
      </c>
      <c r="C344" s="18" t="s">
        <v>909</v>
      </c>
      <c r="D344" s="18" t="s">
        <v>909</v>
      </c>
      <c r="E344" s="18">
        <f t="shared" si="13"/>
        <v>0</v>
      </c>
      <c r="F344" s="18" t="s">
        <v>909</v>
      </c>
      <c r="G344" s="125">
        <f t="shared" si="14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238" t="s">
        <v>1315</v>
      </c>
      <c r="B345" s="237" t="s">
        <v>1328</v>
      </c>
      <c r="C345" s="18" t="s">
        <v>909</v>
      </c>
      <c r="D345" s="18" t="s">
        <v>909</v>
      </c>
      <c r="E345" s="18">
        <f t="shared" si="13"/>
        <v>0</v>
      </c>
      <c r="F345" s="18" t="s">
        <v>909</v>
      </c>
      <c r="G345" s="125">
        <f t="shared" si="14"/>
        <v>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238" t="s">
        <v>1315</v>
      </c>
      <c r="B346" s="237" t="s">
        <v>1329</v>
      </c>
      <c r="C346" s="18" t="s">
        <v>909</v>
      </c>
      <c r="D346" s="18" t="s">
        <v>909</v>
      </c>
      <c r="E346" s="18">
        <f t="shared" si="13"/>
        <v>0</v>
      </c>
      <c r="F346" s="18" t="s">
        <v>909</v>
      </c>
      <c r="G346" s="125">
        <f t="shared" si="14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>
      <c r="A347" s="238" t="s">
        <v>1315</v>
      </c>
      <c r="B347" s="237" t="s">
        <v>1330</v>
      </c>
      <c r="C347" s="18" t="s">
        <v>909</v>
      </c>
      <c r="D347" s="18" t="s">
        <v>909</v>
      </c>
      <c r="E347" s="18">
        <f t="shared" si="13"/>
        <v>0</v>
      </c>
      <c r="F347" s="18" t="s">
        <v>909</v>
      </c>
      <c r="G347" s="125">
        <f t="shared" si="14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>
      <c r="A348" s="251" t="s">
        <v>745</v>
      </c>
      <c r="B348" s="250" t="s">
        <v>1331</v>
      </c>
      <c r="C348" s="18">
        <v>1400</v>
      </c>
      <c r="D348" s="18" t="s">
        <v>909</v>
      </c>
      <c r="E348" s="18">
        <v>1400</v>
      </c>
      <c r="F348" s="18">
        <v>1400</v>
      </c>
      <c r="G348" s="125">
        <f t="shared" si="14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>
      <c r="A349" s="252" t="s">
        <v>745</v>
      </c>
      <c r="B349" s="236" t="s">
        <v>1332</v>
      </c>
      <c r="C349" s="18" t="s">
        <v>909</v>
      </c>
      <c r="D349" s="18" t="s">
        <v>909</v>
      </c>
      <c r="E349" s="18">
        <f t="shared" si="13"/>
        <v>0</v>
      </c>
      <c r="F349" s="18" t="s">
        <v>909</v>
      </c>
      <c r="G349" s="125">
        <f t="shared" si="14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>
      <c r="A350" s="254" t="s">
        <v>1333</v>
      </c>
      <c r="B350" s="236" t="s">
        <v>1335</v>
      </c>
      <c r="C350" s="18">
        <v>10800</v>
      </c>
      <c r="D350" s="18"/>
      <c r="E350" s="18">
        <v>10800</v>
      </c>
      <c r="F350" s="18">
        <v>10800</v>
      </c>
      <c r="G350" s="125">
        <f t="shared" si="14"/>
        <v>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>
      <c r="A351" s="255" t="s">
        <v>1333</v>
      </c>
      <c r="B351" s="236" t="s">
        <v>1336</v>
      </c>
      <c r="C351" s="18">
        <v>19000</v>
      </c>
      <c r="D351" s="18" t="s">
        <v>909</v>
      </c>
      <c r="E351" s="18">
        <v>19000</v>
      </c>
      <c r="F351" s="18">
        <v>19000</v>
      </c>
      <c r="G351" s="125">
        <f t="shared" si="14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>
      <c r="A352" s="255" t="s">
        <v>1333</v>
      </c>
      <c r="B352" s="236" t="s">
        <v>1334</v>
      </c>
      <c r="C352" s="18" t="s">
        <v>909</v>
      </c>
      <c r="D352" s="18" t="s">
        <v>909</v>
      </c>
      <c r="E352" s="18">
        <f t="shared" si="13"/>
        <v>0</v>
      </c>
      <c r="F352" s="18" t="s">
        <v>909</v>
      </c>
      <c r="G352" s="125">
        <f t="shared" si="14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255" t="s">
        <v>1333</v>
      </c>
      <c r="B353" s="236" t="s">
        <v>454</v>
      </c>
      <c r="C353" s="18">
        <v>5000</v>
      </c>
      <c r="D353" s="18" t="s">
        <v>909</v>
      </c>
      <c r="E353" s="18">
        <v>5000</v>
      </c>
      <c r="F353" s="18">
        <v>5000</v>
      </c>
      <c r="G353" s="125">
        <f t="shared" si="14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>
      <c r="A354" s="255" t="s">
        <v>1333</v>
      </c>
      <c r="B354" s="236" t="s">
        <v>1337</v>
      </c>
      <c r="C354" s="18">
        <v>10000</v>
      </c>
      <c r="D354" s="18" t="s">
        <v>909</v>
      </c>
      <c r="E354" s="18">
        <v>10000</v>
      </c>
      <c r="F354" s="18">
        <v>10000</v>
      </c>
      <c r="G354" s="125">
        <f t="shared" si="14"/>
        <v>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>
      <c r="A355" s="255" t="s">
        <v>1333</v>
      </c>
      <c r="B355" s="236" t="s">
        <v>1338</v>
      </c>
      <c r="C355" s="18">
        <v>16800</v>
      </c>
      <c r="D355" s="18" t="s">
        <v>909</v>
      </c>
      <c r="E355" s="18">
        <v>16800</v>
      </c>
      <c r="F355" s="18">
        <v>16800</v>
      </c>
      <c r="G355" s="125">
        <f t="shared" si="14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>
      <c r="A356" s="245" t="s">
        <v>1074</v>
      </c>
      <c r="B356" s="262" t="s">
        <v>1339</v>
      </c>
      <c r="C356" s="18">
        <v>120</v>
      </c>
      <c r="D356" s="18" t="s">
        <v>909</v>
      </c>
      <c r="E356" s="18">
        <v>120</v>
      </c>
      <c r="F356" s="18">
        <v>120</v>
      </c>
      <c r="G356" s="125">
        <f t="shared" si="14"/>
        <v>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253" t="s">
        <v>1074</v>
      </c>
      <c r="B357" s="236" t="s">
        <v>1340</v>
      </c>
      <c r="C357" s="18">
        <v>540</v>
      </c>
      <c r="D357" s="18" t="s">
        <v>909</v>
      </c>
      <c r="E357" s="18">
        <v>540</v>
      </c>
      <c r="F357" s="18">
        <v>540</v>
      </c>
      <c r="G357" s="125">
        <f t="shared" si="14"/>
        <v>0</v>
      </c>
      <c r="H357" s="150"/>
      <c r="I357" s="151" t="s">
        <v>909</v>
      </c>
      <c r="J357" s="163" t="s">
        <v>909</v>
      </c>
      <c r="K357" s="164" t="s">
        <v>909</v>
      </c>
    </row>
    <row r="358" spans="1:11">
      <c r="A358" s="253" t="s">
        <v>1074</v>
      </c>
      <c r="B358" s="236" t="s">
        <v>1341</v>
      </c>
      <c r="C358" s="18">
        <v>120</v>
      </c>
      <c r="D358" s="18" t="s">
        <v>909</v>
      </c>
      <c r="E358" s="18">
        <v>120</v>
      </c>
      <c r="F358" s="18">
        <v>120</v>
      </c>
      <c r="G358" s="125">
        <f t="shared" si="14"/>
        <v>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>
      <c r="A359" s="253" t="s">
        <v>1074</v>
      </c>
      <c r="B359" s="236" t="s">
        <v>1080</v>
      </c>
      <c r="C359" s="18">
        <v>1860</v>
      </c>
      <c r="D359" s="18" t="s">
        <v>909</v>
      </c>
      <c r="E359" s="18">
        <v>1860</v>
      </c>
      <c r="F359" s="18">
        <v>1860</v>
      </c>
      <c r="G359" s="125">
        <f t="shared" si="14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253" t="s">
        <v>1074</v>
      </c>
      <c r="B360" s="236" t="s">
        <v>1081</v>
      </c>
      <c r="C360" s="18">
        <v>2160</v>
      </c>
      <c r="D360" s="18" t="s">
        <v>909</v>
      </c>
      <c r="E360" s="18">
        <v>2160</v>
      </c>
      <c r="F360" s="18">
        <v>2160</v>
      </c>
      <c r="G360" s="125">
        <f t="shared" si="14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253" t="s">
        <v>1074</v>
      </c>
      <c r="B361" s="236" t="s">
        <v>1079</v>
      </c>
      <c r="C361" s="18">
        <v>1500</v>
      </c>
      <c r="D361" s="18" t="s">
        <v>909</v>
      </c>
      <c r="E361" s="18">
        <v>1500</v>
      </c>
      <c r="F361" s="18">
        <v>1500</v>
      </c>
      <c r="G361" s="125">
        <f t="shared" si="14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>
      <c r="A362" s="253" t="s">
        <v>1074</v>
      </c>
      <c r="B362" s="236" t="s">
        <v>1342</v>
      </c>
      <c r="C362" s="18" t="s">
        <v>909</v>
      </c>
      <c r="D362" s="18" t="s">
        <v>909</v>
      </c>
      <c r="E362" s="18">
        <f t="shared" si="13"/>
        <v>0</v>
      </c>
      <c r="F362" s="18" t="s">
        <v>909</v>
      </c>
      <c r="G362" s="125">
        <f t="shared" si="14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>
      <c r="A363" s="253" t="s">
        <v>1074</v>
      </c>
      <c r="B363" s="236" t="s">
        <v>1082</v>
      </c>
      <c r="C363" s="18">
        <v>3480</v>
      </c>
      <c r="D363" s="18" t="s">
        <v>909</v>
      </c>
      <c r="E363" s="18">
        <v>3480</v>
      </c>
      <c r="F363" s="18">
        <v>3480</v>
      </c>
      <c r="G363" s="125">
        <f t="shared" si="14"/>
        <v>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253" t="s">
        <v>1074</v>
      </c>
      <c r="B364" s="236" t="s">
        <v>1083</v>
      </c>
      <c r="C364" s="18">
        <v>2100</v>
      </c>
      <c r="D364" s="18" t="s">
        <v>909</v>
      </c>
      <c r="E364" s="18">
        <v>2100</v>
      </c>
      <c r="F364" s="18">
        <v>2100</v>
      </c>
      <c r="G364" s="125">
        <f t="shared" si="14"/>
        <v>0</v>
      </c>
      <c r="H364" s="150" t="s">
        <v>909</v>
      </c>
      <c r="I364" s="151" t="s">
        <v>909</v>
      </c>
      <c r="J364" s="163" t="s">
        <v>909</v>
      </c>
      <c r="K364" s="164" t="s">
        <v>909</v>
      </c>
    </row>
    <row r="365" spans="1:11">
      <c r="A365" s="245" t="s">
        <v>755</v>
      </c>
      <c r="B365" s="250" t="s">
        <v>1343</v>
      </c>
      <c r="C365" s="18">
        <v>1500</v>
      </c>
      <c r="D365" s="18" t="s">
        <v>909</v>
      </c>
      <c r="E365" s="18">
        <v>1500</v>
      </c>
      <c r="F365" s="18">
        <v>1500</v>
      </c>
      <c r="G365" s="125">
        <f t="shared" si="14"/>
        <v>0</v>
      </c>
      <c r="H365" s="150" t="s">
        <v>909</v>
      </c>
      <c r="I365" s="151" t="s">
        <v>909</v>
      </c>
      <c r="J365" s="165" t="s">
        <v>909</v>
      </c>
      <c r="K365" s="164" t="s">
        <v>909</v>
      </c>
    </row>
    <row r="366" spans="1:11">
      <c r="A366" s="16" t="s">
        <v>909</v>
      </c>
      <c r="B366" s="230" t="s">
        <v>1344</v>
      </c>
      <c r="C366" s="18">
        <v>1200</v>
      </c>
      <c r="D366" s="18" t="s">
        <v>909</v>
      </c>
      <c r="E366" s="18">
        <v>1200</v>
      </c>
      <c r="F366" s="18">
        <v>1200</v>
      </c>
      <c r="G366" s="125">
        <f t="shared" si="14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>
      <c r="A367" s="16" t="s">
        <v>909</v>
      </c>
      <c r="B367" s="230" t="s">
        <v>756</v>
      </c>
      <c r="C367" s="18">
        <v>32000</v>
      </c>
      <c r="D367" s="18" t="s">
        <v>909</v>
      </c>
      <c r="E367" s="18">
        <v>32000</v>
      </c>
      <c r="F367" s="18">
        <v>32000</v>
      </c>
      <c r="G367" s="125">
        <f t="shared" si="14"/>
        <v>0</v>
      </c>
      <c r="H367" s="150" t="s">
        <v>909</v>
      </c>
      <c r="I367" s="151" t="s">
        <v>909</v>
      </c>
      <c r="J367" s="163" t="s">
        <v>909</v>
      </c>
      <c r="K367" s="164" t="s">
        <v>909</v>
      </c>
    </row>
    <row r="368" spans="1:11">
      <c r="A368" s="16" t="s">
        <v>909</v>
      </c>
      <c r="B368" s="231" t="s">
        <v>1345</v>
      </c>
      <c r="C368" s="18" t="s">
        <v>909</v>
      </c>
      <c r="D368" s="18" t="s">
        <v>909</v>
      </c>
      <c r="E368" s="18">
        <f t="shared" si="13"/>
        <v>0</v>
      </c>
      <c r="F368" s="18" t="s">
        <v>909</v>
      </c>
      <c r="G368" s="125">
        <f t="shared" si="14"/>
        <v>0</v>
      </c>
      <c r="H368" s="150" t="s">
        <v>909</v>
      </c>
      <c r="I368" s="151" t="s">
        <v>909</v>
      </c>
      <c r="J368" s="165" t="s">
        <v>909</v>
      </c>
      <c r="K368" s="164" t="s">
        <v>909</v>
      </c>
    </row>
    <row r="369" spans="1:11">
      <c r="A369" s="16" t="s">
        <v>909</v>
      </c>
      <c r="B369" s="230" t="s">
        <v>1346</v>
      </c>
      <c r="C369" s="18" t="s">
        <v>909</v>
      </c>
      <c r="D369" s="18" t="s">
        <v>909</v>
      </c>
      <c r="E369" s="18">
        <f t="shared" si="13"/>
        <v>0</v>
      </c>
      <c r="F369" s="18" t="s">
        <v>909</v>
      </c>
      <c r="G369" s="125">
        <f t="shared" si="14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>
      <c r="A370" s="16" t="s">
        <v>909</v>
      </c>
      <c r="B370" s="231" t="s">
        <v>1347</v>
      </c>
      <c r="C370" s="18" t="s">
        <v>909</v>
      </c>
      <c r="D370" s="18" t="s">
        <v>909</v>
      </c>
      <c r="E370" s="18">
        <f t="shared" si="13"/>
        <v>0</v>
      </c>
      <c r="F370" s="18" t="s">
        <v>909</v>
      </c>
      <c r="G370" s="125">
        <f t="shared" si="14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>
      <c r="A371" s="245" t="s">
        <v>248</v>
      </c>
      <c r="B371" s="250" t="s">
        <v>1348</v>
      </c>
      <c r="C371" s="18" t="s">
        <v>909</v>
      </c>
      <c r="D371" s="18" t="s">
        <v>909</v>
      </c>
      <c r="E371" s="18">
        <f t="shared" si="13"/>
        <v>0</v>
      </c>
      <c r="F371" s="18" t="s">
        <v>909</v>
      </c>
      <c r="G371" s="125">
        <f t="shared" si="14"/>
        <v>0</v>
      </c>
      <c r="H371" s="150" t="s">
        <v>909</v>
      </c>
      <c r="I371" s="151" t="s">
        <v>909</v>
      </c>
      <c r="J371" s="163" t="s">
        <v>909</v>
      </c>
      <c r="K371" s="164" t="s">
        <v>909</v>
      </c>
    </row>
    <row r="372" spans="1:11">
      <c r="A372" s="253" t="s">
        <v>248</v>
      </c>
      <c r="B372" s="230" t="s">
        <v>1349</v>
      </c>
      <c r="C372" s="18" t="s">
        <v>909</v>
      </c>
      <c r="D372" s="18" t="s">
        <v>909</v>
      </c>
      <c r="E372" s="18">
        <f t="shared" si="13"/>
        <v>0</v>
      </c>
      <c r="F372" s="18" t="s">
        <v>909</v>
      </c>
      <c r="G372" s="125">
        <f t="shared" si="14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>
      <c r="A373" s="253" t="s">
        <v>248</v>
      </c>
      <c r="B373" s="230" t="s">
        <v>1350</v>
      </c>
      <c r="C373" s="18">
        <v>9000</v>
      </c>
      <c r="D373" s="18"/>
      <c r="E373" s="18">
        <v>9000</v>
      </c>
      <c r="F373" s="18">
        <v>9000</v>
      </c>
      <c r="G373" s="125">
        <f t="shared" si="14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>
      <c r="A374" s="253" t="s">
        <v>248</v>
      </c>
      <c r="B374" s="236" t="s">
        <v>258</v>
      </c>
      <c r="C374" s="18" t="s">
        <v>909</v>
      </c>
      <c r="D374" s="18"/>
      <c r="E374" s="18">
        <f t="shared" si="13"/>
        <v>0</v>
      </c>
      <c r="F374" s="18" t="s">
        <v>909</v>
      </c>
      <c r="G374" s="125">
        <f t="shared" si="14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>
      <c r="A375" s="253" t="s">
        <v>248</v>
      </c>
      <c r="B375" s="230" t="s">
        <v>1351</v>
      </c>
      <c r="C375" s="18">
        <v>9000</v>
      </c>
      <c r="D375" s="18"/>
      <c r="E375" s="18">
        <v>9000</v>
      </c>
      <c r="F375" s="18">
        <v>9000</v>
      </c>
      <c r="G375" s="125">
        <f t="shared" si="14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>
      <c r="A376" s="253" t="s">
        <v>248</v>
      </c>
      <c r="B376" s="236" t="s">
        <v>1352</v>
      </c>
      <c r="C376" s="18">
        <v>9400</v>
      </c>
      <c r="D376" s="18"/>
      <c r="E376" s="18">
        <v>9400</v>
      </c>
      <c r="F376" s="18">
        <v>9400</v>
      </c>
      <c r="G376" s="125">
        <f t="shared" si="14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>
      <c r="A377" s="253" t="s">
        <v>248</v>
      </c>
      <c r="B377" s="237" t="s">
        <v>1353</v>
      </c>
      <c r="C377" s="18">
        <v>300</v>
      </c>
      <c r="D377" s="18" t="s">
        <v>909</v>
      </c>
      <c r="E377" s="18">
        <v>300</v>
      </c>
      <c r="F377" s="18">
        <v>300</v>
      </c>
      <c r="G377" s="125">
        <f t="shared" si="14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>
      <c r="A378" s="245" t="s">
        <v>558</v>
      </c>
      <c r="B378" s="237" t="s">
        <v>1354</v>
      </c>
      <c r="C378" s="18">
        <v>15000</v>
      </c>
      <c r="D378" s="18" t="s">
        <v>909</v>
      </c>
      <c r="E378" s="18">
        <v>15000</v>
      </c>
      <c r="F378" s="18">
        <v>15000</v>
      </c>
      <c r="G378" s="125">
        <f t="shared" si="14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>
      <c r="A379" s="253" t="s">
        <v>558</v>
      </c>
      <c r="B379" s="236" t="s">
        <v>567</v>
      </c>
      <c r="C379" s="18" t="s">
        <v>909</v>
      </c>
      <c r="D379" s="18" t="s">
        <v>909</v>
      </c>
      <c r="E379" s="18">
        <f t="shared" si="13"/>
        <v>0</v>
      </c>
      <c r="F379" s="18" t="s">
        <v>909</v>
      </c>
      <c r="G379" s="125">
        <f t="shared" si="14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>
      <c r="A380" s="253" t="s">
        <v>558</v>
      </c>
      <c r="B380" s="236" t="s">
        <v>566</v>
      </c>
      <c r="C380" s="18" t="s">
        <v>909</v>
      </c>
      <c r="D380" s="18" t="s">
        <v>909</v>
      </c>
      <c r="E380" s="18">
        <f t="shared" si="13"/>
        <v>0</v>
      </c>
      <c r="F380" s="18" t="s">
        <v>909</v>
      </c>
      <c r="G380" s="125">
        <f t="shared" si="14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>
      <c r="A381" s="245" t="s">
        <v>1355</v>
      </c>
      <c r="B381" s="236" t="s">
        <v>973</v>
      </c>
      <c r="C381" s="18" t="s">
        <v>909</v>
      </c>
      <c r="D381" s="18" t="s">
        <v>909</v>
      </c>
      <c r="E381" s="18">
        <f t="shared" si="13"/>
        <v>0</v>
      </c>
      <c r="F381" s="18" t="s">
        <v>909</v>
      </c>
      <c r="G381" s="125">
        <f t="shared" si="14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>
      <c r="A382" s="253" t="s">
        <v>1355</v>
      </c>
      <c r="B382" s="236" t="s">
        <v>1356</v>
      </c>
      <c r="C382" s="18">
        <v>5000</v>
      </c>
      <c r="D382" s="18" t="s">
        <v>909</v>
      </c>
      <c r="E382" s="18">
        <v>5000</v>
      </c>
      <c r="F382" s="18">
        <v>5000</v>
      </c>
      <c r="G382" s="125">
        <f t="shared" si="14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>
      <c r="A383" s="253" t="s">
        <v>1355</v>
      </c>
      <c r="B383" s="236" t="s">
        <v>1357</v>
      </c>
      <c r="C383" s="18">
        <v>10000</v>
      </c>
      <c r="D383" s="18" t="s">
        <v>909</v>
      </c>
      <c r="E383" s="18">
        <v>10000</v>
      </c>
      <c r="F383" s="18">
        <v>10000</v>
      </c>
      <c r="G383" s="125">
        <f t="shared" si="14"/>
        <v>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>
      <c r="A384" s="253" t="s">
        <v>1355</v>
      </c>
      <c r="B384" s="236" t="s">
        <v>706</v>
      </c>
      <c r="C384" s="18">
        <v>5000</v>
      </c>
      <c r="D384" s="18" t="s">
        <v>909</v>
      </c>
      <c r="E384" s="18">
        <v>5000</v>
      </c>
      <c r="F384" s="18">
        <v>5000</v>
      </c>
      <c r="G384" s="125">
        <f t="shared" si="14"/>
        <v>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253" t="s">
        <v>1355</v>
      </c>
      <c r="B385" s="230" t="s">
        <v>1358</v>
      </c>
      <c r="C385" s="18" t="s">
        <v>909</v>
      </c>
      <c r="D385" s="18" t="s">
        <v>909</v>
      </c>
      <c r="E385" s="18">
        <f t="shared" si="13"/>
        <v>0</v>
      </c>
      <c r="F385" s="18" t="s">
        <v>909</v>
      </c>
      <c r="G385" s="125">
        <f t="shared" si="14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>
      <c r="A386" s="253" t="s">
        <v>1355</v>
      </c>
      <c r="B386" s="236" t="s">
        <v>707</v>
      </c>
      <c r="C386" s="18" t="s">
        <v>909</v>
      </c>
      <c r="D386" s="18" t="s">
        <v>909</v>
      </c>
      <c r="E386" s="18">
        <f t="shared" si="13"/>
        <v>0</v>
      </c>
      <c r="F386" s="18" t="s">
        <v>909</v>
      </c>
      <c r="G386" s="125">
        <f t="shared" si="14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>
      <c r="A387" s="253" t="s">
        <v>1355</v>
      </c>
      <c r="B387" s="236" t="s">
        <v>708</v>
      </c>
      <c r="C387" s="18" t="s">
        <v>909</v>
      </c>
      <c r="D387" s="18" t="s">
        <v>909</v>
      </c>
      <c r="E387" s="18">
        <f t="shared" si="13"/>
        <v>0</v>
      </c>
      <c r="F387" s="18" t="s">
        <v>909</v>
      </c>
      <c r="G387" s="125">
        <f t="shared" si="14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>
      <c r="A388" s="253" t="s">
        <v>1355</v>
      </c>
      <c r="B388" s="236" t="s">
        <v>709</v>
      </c>
      <c r="C388" s="18" t="s">
        <v>909</v>
      </c>
      <c r="D388" s="18" t="s">
        <v>909</v>
      </c>
      <c r="E388" s="18">
        <f t="shared" si="13"/>
        <v>0</v>
      </c>
      <c r="F388" s="18" t="s">
        <v>909</v>
      </c>
      <c r="G388" s="125">
        <f t="shared" si="14"/>
        <v>0</v>
      </c>
      <c r="H388" s="150" t="s">
        <v>909</v>
      </c>
      <c r="I388" s="151" t="s">
        <v>909</v>
      </c>
      <c r="J388" s="163" t="s">
        <v>909</v>
      </c>
      <c r="K388" s="164" t="s">
        <v>909</v>
      </c>
    </row>
    <row r="389" spans="1:11">
      <c r="A389" s="253" t="s">
        <v>1355</v>
      </c>
      <c r="B389" s="236" t="s">
        <v>1359</v>
      </c>
      <c r="C389" s="18" t="s">
        <v>909</v>
      </c>
      <c r="D389" s="18" t="s">
        <v>909</v>
      </c>
      <c r="E389" s="18">
        <f t="shared" si="13"/>
        <v>0</v>
      </c>
      <c r="F389" s="18" t="s">
        <v>909</v>
      </c>
      <c r="G389" s="125">
        <f t="shared" si="14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>
      <c r="A390" s="253" t="s">
        <v>1355</v>
      </c>
      <c r="B390" s="236" t="s">
        <v>1360</v>
      </c>
      <c r="C390" s="18" t="s">
        <v>909</v>
      </c>
      <c r="D390" s="18" t="s">
        <v>909</v>
      </c>
      <c r="E390" s="18">
        <f t="shared" si="13"/>
        <v>0</v>
      </c>
      <c r="F390" s="18" t="s">
        <v>909</v>
      </c>
      <c r="G390" s="125">
        <f t="shared" si="14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>
      <c r="A391" s="253" t="s">
        <v>1355</v>
      </c>
      <c r="B391" s="236" t="s">
        <v>1361</v>
      </c>
      <c r="C391" s="18" t="s">
        <v>909</v>
      </c>
      <c r="D391" s="18" t="s">
        <v>909</v>
      </c>
      <c r="E391" s="18">
        <f t="shared" si="13"/>
        <v>0</v>
      </c>
      <c r="F391" s="18" t="s">
        <v>909</v>
      </c>
      <c r="G391" s="125">
        <f t="shared" si="14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253" t="s">
        <v>1355</v>
      </c>
      <c r="B392" s="236" t="s">
        <v>1362</v>
      </c>
      <c r="C392" s="18" t="s">
        <v>909</v>
      </c>
      <c r="D392" s="18" t="s">
        <v>909</v>
      </c>
      <c r="E392" s="18">
        <f t="shared" si="13"/>
        <v>0</v>
      </c>
      <c r="F392" s="18" t="s">
        <v>909</v>
      </c>
      <c r="G392" s="125">
        <f t="shared" si="14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>
      <c r="A393" s="253" t="s">
        <v>1355</v>
      </c>
      <c r="B393" s="236" t="s">
        <v>1363</v>
      </c>
      <c r="C393" s="18" t="s">
        <v>909</v>
      </c>
      <c r="D393" s="18" t="s">
        <v>909</v>
      </c>
      <c r="E393" s="18">
        <f t="shared" si="13"/>
        <v>0</v>
      </c>
      <c r="F393" s="18" t="s">
        <v>909</v>
      </c>
      <c r="G393" s="125">
        <f t="shared" si="14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>
      <c r="A394" s="253" t="s">
        <v>1355</v>
      </c>
      <c r="B394" s="236" t="s">
        <v>1364</v>
      </c>
      <c r="C394" s="18" t="s">
        <v>909</v>
      </c>
      <c r="D394" s="18" t="s">
        <v>909</v>
      </c>
      <c r="E394" s="18">
        <f t="shared" si="13"/>
        <v>0</v>
      </c>
      <c r="F394" s="18" t="s">
        <v>909</v>
      </c>
      <c r="G394" s="125">
        <f t="shared" si="14"/>
        <v>0</v>
      </c>
      <c r="H394" s="150" t="s">
        <v>909</v>
      </c>
      <c r="I394" s="151" t="s">
        <v>909</v>
      </c>
      <c r="J394" s="163" t="s">
        <v>909</v>
      </c>
      <c r="K394" s="164" t="s">
        <v>909</v>
      </c>
    </row>
    <row r="395" spans="1:11">
      <c r="A395" s="253" t="s">
        <v>1355</v>
      </c>
      <c r="B395" s="236" t="s">
        <v>1365</v>
      </c>
      <c r="C395" s="18" t="s">
        <v>909</v>
      </c>
      <c r="D395" s="18" t="s">
        <v>909</v>
      </c>
      <c r="E395" s="18">
        <f t="shared" si="13"/>
        <v>0</v>
      </c>
      <c r="F395" s="18" t="s">
        <v>909</v>
      </c>
      <c r="G395" s="125">
        <f t="shared" si="14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>
      <c r="A396" s="253" t="s">
        <v>1355</v>
      </c>
      <c r="B396" s="236" t="s">
        <v>1366</v>
      </c>
      <c r="C396" s="18" t="s">
        <v>909</v>
      </c>
      <c r="D396" s="18" t="s">
        <v>909</v>
      </c>
      <c r="E396" s="18">
        <f t="shared" si="13"/>
        <v>0</v>
      </c>
      <c r="F396" s="18" t="s">
        <v>909</v>
      </c>
      <c r="G396" s="125">
        <f t="shared" si="14"/>
        <v>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>
      <c r="A397" s="253" t="s">
        <v>1355</v>
      </c>
      <c r="B397" s="236" t="s">
        <v>1367</v>
      </c>
      <c r="C397" s="18" t="s">
        <v>909</v>
      </c>
      <c r="D397" s="18" t="s">
        <v>909</v>
      </c>
      <c r="E397" s="18">
        <f t="shared" si="13"/>
        <v>0</v>
      </c>
      <c r="F397" s="18" t="s">
        <v>909</v>
      </c>
      <c r="G397" s="125">
        <f t="shared" si="14"/>
        <v>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>
      <c r="A398" s="253" t="s">
        <v>1355</v>
      </c>
      <c r="B398" s="236" t="s">
        <v>1368</v>
      </c>
      <c r="C398" s="18" t="s">
        <v>909</v>
      </c>
      <c r="D398" s="18" t="s">
        <v>909</v>
      </c>
      <c r="E398" s="18">
        <f t="shared" ref="E398:E461" si="15">IFERROR(C398+D398,0)</f>
        <v>0</v>
      </c>
      <c r="F398" s="18" t="s">
        <v>909</v>
      </c>
      <c r="G398" s="125">
        <f t="shared" si="14"/>
        <v>0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>
      <c r="A399" s="253" t="s">
        <v>1355</v>
      </c>
      <c r="B399" s="236" t="s">
        <v>1369</v>
      </c>
      <c r="C399" s="18" t="s">
        <v>909</v>
      </c>
      <c r="D399" s="18" t="s">
        <v>909</v>
      </c>
      <c r="E399" s="18">
        <f t="shared" si="15"/>
        <v>0</v>
      </c>
      <c r="F399" s="18" t="s">
        <v>909</v>
      </c>
      <c r="G399" s="125">
        <f t="shared" ref="G399:G462" si="16">IFERROR((E399-F399),0)</f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>
      <c r="A400" s="253" t="s">
        <v>1355</v>
      </c>
      <c r="B400" s="237" t="s">
        <v>1370</v>
      </c>
      <c r="C400" s="18" t="s">
        <v>909</v>
      </c>
      <c r="D400" s="18" t="s">
        <v>909</v>
      </c>
      <c r="E400" s="18">
        <f t="shared" si="15"/>
        <v>0</v>
      </c>
      <c r="F400" s="18" t="s">
        <v>909</v>
      </c>
      <c r="G400" s="125">
        <f t="shared" si="16"/>
        <v>0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>
      <c r="A401" s="253" t="s">
        <v>1355</v>
      </c>
      <c r="B401" s="237" t="s">
        <v>1449</v>
      </c>
      <c r="C401" s="18" t="s">
        <v>909</v>
      </c>
      <c r="D401" s="18" t="s">
        <v>909</v>
      </c>
      <c r="E401" s="18">
        <f t="shared" si="15"/>
        <v>0</v>
      </c>
      <c r="F401" s="18" t="s">
        <v>909</v>
      </c>
      <c r="G401" s="125">
        <f t="shared" si="16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>
      <c r="A402" s="249" t="s">
        <v>628</v>
      </c>
      <c r="B402" s="230" t="s">
        <v>633</v>
      </c>
      <c r="C402" s="18">
        <v>20000</v>
      </c>
      <c r="D402" s="18" t="s">
        <v>909</v>
      </c>
      <c r="E402" s="18">
        <v>20000</v>
      </c>
      <c r="F402" s="18">
        <v>20000</v>
      </c>
      <c r="G402" s="125">
        <f t="shared" si="16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245" t="s">
        <v>441</v>
      </c>
      <c r="B403" s="230" t="s">
        <v>1371</v>
      </c>
      <c r="C403" s="18" t="s">
        <v>909</v>
      </c>
      <c r="D403" s="18" t="s">
        <v>909</v>
      </c>
      <c r="E403" s="18">
        <f t="shared" si="15"/>
        <v>0</v>
      </c>
      <c r="F403" s="18" t="s">
        <v>909</v>
      </c>
      <c r="G403" s="125">
        <f t="shared" si="16"/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253" t="s">
        <v>441</v>
      </c>
      <c r="B404" s="230" t="s">
        <v>1372</v>
      </c>
      <c r="C404" s="18" t="s">
        <v>909</v>
      </c>
      <c r="D404" s="18" t="s">
        <v>909</v>
      </c>
      <c r="E404" s="18">
        <f t="shared" si="15"/>
        <v>0</v>
      </c>
      <c r="F404" s="18" t="s">
        <v>909</v>
      </c>
      <c r="G404" s="125">
        <f t="shared" si="16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>
      <c r="A405" s="253" t="s">
        <v>441</v>
      </c>
      <c r="B405" s="230" t="s">
        <v>1373</v>
      </c>
      <c r="C405" s="18" t="s">
        <v>909</v>
      </c>
      <c r="D405" s="18" t="s">
        <v>909</v>
      </c>
      <c r="E405" s="18">
        <f t="shared" si="15"/>
        <v>0</v>
      </c>
      <c r="F405" s="18" t="s">
        <v>909</v>
      </c>
      <c r="G405" s="125">
        <f t="shared" si="16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253" t="s">
        <v>441</v>
      </c>
      <c r="B406" s="236" t="s">
        <v>1374</v>
      </c>
      <c r="C406" s="18" t="s">
        <v>909</v>
      </c>
      <c r="D406" s="18" t="s">
        <v>909</v>
      </c>
      <c r="E406" s="18">
        <f t="shared" si="15"/>
        <v>0</v>
      </c>
      <c r="F406" s="18" t="s">
        <v>909</v>
      </c>
      <c r="G406" s="125">
        <f t="shared" si="16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>
      <c r="A407" s="253" t="s">
        <v>441</v>
      </c>
      <c r="B407" s="230" t="s">
        <v>1375</v>
      </c>
      <c r="C407" s="18" t="s">
        <v>909</v>
      </c>
      <c r="D407" s="18" t="s">
        <v>909</v>
      </c>
      <c r="E407" s="18">
        <f t="shared" si="15"/>
        <v>0</v>
      </c>
      <c r="F407" s="18" t="s">
        <v>909</v>
      </c>
      <c r="G407" s="125">
        <f t="shared" si="16"/>
        <v>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253" t="s">
        <v>441</v>
      </c>
      <c r="B408" s="230" t="s">
        <v>1376</v>
      </c>
      <c r="C408" s="18" t="s">
        <v>909</v>
      </c>
      <c r="D408" s="18" t="s">
        <v>909</v>
      </c>
      <c r="E408" s="18">
        <f t="shared" si="15"/>
        <v>0</v>
      </c>
      <c r="F408" s="18" t="s">
        <v>909</v>
      </c>
      <c r="G408" s="125">
        <f t="shared" si="16"/>
        <v>0</v>
      </c>
      <c r="H408" s="150" t="s">
        <v>909</v>
      </c>
      <c r="I408" s="151" t="s">
        <v>909</v>
      </c>
      <c r="J408" s="163" t="s">
        <v>909</v>
      </c>
      <c r="K408" s="164" t="s">
        <v>909</v>
      </c>
    </row>
    <row r="409" spans="1:11">
      <c r="A409" s="253" t="s">
        <v>441</v>
      </c>
      <c r="B409" s="230" t="s">
        <v>1377</v>
      </c>
      <c r="C409" s="18" t="s">
        <v>909</v>
      </c>
      <c r="D409" s="18" t="s">
        <v>909</v>
      </c>
      <c r="E409" s="18">
        <f t="shared" si="15"/>
        <v>0</v>
      </c>
      <c r="F409" s="18" t="s">
        <v>909</v>
      </c>
      <c r="G409" s="125">
        <f t="shared" si="16"/>
        <v>0</v>
      </c>
      <c r="H409" s="150" t="s">
        <v>909</v>
      </c>
      <c r="I409" s="151" t="s">
        <v>909</v>
      </c>
      <c r="J409" s="163" t="s">
        <v>909</v>
      </c>
      <c r="K409" s="167" t="s">
        <v>909</v>
      </c>
    </row>
    <row r="410" spans="1:11">
      <c r="A410" s="253" t="s">
        <v>441</v>
      </c>
      <c r="B410" s="230" t="s">
        <v>1378</v>
      </c>
      <c r="C410" s="18" t="s">
        <v>909</v>
      </c>
      <c r="D410" s="18" t="s">
        <v>909</v>
      </c>
      <c r="E410" s="18">
        <f t="shared" si="15"/>
        <v>0</v>
      </c>
      <c r="F410" s="18" t="s">
        <v>909</v>
      </c>
      <c r="G410" s="125">
        <f t="shared" si="16"/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253" t="s">
        <v>441</v>
      </c>
      <c r="B411" s="231" t="s">
        <v>1379</v>
      </c>
      <c r="C411" s="18" t="s">
        <v>909</v>
      </c>
      <c r="D411" s="18" t="s">
        <v>909</v>
      </c>
      <c r="E411" s="18">
        <f t="shared" si="15"/>
        <v>0</v>
      </c>
      <c r="F411" s="18" t="s">
        <v>909</v>
      </c>
      <c r="G411" s="125">
        <f t="shared" si="16"/>
        <v>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>
      <c r="A412" s="253" t="s">
        <v>441</v>
      </c>
      <c r="B412" s="231" t="s">
        <v>1380</v>
      </c>
      <c r="C412" s="18" t="s">
        <v>909</v>
      </c>
      <c r="D412" s="18" t="s">
        <v>909</v>
      </c>
      <c r="E412" s="18">
        <f t="shared" si="15"/>
        <v>0</v>
      </c>
      <c r="F412" s="18" t="s">
        <v>909</v>
      </c>
      <c r="G412" s="125">
        <f t="shared" si="16"/>
        <v>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245" t="s">
        <v>475</v>
      </c>
      <c r="B413" s="236" t="s">
        <v>476</v>
      </c>
      <c r="C413" s="18" t="s">
        <v>909</v>
      </c>
      <c r="D413" s="18" t="s">
        <v>909</v>
      </c>
      <c r="E413" s="18">
        <f t="shared" si="15"/>
        <v>0</v>
      </c>
      <c r="F413" s="18" t="s">
        <v>909</v>
      </c>
      <c r="G413" s="125">
        <f t="shared" si="16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245" t="s">
        <v>967</v>
      </c>
      <c r="B414" s="262" t="s">
        <v>969</v>
      </c>
      <c r="C414" s="18" t="s">
        <v>909</v>
      </c>
      <c r="D414" s="18" t="s">
        <v>909</v>
      </c>
      <c r="E414" s="18">
        <f t="shared" si="15"/>
        <v>0</v>
      </c>
      <c r="F414" s="18" t="s">
        <v>909</v>
      </c>
      <c r="G414" s="125">
        <f t="shared" si="16"/>
        <v>0</v>
      </c>
      <c r="H414" s="150" t="s">
        <v>909</v>
      </c>
      <c r="I414" s="151" t="s">
        <v>909</v>
      </c>
      <c r="J414" s="163" t="s">
        <v>909</v>
      </c>
      <c r="K414" s="164" t="s">
        <v>909</v>
      </c>
    </row>
    <row r="415" spans="1:11">
      <c r="A415" s="253" t="s">
        <v>967</v>
      </c>
      <c r="B415" s="237" t="s">
        <v>1381</v>
      </c>
      <c r="C415" s="18">
        <v>1000</v>
      </c>
      <c r="D415" s="18"/>
      <c r="E415" s="18">
        <v>1000</v>
      </c>
      <c r="F415" s="18">
        <v>500</v>
      </c>
      <c r="G415" s="125">
        <f t="shared" si="16"/>
        <v>500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253" t="s">
        <v>967</v>
      </c>
      <c r="B416" s="236" t="s">
        <v>1382</v>
      </c>
      <c r="C416" s="18">
        <v>6000</v>
      </c>
      <c r="D416" s="18" t="s">
        <v>909</v>
      </c>
      <c r="E416" s="18">
        <v>6000</v>
      </c>
      <c r="F416" s="18">
        <v>6000</v>
      </c>
      <c r="G416" s="125">
        <f t="shared" si="16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253" t="s">
        <v>967</v>
      </c>
      <c r="B417" s="236" t="s">
        <v>1383</v>
      </c>
      <c r="C417" s="18" t="s">
        <v>909</v>
      </c>
      <c r="D417" s="18" t="s">
        <v>909</v>
      </c>
      <c r="E417" s="18">
        <f t="shared" si="15"/>
        <v>0</v>
      </c>
      <c r="F417" s="18" t="s">
        <v>909</v>
      </c>
      <c r="G417" s="125">
        <f t="shared" si="16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>
      <c r="A418" s="253" t="s">
        <v>967</v>
      </c>
      <c r="B418" s="236" t="s">
        <v>693</v>
      </c>
      <c r="C418" s="18" t="s">
        <v>909</v>
      </c>
      <c r="D418" s="18" t="s">
        <v>909</v>
      </c>
      <c r="E418" s="18">
        <f t="shared" si="15"/>
        <v>0</v>
      </c>
      <c r="F418" s="18" t="s">
        <v>909</v>
      </c>
      <c r="G418" s="125">
        <f t="shared" si="16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>
      <c r="A419" s="253" t="s">
        <v>967</v>
      </c>
      <c r="B419" s="237" t="s">
        <v>1384</v>
      </c>
      <c r="C419" s="18" t="s">
        <v>909</v>
      </c>
      <c r="D419" s="18" t="s">
        <v>909</v>
      </c>
      <c r="E419" s="18">
        <f t="shared" si="15"/>
        <v>0</v>
      </c>
      <c r="F419" s="18" t="s">
        <v>909</v>
      </c>
      <c r="G419" s="125">
        <f t="shared" si="16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>
      <c r="A420" s="253" t="s">
        <v>967</v>
      </c>
      <c r="B420" s="237" t="s">
        <v>1385</v>
      </c>
      <c r="C420" s="18" t="s">
        <v>909</v>
      </c>
      <c r="D420" s="18"/>
      <c r="E420" s="18">
        <f t="shared" si="15"/>
        <v>0</v>
      </c>
      <c r="F420" s="18" t="s">
        <v>909</v>
      </c>
      <c r="G420" s="125">
        <f t="shared" si="16"/>
        <v>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>
      <c r="A421" s="253" t="s">
        <v>967</v>
      </c>
      <c r="B421" s="237" t="s">
        <v>971</v>
      </c>
      <c r="C421" s="18">
        <v>500</v>
      </c>
      <c r="D421" s="18"/>
      <c r="E421" s="18">
        <v>500</v>
      </c>
      <c r="F421" s="18">
        <v>65</v>
      </c>
      <c r="G421" s="125">
        <f t="shared" si="16"/>
        <v>435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>
      <c r="A422" s="253" t="s">
        <v>967</v>
      </c>
      <c r="B422" s="236" t="s">
        <v>692</v>
      </c>
      <c r="C422" s="18">
        <v>1000</v>
      </c>
      <c r="D422" s="18" t="s">
        <v>909</v>
      </c>
      <c r="E422" s="18">
        <v>1000</v>
      </c>
      <c r="F422" s="18">
        <v>1000</v>
      </c>
      <c r="G422" s="125">
        <f t="shared" si="16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>
      <c r="A423" s="253" t="s">
        <v>967</v>
      </c>
      <c r="B423" s="236" t="s">
        <v>1386</v>
      </c>
      <c r="C423" s="18">
        <v>5000</v>
      </c>
      <c r="D423" s="18" t="s">
        <v>909</v>
      </c>
      <c r="E423" s="18">
        <v>5000</v>
      </c>
      <c r="F423" s="18">
        <v>3000</v>
      </c>
      <c r="G423" s="125">
        <f t="shared" si="16"/>
        <v>2000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>
      <c r="A424" s="253" t="s">
        <v>967</v>
      </c>
      <c r="B424" s="236" t="s">
        <v>1387</v>
      </c>
      <c r="C424" s="18">
        <v>2000</v>
      </c>
      <c r="D424" s="18"/>
      <c r="E424" s="18">
        <v>2000</v>
      </c>
      <c r="F424" s="18">
        <v>2000</v>
      </c>
      <c r="G424" s="125">
        <f t="shared" si="16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>
      <c r="A425" s="253" t="s">
        <v>967</v>
      </c>
      <c r="B425" s="236" t="s">
        <v>1388</v>
      </c>
      <c r="C425" s="18" t="s">
        <v>909</v>
      </c>
      <c r="D425" s="18" t="s">
        <v>909</v>
      </c>
      <c r="E425" s="18">
        <f t="shared" si="15"/>
        <v>0</v>
      </c>
      <c r="F425" s="18" t="s">
        <v>909</v>
      </c>
      <c r="G425" s="125">
        <f t="shared" si="16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>
      <c r="A426" s="253" t="s">
        <v>967</v>
      </c>
      <c r="B426" s="236" t="s">
        <v>691</v>
      </c>
      <c r="C426" s="18" t="s">
        <v>909</v>
      </c>
      <c r="D426" s="18" t="s">
        <v>909</v>
      </c>
      <c r="E426" s="18">
        <f t="shared" si="15"/>
        <v>0</v>
      </c>
      <c r="F426" s="18" t="s">
        <v>909</v>
      </c>
      <c r="G426" s="125">
        <f t="shared" si="16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>
      <c r="A427" s="245" t="s">
        <v>903</v>
      </c>
      <c r="B427" s="236" t="s">
        <v>1389</v>
      </c>
      <c r="C427" s="18" t="s">
        <v>909</v>
      </c>
      <c r="D427" s="18" t="s">
        <v>909</v>
      </c>
      <c r="E427" s="18">
        <f t="shared" si="15"/>
        <v>0</v>
      </c>
      <c r="F427" s="18" t="s">
        <v>909</v>
      </c>
      <c r="G427" s="125">
        <f t="shared" si="16"/>
        <v>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253" t="s">
        <v>903</v>
      </c>
      <c r="B428" s="236" t="s">
        <v>1390</v>
      </c>
      <c r="C428" s="18" t="s">
        <v>909</v>
      </c>
      <c r="D428" s="18" t="s">
        <v>909</v>
      </c>
      <c r="E428" s="18">
        <f t="shared" si="15"/>
        <v>0</v>
      </c>
      <c r="F428" s="18" t="s">
        <v>909</v>
      </c>
      <c r="G428" s="125">
        <f t="shared" si="16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>
      <c r="A429" s="253" t="s">
        <v>903</v>
      </c>
      <c r="B429" s="237" t="s">
        <v>1391</v>
      </c>
      <c r="C429" s="18" t="s">
        <v>909</v>
      </c>
      <c r="D429" s="18" t="s">
        <v>909</v>
      </c>
      <c r="E429" s="18">
        <f t="shared" si="15"/>
        <v>0</v>
      </c>
      <c r="F429" s="18" t="s">
        <v>909</v>
      </c>
      <c r="G429" s="125">
        <f t="shared" si="16"/>
        <v>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>
      <c r="A430" s="245" t="s">
        <v>1392</v>
      </c>
      <c r="B430" s="262" t="s">
        <v>1393</v>
      </c>
      <c r="C430" s="18" t="s">
        <v>909</v>
      </c>
      <c r="D430" s="18" t="s">
        <v>909</v>
      </c>
      <c r="E430" s="18">
        <f t="shared" si="15"/>
        <v>0</v>
      </c>
      <c r="F430" s="18" t="s">
        <v>909</v>
      </c>
      <c r="G430" s="125">
        <f t="shared" si="16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>
      <c r="A431" s="253" t="s">
        <v>1392</v>
      </c>
      <c r="B431" s="236" t="s">
        <v>929</v>
      </c>
      <c r="C431" s="18" t="s">
        <v>909</v>
      </c>
      <c r="D431" s="18" t="s">
        <v>909</v>
      </c>
      <c r="E431" s="18">
        <f t="shared" si="15"/>
        <v>0</v>
      </c>
      <c r="F431" s="18" t="s">
        <v>909</v>
      </c>
      <c r="G431" s="125">
        <f t="shared" si="16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>
      <c r="A432" s="253" t="s">
        <v>1392</v>
      </c>
      <c r="B432" s="236" t="s">
        <v>1394</v>
      </c>
      <c r="C432" s="18" t="s">
        <v>909</v>
      </c>
      <c r="D432" s="18" t="s">
        <v>909</v>
      </c>
      <c r="E432" s="18">
        <f t="shared" si="15"/>
        <v>0</v>
      </c>
      <c r="F432" s="18" t="s">
        <v>909</v>
      </c>
      <c r="G432" s="125">
        <f t="shared" si="16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>
      <c r="A433" s="245" t="s">
        <v>596</v>
      </c>
      <c r="B433" s="262" t="s">
        <v>1395</v>
      </c>
      <c r="C433" s="18">
        <v>6474</v>
      </c>
      <c r="D433" s="18" t="s">
        <v>909</v>
      </c>
      <c r="E433" s="18">
        <v>6474</v>
      </c>
      <c r="F433" s="18">
        <v>6474</v>
      </c>
      <c r="G433" s="125">
        <f t="shared" si="16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253" t="s">
        <v>596</v>
      </c>
      <c r="B434" s="236" t="s">
        <v>1396</v>
      </c>
      <c r="C434" s="18" t="s">
        <v>909</v>
      </c>
      <c r="D434" s="18" t="s">
        <v>909</v>
      </c>
      <c r="E434" s="18">
        <f t="shared" si="15"/>
        <v>0</v>
      </c>
      <c r="F434" s="18" t="s">
        <v>909</v>
      </c>
      <c r="G434" s="125">
        <f t="shared" si="16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>
      <c r="A435" s="253" t="s">
        <v>596</v>
      </c>
      <c r="B435" s="236" t="s">
        <v>1397</v>
      </c>
      <c r="C435" s="18" t="s">
        <v>909</v>
      </c>
      <c r="D435" s="18" t="s">
        <v>909</v>
      </c>
      <c r="E435" s="18">
        <f t="shared" si="15"/>
        <v>0</v>
      </c>
      <c r="F435" s="18" t="s">
        <v>909</v>
      </c>
      <c r="G435" s="125">
        <f t="shared" si="16"/>
        <v>0</v>
      </c>
      <c r="H435" s="150" t="s">
        <v>909</v>
      </c>
      <c r="I435" s="151" t="s">
        <v>909</v>
      </c>
      <c r="J435" s="163" t="s">
        <v>909</v>
      </c>
      <c r="K435" s="164" t="s">
        <v>909</v>
      </c>
    </row>
    <row r="436" spans="1:11">
      <c r="A436" s="253" t="s">
        <v>596</v>
      </c>
      <c r="B436" s="236" t="s">
        <v>1398</v>
      </c>
      <c r="C436" s="18" t="s">
        <v>909</v>
      </c>
      <c r="D436" s="18" t="s">
        <v>909</v>
      </c>
      <c r="E436" s="18">
        <f t="shared" si="15"/>
        <v>0</v>
      </c>
      <c r="F436" s="18" t="s">
        <v>909</v>
      </c>
      <c r="G436" s="125">
        <f t="shared" si="16"/>
        <v>0</v>
      </c>
      <c r="H436" s="150" t="s">
        <v>909</v>
      </c>
      <c r="I436" s="153" t="s">
        <v>909</v>
      </c>
      <c r="J436" s="168" t="s">
        <v>909</v>
      </c>
      <c r="K436" s="164" t="s">
        <v>909</v>
      </c>
    </row>
    <row r="437" spans="1:11">
      <c r="A437" s="253" t="s">
        <v>596</v>
      </c>
      <c r="B437" s="236" t="s">
        <v>600</v>
      </c>
      <c r="C437" s="18" t="s">
        <v>909</v>
      </c>
      <c r="D437" s="18" t="s">
        <v>909</v>
      </c>
      <c r="E437" s="18">
        <f t="shared" si="15"/>
        <v>0</v>
      </c>
      <c r="F437" s="18" t="s">
        <v>909</v>
      </c>
      <c r="G437" s="125">
        <f t="shared" si="16"/>
        <v>0</v>
      </c>
      <c r="H437" s="150" t="s">
        <v>909</v>
      </c>
      <c r="I437" s="153" t="s">
        <v>909</v>
      </c>
      <c r="J437" s="168" t="s">
        <v>909</v>
      </c>
      <c r="K437" s="164" t="s">
        <v>909</v>
      </c>
    </row>
    <row r="438" spans="1:11">
      <c r="A438" s="253" t="s">
        <v>596</v>
      </c>
      <c r="B438" s="237" t="s">
        <v>1399</v>
      </c>
      <c r="C438" s="18">
        <v>60000</v>
      </c>
      <c r="D438" s="18" t="s">
        <v>909</v>
      </c>
      <c r="E438" s="18">
        <v>60000</v>
      </c>
      <c r="F438" s="18">
        <v>17749</v>
      </c>
      <c r="G438" s="125">
        <f t="shared" si="16"/>
        <v>42251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>
      <c r="A439" s="253" t="s">
        <v>596</v>
      </c>
      <c r="B439" s="237" t="s">
        <v>1450</v>
      </c>
      <c r="C439" s="18" t="s">
        <v>909</v>
      </c>
      <c r="D439" s="18" t="s">
        <v>909</v>
      </c>
      <c r="E439" s="18">
        <f t="shared" si="15"/>
        <v>0</v>
      </c>
      <c r="F439" s="18" t="s">
        <v>909</v>
      </c>
      <c r="G439" s="125">
        <f t="shared" si="16"/>
        <v>0</v>
      </c>
      <c r="H439" s="150" t="s">
        <v>909</v>
      </c>
      <c r="I439" s="151" t="s">
        <v>909</v>
      </c>
      <c r="J439" s="163" t="s">
        <v>909</v>
      </c>
      <c r="K439" s="164" t="s">
        <v>909</v>
      </c>
    </row>
    <row r="440" spans="1:11">
      <c r="A440" s="253" t="s">
        <v>596</v>
      </c>
      <c r="B440" s="237" t="s">
        <v>1535</v>
      </c>
      <c r="C440" s="18" t="s">
        <v>909</v>
      </c>
      <c r="D440" s="18" t="s">
        <v>909</v>
      </c>
      <c r="E440" s="18">
        <f t="shared" si="15"/>
        <v>0</v>
      </c>
      <c r="F440" s="18" t="s">
        <v>909</v>
      </c>
      <c r="G440" s="125">
        <f t="shared" si="16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>
      <c r="A441" s="253" t="s">
        <v>596</v>
      </c>
      <c r="B441" s="237" t="s">
        <v>1400</v>
      </c>
      <c r="C441" s="18" t="s">
        <v>909</v>
      </c>
      <c r="D441" s="18" t="s">
        <v>909</v>
      </c>
      <c r="E441" s="18">
        <f t="shared" si="15"/>
        <v>0</v>
      </c>
      <c r="F441" s="18" t="s">
        <v>909</v>
      </c>
      <c r="G441" s="125">
        <f t="shared" si="16"/>
        <v>0</v>
      </c>
      <c r="H441" s="150" t="s">
        <v>909</v>
      </c>
      <c r="I441" s="151" t="s">
        <v>909</v>
      </c>
      <c r="J441" s="163" t="s">
        <v>909</v>
      </c>
      <c r="K441" s="164" t="s">
        <v>909</v>
      </c>
    </row>
    <row r="442" spans="1:11">
      <c r="A442" s="253" t="s">
        <v>596</v>
      </c>
      <c r="B442" s="237" t="s">
        <v>1400</v>
      </c>
      <c r="C442" s="18" t="s">
        <v>909</v>
      </c>
      <c r="D442" s="18" t="s">
        <v>909</v>
      </c>
      <c r="E442" s="18">
        <f t="shared" si="15"/>
        <v>0</v>
      </c>
      <c r="F442" s="18" t="s">
        <v>909</v>
      </c>
      <c r="G442" s="125">
        <f t="shared" si="16"/>
        <v>0</v>
      </c>
      <c r="H442" s="150" t="s">
        <v>909</v>
      </c>
      <c r="I442" s="151" t="s">
        <v>909</v>
      </c>
      <c r="J442" s="163" t="s">
        <v>909</v>
      </c>
      <c r="K442" s="164" t="s">
        <v>909</v>
      </c>
    </row>
    <row r="443" spans="1:11">
      <c r="A443" s="256" t="s">
        <v>1401</v>
      </c>
      <c r="B443" s="263" t="s">
        <v>683</v>
      </c>
      <c r="C443" s="18">
        <v>3000</v>
      </c>
      <c r="D443" s="18" t="s">
        <v>909</v>
      </c>
      <c r="E443" s="18">
        <v>3000</v>
      </c>
      <c r="F443" s="18">
        <v>3000</v>
      </c>
      <c r="G443" s="125">
        <f t="shared" si="16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>
      <c r="A444" s="245" t="s">
        <v>807</v>
      </c>
      <c r="B444" s="236" t="s">
        <v>1402</v>
      </c>
      <c r="C444" s="18" t="s">
        <v>909</v>
      </c>
      <c r="D444" s="18" t="s">
        <v>909</v>
      </c>
      <c r="E444" s="18">
        <f t="shared" si="15"/>
        <v>0</v>
      </c>
      <c r="F444" s="18" t="s">
        <v>909</v>
      </c>
      <c r="G444" s="125">
        <f t="shared" si="16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>
      <c r="A445" s="253" t="s">
        <v>807</v>
      </c>
      <c r="B445" s="236" t="s">
        <v>1403</v>
      </c>
      <c r="C445" s="18" t="s">
        <v>909</v>
      </c>
      <c r="D445" s="18" t="s">
        <v>909</v>
      </c>
      <c r="E445" s="18">
        <f t="shared" si="15"/>
        <v>0</v>
      </c>
      <c r="F445" s="18" t="s">
        <v>909</v>
      </c>
      <c r="G445" s="125">
        <f t="shared" si="16"/>
        <v>0</v>
      </c>
      <c r="H445" s="150" t="s">
        <v>909</v>
      </c>
      <c r="I445" s="151" t="s">
        <v>909</v>
      </c>
      <c r="J445" s="163" t="s">
        <v>909</v>
      </c>
      <c r="K445" s="164" t="s">
        <v>909</v>
      </c>
    </row>
    <row r="446" spans="1:11">
      <c r="A446" s="253" t="s">
        <v>807</v>
      </c>
      <c r="B446" s="236" t="s">
        <v>1619</v>
      </c>
      <c r="C446" s="18">
        <v>50000</v>
      </c>
      <c r="D446" s="18" t="s">
        <v>909</v>
      </c>
      <c r="E446" s="18">
        <v>50000</v>
      </c>
      <c r="F446" s="18">
        <v>23758</v>
      </c>
      <c r="G446" s="125">
        <f t="shared" si="16"/>
        <v>26242</v>
      </c>
      <c r="H446" s="150" t="s">
        <v>909</v>
      </c>
      <c r="I446" s="151" t="s">
        <v>909</v>
      </c>
      <c r="J446" s="163" t="s">
        <v>909</v>
      </c>
      <c r="K446" s="164" t="s">
        <v>909</v>
      </c>
    </row>
    <row r="447" spans="1:11">
      <c r="A447" s="249" t="s">
        <v>636</v>
      </c>
      <c r="B447" s="250" t="s">
        <v>1405</v>
      </c>
      <c r="C447" s="18" t="s">
        <v>909</v>
      </c>
      <c r="D447" s="18" t="s">
        <v>909</v>
      </c>
      <c r="E447" s="18">
        <f t="shared" si="15"/>
        <v>0</v>
      </c>
      <c r="F447" s="18" t="s">
        <v>909</v>
      </c>
      <c r="G447" s="125">
        <f t="shared" si="16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>
      <c r="A448" s="257" t="s">
        <v>636</v>
      </c>
      <c r="B448" s="230" t="s">
        <v>1406</v>
      </c>
      <c r="C448" s="18" t="s">
        <v>909</v>
      </c>
      <c r="D448" s="18" t="s">
        <v>909</v>
      </c>
      <c r="E448" s="18">
        <f t="shared" si="15"/>
        <v>0</v>
      </c>
      <c r="F448" s="18" t="s">
        <v>909</v>
      </c>
      <c r="G448" s="125">
        <f t="shared" si="16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>
      <c r="A449" s="257" t="s">
        <v>636</v>
      </c>
      <c r="B449" s="230" t="s">
        <v>1407</v>
      </c>
      <c r="C449" s="18" t="s">
        <v>909</v>
      </c>
      <c r="D449" s="18" t="s">
        <v>909</v>
      </c>
      <c r="E449" s="18">
        <f t="shared" si="15"/>
        <v>0</v>
      </c>
      <c r="F449" s="18" t="s">
        <v>909</v>
      </c>
      <c r="G449" s="125">
        <f t="shared" si="16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257" t="s">
        <v>636</v>
      </c>
      <c r="B450" s="230" t="s">
        <v>1408</v>
      </c>
      <c r="C450" s="18" t="s">
        <v>909</v>
      </c>
      <c r="D450" s="18" t="s">
        <v>909</v>
      </c>
      <c r="E450" s="18">
        <f t="shared" si="15"/>
        <v>0</v>
      </c>
      <c r="F450" s="18" t="s">
        <v>909</v>
      </c>
      <c r="G450" s="125">
        <f t="shared" si="16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>
      <c r="A451" s="257" t="s">
        <v>636</v>
      </c>
      <c r="B451" s="230" t="s">
        <v>1409</v>
      </c>
      <c r="C451" s="18" t="s">
        <v>909</v>
      </c>
      <c r="D451" s="18" t="s">
        <v>909</v>
      </c>
      <c r="E451" s="18">
        <f t="shared" si="15"/>
        <v>0</v>
      </c>
      <c r="F451" s="18" t="s">
        <v>909</v>
      </c>
      <c r="G451" s="125">
        <f t="shared" si="16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>
      <c r="A452" s="257" t="s">
        <v>636</v>
      </c>
      <c r="B452" s="230" t="s">
        <v>638</v>
      </c>
      <c r="C452" s="18" t="s">
        <v>909</v>
      </c>
      <c r="D452" s="18" t="s">
        <v>909</v>
      </c>
      <c r="E452" s="18">
        <f t="shared" si="15"/>
        <v>0</v>
      </c>
      <c r="F452" s="18" t="s">
        <v>909</v>
      </c>
      <c r="G452" s="125">
        <f t="shared" si="16"/>
        <v>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257" t="s">
        <v>636</v>
      </c>
      <c r="B453" s="230" t="s">
        <v>1410</v>
      </c>
      <c r="C453" s="18" t="s">
        <v>909</v>
      </c>
      <c r="D453" s="18" t="s">
        <v>909</v>
      </c>
      <c r="E453" s="18">
        <f t="shared" si="15"/>
        <v>0</v>
      </c>
      <c r="F453" s="18" t="s">
        <v>909</v>
      </c>
      <c r="G453" s="125">
        <f t="shared" si="16"/>
        <v>0</v>
      </c>
      <c r="H453" s="150" t="s">
        <v>909</v>
      </c>
      <c r="I453" s="151" t="s">
        <v>909</v>
      </c>
      <c r="J453" s="163" t="s">
        <v>909</v>
      </c>
      <c r="K453" s="164" t="s">
        <v>909</v>
      </c>
    </row>
    <row r="454" spans="1:11">
      <c r="A454" s="257" t="s">
        <v>636</v>
      </c>
      <c r="B454" s="230" t="s">
        <v>1411</v>
      </c>
      <c r="C454" s="18" t="s">
        <v>909</v>
      </c>
      <c r="D454" s="18" t="s">
        <v>909</v>
      </c>
      <c r="E454" s="18">
        <f t="shared" si="15"/>
        <v>0</v>
      </c>
      <c r="F454" s="18" t="s">
        <v>909</v>
      </c>
      <c r="G454" s="125">
        <f t="shared" si="16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>
      <c r="A455" s="257" t="s">
        <v>636</v>
      </c>
      <c r="B455" s="230" t="s">
        <v>1412</v>
      </c>
      <c r="C455" s="18" t="s">
        <v>909</v>
      </c>
      <c r="D455" s="18" t="s">
        <v>909</v>
      </c>
      <c r="E455" s="18">
        <f t="shared" si="15"/>
        <v>0</v>
      </c>
      <c r="F455" s="18" t="s">
        <v>909</v>
      </c>
      <c r="G455" s="125">
        <f t="shared" si="16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>
      <c r="A456" s="257" t="s">
        <v>636</v>
      </c>
      <c r="B456" s="230" t="s">
        <v>1413</v>
      </c>
      <c r="C456" s="18" t="s">
        <v>909</v>
      </c>
      <c r="D456" s="18" t="s">
        <v>909</v>
      </c>
      <c r="E456" s="18">
        <f t="shared" si="15"/>
        <v>0</v>
      </c>
      <c r="F456" s="18" t="s">
        <v>909</v>
      </c>
      <c r="G456" s="125">
        <f t="shared" si="16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257" t="s">
        <v>636</v>
      </c>
      <c r="B457" s="230" t="s">
        <v>1414</v>
      </c>
      <c r="C457" s="18" t="s">
        <v>909</v>
      </c>
      <c r="D457" s="18" t="s">
        <v>909</v>
      </c>
      <c r="E457" s="18">
        <f t="shared" si="15"/>
        <v>0</v>
      </c>
      <c r="F457" s="18" t="s">
        <v>909</v>
      </c>
      <c r="G457" s="125">
        <f t="shared" si="16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>
      <c r="A458" s="257" t="s">
        <v>636</v>
      </c>
      <c r="B458" s="230" t="s">
        <v>1415</v>
      </c>
      <c r="C458" s="18">
        <v>200</v>
      </c>
      <c r="D458" s="18" t="s">
        <v>909</v>
      </c>
      <c r="E458" s="18">
        <v>200</v>
      </c>
      <c r="F458" s="18">
        <v>200</v>
      </c>
      <c r="G458" s="125">
        <f t="shared" si="16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>
      <c r="A459" s="257" t="s">
        <v>636</v>
      </c>
      <c r="B459" s="230" t="s">
        <v>1416</v>
      </c>
      <c r="C459" s="18" t="s">
        <v>909</v>
      </c>
      <c r="D459" s="18" t="s">
        <v>909</v>
      </c>
      <c r="E459" s="18">
        <f t="shared" si="15"/>
        <v>0</v>
      </c>
      <c r="F459" s="18" t="s">
        <v>909</v>
      </c>
      <c r="G459" s="125">
        <f t="shared" si="16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257" t="s">
        <v>636</v>
      </c>
      <c r="B460" s="230" t="s">
        <v>1417</v>
      </c>
      <c r="C460" s="18" t="s">
        <v>909</v>
      </c>
      <c r="D460" s="18" t="s">
        <v>909</v>
      </c>
      <c r="E460" s="18">
        <f t="shared" si="15"/>
        <v>0</v>
      </c>
      <c r="F460" s="18" t="s">
        <v>909</v>
      </c>
      <c r="G460" s="125">
        <f t="shared" si="16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257" t="s">
        <v>636</v>
      </c>
      <c r="B461" s="230" t="s">
        <v>1418</v>
      </c>
      <c r="C461" s="18" t="s">
        <v>909</v>
      </c>
      <c r="D461" s="18" t="s">
        <v>909</v>
      </c>
      <c r="E461" s="18">
        <f t="shared" si="15"/>
        <v>0</v>
      </c>
      <c r="F461" s="18" t="s">
        <v>909</v>
      </c>
      <c r="G461" s="125">
        <f t="shared" si="16"/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257" t="s">
        <v>636</v>
      </c>
      <c r="B462" s="230" t="s">
        <v>1419</v>
      </c>
      <c r="C462" s="18">
        <v>6000</v>
      </c>
      <c r="D462" s="18" t="s">
        <v>909</v>
      </c>
      <c r="E462" s="18">
        <v>6000</v>
      </c>
      <c r="F462" s="18">
        <v>4650</v>
      </c>
      <c r="G462" s="125">
        <f t="shared" si="16"/>
        <v>1350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362" t="s">
        <v>1085</v>
      </c>
      <c r="B463" s="236" t="s">
        <v>1420</v>
      </c>
      <c r="C463" s="18" t="s">
        <v>909</v>
      </c>
      <c r="D463" s="18" t="s">
        <v>909</v>
      </c>
      <c r="E463" s="18">
        <f t="shared" ref="E463:E525" si="17">IFERROR(C463+D463,0)</f>
        <v>0</v>
      </c>
      <c r="F463" s="18" t="s">
        <v>909</v>
      </c>
      <c r="G463" s="125">
        <f t="shared" ref="G463:G526" si="18">IFERROR((E463-F463),0)</f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363" t="s">
        <v>1085</v>
      </c>
      <c r="B464" s="236" t="s">
        <v>1421</v>
      </c>
      <c r="C464" s="18" t="s">
        <v>909</v>
      </c>
      <c r="D464" s="18" t="s">
        <v>909</v>
      </c>
      <c r="E464" s="18">
        <f t="shared" si="17"/>
        <v>0</v>
      </c>
      <c r="F464" s="18" t="s">
        <v>909</v>
      </c>
      <c r="G464" s="125">
        <f t="shared" si="18"/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363" t="s">
        <v>1085</v>
      </c>
      <c r="B465" s="236" t="s">
        <v>1422</v>
      </c>
      <c r="C465" s="18" t="s">
        <v>909</v>
      </c>
      <c r="D465" s="18" t="s">
        <v>909</v>
      </c>
      <c r="E465" s="18">
        <f t="shared" si="17"/>
        <v>0</v>
      </c>
      <c r="F465" s="18" t="s">
        <v>909</v>
      </c>
      <c r="G465" s="125">
        <f t="shared" si="18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363" t="s">
        <v>1085</v>
      </c>
      <c r="B466" s="237" t="s">
        <v>1423</v>
      </c>
      <c r="C466" s="18" t="s">
        <v>909</v>
      </c>
      <c r="D466" s="18" t="s">
        <v>909</v>
      </c>
      <c r="E466" s="18">
        <f t="shared" si="17"/>
        <v>0</v>
      </c>
      <c r="F466" s="18" t="s">
        <v>909</v>
      </c>
      <c r="G466" s="125">
        <f t="shared" si="18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363" t="s">
        <v>1085</v>
      </c>
      <c r="B467" s="236" t="s">
        <v>1424</v>
      </c>
      <c r="C467" s="18" t="s">
        <v>909</v>
      </c>
      <c r="D467" s="18" t="s">
        <v>909</v>
      </c>
      <c r="E467" s="18">
        <f t="shared" si="17"/>
        <v>0</v>
      </c>
      <c r="F467" s="18" t="s">
        <v>909</v>
      </c>
      <c r="G467" s="125">
        <f t="shared" si="18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>
      <c r="A468" s="362" t="s">
        <v>944</v>
      </c>
      <c r="B468" s="262" t="s">
        <v>394</v>
      </c>
      <c r="C468" s="18" t="s">
        <v>909</v>
      </c>
      <c r="D468" s="18" t="s">
        <v>909</v>
      </c>
      <c r="E468" s="18">
        <f t="shared" si="17"/>
        <v>0</v>
      </c>
      <c r="F468" s="18" t="s">
        <v>909</v>
      </c>
      <c r="G468" s="125">
        <f t="shared" si="18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>
      <c r="A469" s="363" t="s">
        <v>944</v>
      </c>
      <c r="B469" s="236" t="s">
        <v>390</v>
      </c>
      <c r="C469" s="18" t="s">
        <v>909</v>
      </c>
      <c r="D469" s="18" t="s">
        <v>909</v>
      </c>
      <c r="E469" s="18">
        <f t="shared" si="17"/>
        <v>0</v>
      </c>
      <c r="F469" s="18" t="s">
        <v>909</v>
      </c>
      <c r="G469" s="125">
        <f t="shared" si="18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253" t="s">
        <v>944</v>
      </c>
      <c r="B470" s="236" t="s">
        <v>391</v>
      </c>
      <c r="C470" s="18" t="s">
        <v>909</v>
      </c>
      <c r="D470" s="18" t="s">
        <v>909</v>
      </c>
      <c r="E470" s="18">
        <f t="shared" si="17"/>
        <v>0</v>
      </c>
      <c r="F470" s="18" t="s">
        <v>909</v>
      </c>
      <c r="G470" s="125">
        <f t="shared" si="18"/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253" t="s">
        <v>944</v>
      </c>
      <c r="B471" s="236" t="s">
        <v>1425</v>
      </c>
      <c r="C471" s="18" t="s">
        <v>909</v>
      </c>
      <c r="D471" s="18" t="s">
        <v>909</v>
      </c>
      <c r="E471" s="18">
        <f t="shared" si="17"/>
        <v>0</v>
      </c>
      <c r="F471" s="18" t="s">
        <v>909</v>
      </c>
      <c r="G471" s="125">
        <f t="shared" si="18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>
      <c r="A472" s="253" t="s">
        <v>944</v>
      </c>
      <c r="B472" s="236" t="s">
        <v>1426</v>
      </c>
      <c r="C472" s="18" t="s">
        <v>909</v>
      </c>
      <c r="D472" s="18" t="s">
        <v>909</v>
      </c>
      <c r="E472" s="18">
        <f t="shared" si="17"/>
        <v>0</v>
      </c>
      <c r="F472" s="18" t="s">
        <v>909</v>
      </c>
      <c r="G472" s="125">
        <f t="shared" si="18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>
      <c r="A473" s="253" t="s">
        <v>944</v>
      </c>
      <c r="B473" s="236" t="s">
        <v>1427</v>
      </c>
      <c r="C473" s="18" t="s">
        <v>909</v>
      </c>
      <c r="D473" s="18" t="s">
        <v>909</v>
      </c>
      <c r="E473" s="18">
        <f t="shared" si="17"/>
        <v>0</v>
      </c>
      <c r="F473" s="18" t="s">
        <v>909</v>
      </c>
      <c r="G473" s="125">
        <f t="shared" si="18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>
      <c r="A474" s="253" t="s">
        <v>944</v>
      </c>
      <c r="B474" s="236" t="s">
        <v>395</v>
      </c>
      <c r="C474" s="18" t="s">
        <v>909</v>
      </c>
      <c r="D474" s="18" t="s">
        <v>909</v>
      </c>
      <c r="E474" s="18">
        <f t="shared" si="17"/>
        <v>0</v>
      </c>
      <c r="F474" s="18" t="s">
        <v>909</v>
      </c>
      <c r="G474" s="125">
        <f t="shared" si="18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>
      <c r="A475" s="253" t="s">
        <v>944</v>
      </c>
      <c r="B475" s="236" t="s">
        <v>1428</v>
      </c>
      <c r="C475" s="18" t="s">
        <v>909</v>
      </c>
      <c r="D475" s="18" t="s">
        <v>909</v>
      </c>
      <c r="E475" s="18">
        <f t="shared" si="17"/>
        <v>0</v>
      </c>
      <c r="F475" s="18" t="s">
        <v>909</v>
      </c>
      <c r="G475" s="125">
        <f t="shared" si="18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>
      <c r="A476" s="253" t="s">
        <v>944</v>
      </c>
      <c r="B476" s="236" t="s">
        <v>1429</v>
      </c>
      <c r="C476" s="18" t="s">
        <v>909</v>
      </c>
      <c r="D476" s="18" t="s">
        <v>909</v>
      </c>
      <c r="E476" s="18">
        <f t="shared" si="17"/>
        <v>0</v>
      </c>
      <c r="F476" s="18" t="s">
        <v>909</v>
      </c>
      <c r="G476" s="125">
        <f t="shared" si="18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>
      <c r="A477" s="253" t="s">
        <v>944</v>
      </c>
      <c r="B477" s="236" t="s">
        <v>1430</v>
      </c>
      <c r="C477" s="18" t="s">
        <v>909</v>
      </c>
      <c r="D477" s="18" t="s">
        <v>909</v>
      </c>
      <c r="E477" s="18">
        <f t="shared" si="17"/>
        <v>0</v>
      </c>
      <c r="F477" s="18" t="s">
        <v>909</v>
      </c>
      <c r="G477" s="125">
        <f t="shared" si="18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>
      <c r="A478" s="253" t="s">
        <v>944</v>
      </c>
      <c r="B478" s="236" t="s">
        <v>383</v>
      </c>
      <c r="C478" s="18" t="s">
        <v>909</v>
      </c>
      <c r="D478" s="18" t="s">
        <v>909</v>
      </c>
      <c r="E478" s="18">
        <f t="shared" si="17"/>
        <v>0</v>
      </c>
      <c r="F478" s="18" t="s">
        <v>909</v>
      </c>
      <c r="G478" s="125">
        <f t="shared" si="18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>
      <c r="A479" s="253" t="s">
        <v>944</v>
      </c>
      <c r="B479" s="236" t="s">
        <v>1431</v>
      </c>
      <c r="C479" s="18" t="s">
        <v>909</v>
      </c>
      <c r="D479" s="18" t="s">
        <v>909</v>
      </c>
      <c r="E479" s="18">
        <f t="shared" si="17"/>
        <v>0</v>
      </c>
      <c r="F479" s="18" t="s">
        <v>909</v>
      </c>
      <c r="G479" s="125">
        <f t="shared" si="18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>
      <c r="A480" s="253" t="s">
        <v>944</v>
      </c>
      <c r="B480" s="236" t="s">
        <v>389</v>
      </c>
      <c r="C480" s="18" t="s">
        <v>909</v>
      </c>
      <c r="D480" s="18" t="s">
        <v>909</v>
      </c>
      <c r="E480" s="18">
        <f t="shared" si="17"/>
        <v>0</v>
      </c>
      <c r="F480" s="18" t="s">
        <v>909</v>
      </c>
      <c r="G480" s="125">
        <f t="shared" si="18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>
      <c r="A481" s="253" t="s">
        <v>944</v>
      </c>
      <c r="B481" s="236" t="s">
        <v>388</v>
      </c>
      <c r="C481" s="18" t="s">
        <v>909</v>
      </c>
      <c r="D481" s="18" t="s">
        <v>909</v>
      </c>
      <c r="E481" s="18">
        <f t="shared" si="17"/>
        <v>0</v>
      </c>
      <c r="F481" s="18" t="s">
        <v>909</v>
      </c>
      <c r="G481" s="125">
        <f t="shared" si="18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>
      <c r="A482" s="253" t="s">
        <v>944</v>
      </c>
      <c r="B482" s="236" t="s">
        <v>387</v>
      </c>
      <c r="C482" s="18" t="s">
        <v>909</v>
      </c>
      <c r="D482" s="18" t="s">
        <v>909</v>
      </c>
      <c r="E482" s="18">
        <f t="shared" si="17"/>
        <v>0</v>
      </c>
      <c r="F482" s="18" t="s">
        <v>909</v>
      </c>
      <c r="G482" s="125">
        <f t="shared" si="18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>
      <c r="A483" s="360" t="s">
        <v>946</v>
      </c>
      <c r="B483" s="262" t="s">
        <v>1432</v>
      </c>
      <c r="C483" s="18">
        <v>8000</v>
      </c>
      <c r="D483" s="18" t="s">
        <v>909</v>
      </c>
      <c r="E483" s="18">
        <v>8000</v>
      </c>
      <c r="F483" s="18">
        <v>8000</v>
      </c>
      <c r="G483" s="125">
        <f t="shared" si="18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>
      <c r="A484" s="360" t="s">
        <v>763</v>
      </c>
      <c r="B484" s="262" t="s">
        <v>764</v>
      </c>
      <c r="C484" s="18">
        <v>4500</v>
      </c>
      <c r="D484" s="18" t="s">
        <v>909</v>
      </c>
      <c r="E484" s="18">
        <v>4500</v>
      </c>
      <c r="F484" s="18">
        <v>4500</v>
      </c>
      <c r="G484" s="125">
        <f t="shared" si="18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>
      <c r="A485" s="361" t="s">
        <v>763</v>
      </c>
      <c r="B485" s="237" t="s">
        <v>1433</v>
      </c>
      <c r="C485" s="18" t="s">
        <v>909</v>
      </c>
      <c r="D485" s="18" t="s">
        <v>909</v>
      </c>
      <c r="E485" s="18">
        <f t="shared" si="17"/>
        <v>0</v>
      </c>
      <c r="F485" s="18" t="s">
        <v>909</v>
      </c>
      <c r="G485" s="125">
        <f t="shared" si="18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>
      <c r="A486" s="361" t="s">
        <v>763</v>
      </c>
      <c r="B486" s="237" t="s">
        <v>1434</v>
      </c>
      <c r="C486" s="18" t="s">
        <v>909</v>
      </c>
      <c r="D486" s="18" t="s">
        <v>909</v>
      </c>
      <c r="E486" s="18">
        <f t="shared" si="17"/>
        <v>0</v>
      </c>
      <c r="F486" s="18" t="s">
        <v>909</v>
      </c>
      <c r="G486" s="125">
        <f t="shared" si="18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>
      <c r="A487" s="360" t="s">
        <v>467</v>
      </c>
      <c r="B487" s="264" t="s">
        <v>1034</v>
      </c>
      <c r="C487" s="18">
        <v>3000</v>
      </c>
      <c r="D487" s="18" t="s">
        <v>909</v>
      </c>
      <c r="E487" s="18">
        <v>3000</v>
      </c>
      <c r="F487" s="18">
        <v>3000</v>
      </c>
      <c r="G487" s="125">
        <f t="shared" si="18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360" t="s">
        <v>568</v>
      </c>
      <c r="B488" s="236" t="s">
        <v>1435</v>
      </c>
      <c r="C488" s="18" t="s">
        <v>909</v>
      </c>
      <c r="D488" s="18" t="s">
        <v>909</v>
      </c>
      <c r="E488" s="18">
        <f t="shared" si="17"/>
        <v>0</v>
      </c>
      <c r="F488" s="18" t="s">
        <v>909</v>
      </c>
      <c r="G488" s="125">
        <f t="shared" si="18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>
      <c r="A489" s="361" t="s">
        <v>568</v>
      </c>
      <c r="B489" s="236" t="s">
        <v>1436</v>
      </c>
      <c r="C489" s="18" t="s">
        <v>909</v>
      </c>
      <c r="D489" s="18" t="s">
        <v>909</v>
      </c>
      <c r="E489" s="18">
        <f t="shared" si="17"/>
        <v>0</v>
      </c>
      <c r="F489" s="18" t="s">
        <v>909</v>
      </c>
      <c r="G489" s="125">
        <f t="shared" si="18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>
      <c r="A490" s="361" t="s">
        <v>568</v>
      </c>
      <c r="B490" s="236" t="s">
        <v>1437</v>
      </c>
      <c r="C490" s="18" t="s">
        <v>909</v>
      </c>
      <c r="D490" s="18" t="s">
        <v>909</v>
      </c>
      <c r="E490" s="18">
        <f t="shared" si="17"/>
        <v>0</v>
      </c>
      <c r="F490" s="18" t="s">
        <v>909</v>
      </c>
      <c r="G490" s="125">
        <f t="shared" si="18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361" t="s">
        <v>568</v>
      </c>
      <c r="B491" s="236" t="s">
        <v>1438</v>
      </c>
      <c r="C491" s="18" t="s">
        <v>909</v>
      </c>
      <c r="D491" s="18" t="s">
        <v>909</v>
      </c>
      <c r="E491" s="18">
        <f t="shared" si="17"/>
        <v>0</v>
      </c>
      <c r="F491" s="18" t="s">
        <v>909</v>
      </c>
      <c r="G491" s="125">
        <f t="shared" si="18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361" t="s">
        <v>568</v>
      </c>
      <c r="B492" s="236" t="s">
        <v>1439</v>
      </c>
      <c r="C492" s="18" t="s">
        <v>909</v>
      </c>
      <c r="D492" s="18" t="s">
        <v>909</v>
      </c>
      <c r="E492" s="18">
        <f t="shared" si="17"/>
        <v>0</v>
      </c>
      <c r="F492" s="18" t="s">
        <v>909</v>
      </c>
      <c r="G492" s="125">
        <f t="shared" si="18"/>
        <v>0</v>
      </c>
      <c r="H492" s="150" t="s">
        <v>909</v>
      </c>
      <c r="I492" s="151" t="s">
        <v>909</v>
      </c>
      <c r="J492" s="163" t="s">
        <v>909</v>
      </c>
      <c r="K492" s="164" t="s">
        <v>909</v>
      </c>
    </row>
    <row r="493" spans="1:11">
      <c r="A493" s="361" t="s">
        <v>568</v>
      </c>
      <c r="B493" s="236" t="s">
        <v>1440</v>
      </c>
      <c r="C493" s="18">
        <v>1502</v>
      </c>
      <c r="D493" s="18" t="s">
        <v>909</v>
      </c>
      <c r="E493" s="18">
        <v>1502</v>
      </c>
      <c r="F493" s="18">
        <v>1502</v>
      </c>
      <c r="G493" s="125">
        <f t="shared" si="18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>
      <c r="A494" s="361" t="s">
        <v>568</v>
      </c>
      <c r="B494" s="236" t="s">
        <v>1441</v>
      </c>
      <c r="C494" s="18" t="s">
        <v>909</v>
      </c>
      <c r="D494" s="18" t="s">
        <v>909</v>
      </c>
      <c r="E494" s="18"/>
      <c r="F494" s="18" t="s">
        <v>909</v>
      </c>
      <c r="G494" s="125">
        <f t="shared" si="18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>
      <c r="A495" s="361" t="s">
        <v>568</v>
      </c>
      <c r="B495" s="236" t="s">
        <v>1442</v>
      </c>
      <c r="C495" s="18">
        <v>1821</v>
      </c>
      <c r="D495" s="18" t="s">
        <v>909</v>
      </c>
      <c r="E495" s="18">
        <v>1821</v>
      </c>
      <c r="F495" s="18">
        <v>184</v>
      </c>
      <c r="G495" s="125">
        <f t="shared" si="18"/>
        <v>1637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>
      <c r="A496" s="361" t="s">
        <v>568</v>
      </c>
      <c r="B496" s="236" t="s">
        <v>1443</v>
      </c>
      <c r="C496" s="18" t="s">
        <v>909</v>
      </c>
      <c r="D496" s="18" t="s">
        <v>909</v>
      </c>
      <c r="E496" s="18">
        <f t="shared" si="17"/>
        <v>0</v>
      </c>
      <c r="F496" s="18" t="s">
        <v>909</v>
      </c>
      <c r="G496" s="125">
        <f t="shared" si="18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>
      <c r="A497" s="361" t="s">
        <v>568</v>
      </c>
      <c r="B497" s="237" t="s">
        <v>1444</v>
      </c>
      <c r="C497" s="18" t="s">
        <v>909</v>
      </c>
      <c r="D497" s="18" t="s">
        <v>909</v>
      </c>
      <c r="E497" s="18">
        <f t="shared" si="17"/>
        <v>0</v>
      </c>
      <c r="F497" s="18" t="s">
        <v>909</v>
      </c>
      <c r="G497" s="125">
        <f t="shared" si="18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>
      <c r="A498" s="361" t="s">
        <v>568</v>
      </c>
      <c r="B498" s="236" t="s">
        <v>1445</v>
      </c>
      <c r="C498" s="18" t="s">
        <v>909</v>
      </c>
      <c r="D498" s="18" t="s">
        <v>909</v>
      </c>
      <c r="E498" s="18">
        <f t="shared" si="17"/>
        <v>0</v>
      </c>
      <c r="F498" s="18" t="s">
        <v>909</v>
      </c>
      <c r="G498" s="125">
        <f t="shared" si="18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>
      <c r="A499" s="360" t="s">
        <v>1002</v>
      </c>
      <c r="B499" s="265" t="s">
        <v>824</v>
      </c>
      <c r="C499" s="18" t="s">
        <v>909</v>
      </c>
      <c r="D499" s="18" t="s">
        <v>909</v>
      </c>
      <c r="E499" s="18">
        <f t="shared" si="17"/>
        <v>0</v>
      </c>
      <c r="F499" s="18" t="s">
        <v>909</v>
      </c>
      <c r="G499" s="125">
        <f t="shared" si="18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361" t="s">
        <v>1002</v>
      </c>
      <c r="B500" s="266" t="s">
        <v>825</v>
      </c>
      <c r="C500" s="18" t="s">
        <v>909</v>
      </c>
      <c r="D500" s="18" t="s">
        <v>909</v>
      </c>
      <c r="E500" s="18">
        <f t="shared" si="17"/>
        <v>0</v>
      </c>
      <c r="F500" s="18" t="s">
        <v>909</v>
      </c>
      <c r="G500" s="125">
        <f t="shared" si="18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>
      <c r="A501" s="253" t="s">
        <v>1002</v>
      </c>
      <c r="B501" s="266" t="s">
        <v>826</v>
      </c>
      <c r="C501" s="18" t="s">
        <v>909</v>
      </c>
      <c r="D501" s="18" t="s">
        <v>909</v>
      </c>
      <c r="E501" s="18">
        <f t="shared" si="17"/>
        <v>0</v>
      </c>
      <c r="F501" s="18" t="s">
        <v>909</v>
      </c>
      <c r="G501" s="125">
        <f t="shared" si="18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>
      <c r="A502" s="253" t="s">
        <v>1002</v>
      </c>
      <c r="B502" s="267" t="s">
        <v>827</v>
      </c>
      <c r="C502" s="18" t="s">
        <v>909</v>
      </c>
      <c r="D502" s="18" t="s">
        <v>909</v>
      </c>
      <c r="E502" s="18">
        <f t="shared" si="17"/>
        <v>0</v>
      </c>
      <c r="F502" s="18" t="s">
        <v>909</v>
      </c>
      <c r="G502" s="125">
        <f t="shared" si="18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>
      <c r="A503" s="253" t="s">
        <v>1002</v>
      </c>
      <c r="B503" s="266" t="s">
        <v>828</v>
      </c>
      <c r="C503" s="18" t="s">
        <v>909</v>
      </c>
      <c r="D503" s="18" t="s">
        <v>909</v>
      </c>
      <c r="E503" s="18">
        <f t="shared" si="17"/>
        <v>0</v>
      </c>
      <c r="F503" s="18" t="s">
        <v>909</v>
      </c>
      <c r="G503" s="125">
        <f t="shared" si="18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>
      <c r="A504" s="253" t="s">
        <v>1002</v>
      </c>
      <c r="B504" s="266" t="s">
        <v>1003</v>
      </c>
      <c r="C504" s="18" t="s">
        <v>909</v>
      </c>
      <c r="D504" s="18" t="s">
        <v>909</v>
      </c>
      <c r="E504" s="18">
        <f t="shared" si="17"/>
        <v>0</v>
      </c>
      <c r="F504" s="18" t="s">
        <v>909</v>
      </c>
      <c r="G504" s="125">
        <f t="shared" si="18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>
      <c r="A505" s="253" t="s">
        <v>1002</v>
      </c>
      <c r="B505" s="266" t="s">
        <v>829</v>
      </c>
      <c r="C505" s="18" t="s">
        <v>909</v>
      </c>
      <c r="D505" s="18" t="s">
        <v>909</v>
      </c>
      <c r="E505" s="18">
        <f t="shared" si="17"/>
        <v>0</v>
      </c>
      <c r="F505" s="18" t="s">
        <v>909</v>
      </c>
      <c r="G505" s="125">
        <f t="shared" si="18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>
      <c r="A506" s="253" t="s">
        <v>1002</v>
      </c>
      <c r="B506" s="266" t="s">
        <v>830</v>
      </c>
      <c r="C506" s="18" t="s">
        <v>909</v>
      </c>
      <c r="D506" s="18" t="s">
        <v>909</v>
      </c>
      <c r="E506" s="18">
        <f t="shared" si="17"/>
        <v>0</v>
      </c>
      <c r="F506" s="18" t="s">
        <v>909</v>
      </c>
      <c r="G506" s="125">
        <f t="shared" si="18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>
      <c r="A507" s="253" t="s">
        <v>1002</v>
      </c>
      <c r="B507" s="266" t="s">
        <v>831</v>
      </c>
      <c r="C507" s="18" t="s">
        <v>909</v>
      </c>
      <c r="D507" s="18" t="s">
        <v>909</v>
      </c>
      <c r="E507" s="18">
        <f t="shared" si="17"/>
        <v>0</v>
      </c>
      <c r="F507" s="18" t="s">
        <v>909</v>
      </c>
      <c r="G507" s="125">
        <f t="shared" si="18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>
      <c r="A508" s="253" t="s">
        <v>1002</v>
      </c>
      <c r="B508" s="267" t="s">
        <v>827</v>
      </c>
      <c r="C508" s="18" t="s">
        <v>909</v>
      </c>
      <c r="D508" s="18" t="s">
        <v>909</v>
      </c>
      <c r="E508" s="18">
        <f t="shared" si="17"/>
        <v>0</v>
      </c>
      <c r="F508" s="18" t="s">
        <v>909</v>
      </c>
      <c r="G508" s="125">
        <f t="shared" si="18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>
      <c r="A509" s="253" t="s">
        <v>1002</v>
      </c>
      <c r="B509" s="268" t="s">
        <v>832</v>
      </c>
      <c r="C509" s="18" t="s">
        <v>909</v>
      </c>
      <c r="D509" s="18" t="s">
        <v>909</v>
      </c>
      <c r="E509" s="18">
        <f t="shared" si="17"/>
        <v>0</v>
      </c>
      <c r="F509" s="18" t="s">
        <v>909</v>
      </c>
      <c r="G509" s="125">
        <f t="shared" si="18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253" t="s">
        <v>1002</v>
      </c>
      <c r="B510" s="268" t="s">
        <v>833</v>
      </c>
      <c r="C510" s="18" t="s">
        <v>909</v>
      </c>
      <c r="D510" s="18" t="s">
        <v>909</v>
      </c>
      <c r="E510" s="18">
        <f t="shared" si="17"/>
        <v>0</v>
      </c>
      <c r="F510" s="18" t="s">
        <v>909</v>
      </c>
      <c r="G510" s="125">
        <f t="shared" si="18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253" t="s">
        <v>1002</v>
      </c>
      <c r="B511" s="268" t="s">
        <v>834</v>
      </c>
      <c r="C511" s="18" t="s">
        <v>909</v>
      </c>
      <c r="D511" s="18" t="s">
        <v>909</v>
      </c>
      <c r="E511" s="18">
        <f t="shared" si="17"/>
        <v>0</v>
      </c>
      <c r="F511" s="18" t="s">
        <v>909</v>
      </c>
      <c r="G511" s="125">
        <f t="shared" si="18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261" t="s">
        <v>1002</v>
      </c>
      <c r="B512" s="266" t="s">
        <v>1004</v>
      </c>
      <c r="C512" s="18" t="s">
        <v>909</v>
      </c>
      <c r="D512" s="18" t="s">
        <v>909</v>
      </c>
      <c r="E512" s="18">
        <f t="shared" si="17"/>
        <v>0</v>
      </c>
      <c r="F512" s="18" t="s">
        <v>909</v>
      </c>
      <c r="G512" s="125">
        <f t="shared" si="18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>
      <c r="A513" s="258" t="s">
        <v>1005</v>
      </c>
      <c r="B513" s="266" t="s">
        <v>1006</v>
      </c>
      <c r="C513" s="18" t="s">
        <v>909</v>
      </c>
      <c r="D513" s="18" t="s">
        <v>909</v>
      </c>
      <c r="E513" s="18">
        <f t="shared" si="17"/>
        <v>0</v>
      </c>
      <c r="F513" s="18" t="s">
        <v>909</v>
      </c>
      <c r="G513" s="125">
        <f t="shared" si="18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>
      <c r="A514" s="258" t="s">
        <v>1483</v>
      </c>
      <c r="B514" s="365" t="s">
        <v>1494</v>
      </c>
      <c r="C514" s="18" t="s">
        <v>909</v>
      </c>
      <c r="D514" s="18" t="s">
        <v>909</v>
      </c>
      <c r="E514" s="18">
        <f t="shared" si="17"/>
        <v>0</v>
      </c>
      <c r="F514" s="18" t="s">
        <v>909</v>
      </c>
      <c r="G514" s="125">
        <f t="shared" si="18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>
      <c r="A515" s="259" t="s">
        <v>1483</v>
      </c>
      <c r="B515" s="366" t="s">
        <v>1495</v>
      </c>
      <c r="C515" s="18" t="s">
        <v>909</v>
      </c>
      <c r="D515" s="18" t="s">
        <v>909</v>
      </c>
      <c r="E515" s="18">
        <f t="shared" si="17"/>
        <v>0</v>
      </c>
      <c r="F515" s="18" t="s">
        <v>909</v>
      </c>
      <c r="G515" s="125">
        <f t="shared" si="18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>
      <c r="A516" s="259" t="s">
        <v>1483</v>
      </c>
      <c r="B516" s="367" t="s">
        <v>1484</v>
      </c>
      <c r="C516" s="18" t="s">
        <v>909</v>
      </c>
      <c r="D516" s="18" t="s">
        <v>909</v>
      </c>
      <c r="E516" s="18">
        <f t="shared" si="17"/>
        <v>0</v>
      </c>
      <c r="F516" s="18" t="s">
        <v>909</v>
      </c>
      <c r="G516" s="125">
        <f t="shared" si="18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>
      <c r="A517" s="259" t="s">
        <v>1483</v>
      </c>
      <c r="B517" s="366" t="s">
        <v>1485</v>
      </c>
      <c r="C517" s="18" t="s">
        <v>909</v>
      </c>
      <c r="D517" s="18" t="s">
        <v>909</v>
      </c>
      <c r="E517" s="18">
        <f t="shared" si="17"/>
        <v>0</v>
      </c>
      <c r="F517" s="18" t="s">
        <v>909</v>
      </c>
      <c r="G517" s="125">
        <f t="shared" si="18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259" t="s">
        <v>1483</v>
      </c>
      <c r="B518" s="366" t="s">
        <v>1486</v>
      </c>
      <c r="C518" s="18" t="s">
        <v>909</v>
      </c>
      <c r="D518" s="18" t="s">
        <v>909</v>
      </c>
      <c r="E518" s="18">
        <f t="shared" si="17"/>
        <v>0</v>
      </c>
      <c r="F518" s="18" t="s">
        <v>909</v>
      </c>
      <c r="G518" s="125">
        <f t="shared" si="18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>
      <c r="A519" s="259" t="s">
        <v>1483</v>
      </c>
      <c r="B519" s="366" t="s">
        <v>1487</v>
      </c>
      <c r="C519" s="18" t="s">
        <v>909</v>
      </c>
      <c r="D519" s="18" t="s">
        <v>909</v>
      </c>
      <c r="E519" s="18">
        <f t="shared" si="17"/>
        <v>0</v>
      </c>
      <c r="F519" s="18" t="s">
        <v>909</v>
      </c>
      <c r="G519" s="125">
        <f t="shared" si="18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>
      <c r="A520" s="259" t="s">
        <v>1483</v>
      </c>
      <c r="B520" s="366" t="s">
        <v>1488</v>
      </c>
      <c r="C520" s="18" t="s">
        <v>909</v>
      </c>
      <c r="D520" s="18" t="s">
        <v>909</v>
      </c>
      <c r="E520" s="18">
        <f t="shared" si="17"/>
        <v>0</v>
      </c>
      <c r="F520" s="18" t="s">
        <v>909</v>
      </c>
      <c r="G520" s="125">
        <f t="shared" si="18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259" t="s">
        <v>1483</v>
      </c>
      <c r="B521" s="366" t="s">
        <v>1489</v>
      </c>
      <c r="C521" s="18" t="s">
        <v>909</v>
      </c>
      <c r="D521" s="18" t="s">
        <v>909</v>
      </c>
      <c r="E521" s="18">
        <f t="shared" si="17"/>
        <v>0</v>
      </c>
      <c r="F521" s="18" t="s">
        <v>909</v>
      </c>
      <c r="G521" s="125">
        <f t="shared" si="18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259" t="s">
        <v>1483</v>
      </c>
      <c r="B522" s="366" t="s">
        <v>1490</v>
      </c>
      <c r="C522" s="18" t="s">
        <v>909</v>
      </c>
      <c r="D522" s="18" t="s">
        <v>909</v>
      </c>
      <c r="E522" s="18">
        <f t="shared" si="17"/>
        <v>0</v>
      </c>
      <c r="F522" s="18" t="s">
        <v>909</v>
      </c>
      <c r="G522" s="125">
        <f t="shared" si="18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259" t="s">
        <v>1483</v>
      </c>
      <c r="B523" s="366" t="s">
        <v>1491</v>
      </c>
      <c r="C523" s="18" t="s">
        <v>909</v>
      </c>
      <c r="D523" s="18" t="s">
        <v>909</v>
      </c>
      <c r="E523" s="18">
        <f t="shared" si="17"/>
        <v>0</v>
      </c>
      <c r="F523" s="18" t="s">
        <v>909</v>
      </c>
      <c r="G523" s="125">
        <f t="shared" si="18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259" t="s">
        <v>1483</v>
      </c>
      <c r="B524" s="366" t="s">
        <v>1492</v>
      </c>
      <c r="C524" s="18" t="s">
        <v>909</v>
      </c>
      <c r="D524" s="18" t="s">
        <v>909</v>
      </c>
      <c r="E524" s="18">
        <f t="shared" si="17"/>
        <v>0</v>
      </c>
      <c r="F524" s="18" t="s">
        <v>909</v>
      </c>
      <c r="G524" s="125">
        <f t="shared" si="18"/>
        <v>0</v>
      </c>
      <c r="H524" s="150" t="s">
        <v>909</v>
      </c>
      <c r="I524" s="151" t="s">
        <v>909</v>
      </c>
      <c r="J524" s="163" t="s">
        <v>909</v>
      </c>
      <c r="K524" s="164" t="s">
        <v>909</v>
      </c>
    </row>
    <row r="525" spans="1:11">
      <c r="A525" s="259" t="s">
        <v>1483</v>
      </c>
      <c r="B525" s="210" t="s">
        <v>1493</v>
      </c>
      <c r="C525" s="18" t="s">
        <v>909</v>
      </c>
      <c r="D525" s="18" t="s">
        <v>909</v>
      </c>
      <c r="E525" s="18">
        <f t="shared" si="17"/>
        <v>0</v>
      </c>
      <c r="F525" s="18" t="s">
        <v>909</v>
      </c>
      <c r="G525" s="125">
        <f t="shared" si="18"/>
        <v>0</v>
      </c>
      <c r="H525" s="150" t="s">
        <v>909</v>
      </c>
      <c r="I525" s="151" t="s">
        <v>909</v>
      </c>
      <c r="J525" s="163" t="s">
        <v>909</v>
      </c>
      <c r="K525" s="164" t="s">
        <v>909</v>
      </c>
    </row>
    <row r="526" spans="1:11">
      <c r="A526" s="259" t="s">
        <v>1483</v>
      </c>
      <c r="B526" s="201"/>
      <c r="C526" s="18" t="s">
        <v>909</v>
      </c>
      <c r="D526" s="18" t="s">
        <v>909</v>
      </c>
      <c r="E526" s="18">
        <f t="shared" ref="E526:E587" si="19">IFERROR(C526+D526,0)</f>
        <v>0</v>
      </c>
      <c r="F526" s="18" t="s">
        <v>909</v>
      </c>
      <c r="G526" s="125">
        <f t="shared" si="18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>
      <c r="A527" s="258" t="s">
        <v>872</v>
      </c>
      <c r="B527" s="266" t="s">
        <v>1446</v>
      </c>
      <c r="C527" s="18">
        <v>5000</v>
      </c>
      <c r="D527" s="18" t="s">
        <v>909</v>
      </c>
      <c r="E527" s="18">
        <v>5000</v>
      </c>
      <c r="F527" s="18">
        <v>5000</v>
      </c>
      <c r="G527" s="125">
        <f t="shared" ref="G527:G590" si="20">IFERROR((E527-F527),0)</f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>
      <c r="A528" s="259" t="s">
        <v>872</v>
      </c>
      <c r="B528" s="240" t="s">
        <v>1447</v>
      </c>
      <c r="C528" s="18">
        <v>5000</v>
      </c>
      <c r="D528" s="18" t="s">
        <v>909</v>
      </c>
      <c r="E528" s="18">
        <v>5000</v>
      </c>
      <c r="F528" s="18">
        <v>5000</v>
      </c>
      <c r="G528" s="125">
        <f t="shared" si="20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>
      <c r="A529" s="259" t="s">
        <v>872</v>
      </c>
      <c r="B529" s="266" t="s">
        <v>874</v>
      </c>
      <c r="C529" s="18">
        <v>5000</v>
      </c>
      <c r="D529" s="18" t="s">
        <v>909</v>
      </c>
      <c r="E529" s="18">
        <v>5000</v>
      </c>
      <c r="F529" s="18" t="s">
        <v>909</v>
      </c>
      <c r="G529" s="125">
        <f t="shared" si="20"/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259" t="s">
        <v>872</v>
      </c>
      <c r="B530" s="240" t="s">
        <v>875</v>
      </c>
      <c r="C530" s="18">
        <v>5000</v>
      </c>
      <c r="D530" s="18" t="s">
        <v>909</v>
      </c>
      <c r="E530" s="18">
        <v>5000</v>
      </c>
      <c r="F530" s="18" t="s">
        <v>909</v>
      </c>
      <c r="G530" s="125">
        <f t="shared" si="20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258" t="s">
        <v>876</v>
      </c>
      <c r="B531" s="242" t="s">
        <v>877</v>
      </c>
      <c r="C531" s="18">
        <v>14300</v>
      </c>
      <c r="D531" s="18" t="s">
        <v>909</v>
      </c>
      <c r="E531" s="18">
        <v>14300</v>
      </c>
      <c r="F531" s="18">
        <v>14300</v>
      </c>
      <c r="G531" s="125">
        <f t="shared" si="20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>
      <c r="A532" s="259" t="s">
        <v>876</v>
      </c>
      <c r="B532" s="242" t="s">
        <v>1013</v>
      </c>
      <c r="C532" s="18" t="s">
        <v>909</v>
      </c>
      <c r="D532" s="18" t="s">
        <v>909</v>
      </c>
      <c r="E532" s="18">
        <f t="shared" si="19"/>
        <v>0</v>
      </c>
      <c r="F532" s="18" t="s">
        <v>909</v>
      </c>
      <c r="G532" s="125">
        <f t="shared" si="20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>
      <c r="A533" s="259" t="s">
        <v>876</v>
      </c>
      <c r="B533" s="242" t="s">
        <v>1064</v>
      </c>
      <c r="C533" s="18">
        <v>3000</v>
      </c>
      <c r="D533" s="18"/>
      <c r="E533" s="18">
        <v>3000</v>
      </c>
      <c r="F533" s="18">
        <v>3000</v>
      </c>
      <c r="G533" s="125">
        <f t="shared" si="20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259" t="s">
        <v>876</v>
      </c>
      <c r="B534" s="242" t="s">
        <v>1065</v>
      </c>
      <c r="C534" s="18" t="s">
        <v>909</v>
      </c>
      <c r="D534" s="18" t="s">
        <v>909</v>
      </c>
      <c r="E534" s="18">
        <f t="shared" si="19"/>
        <v>0</v>
      </c>
      <c r="F534" s="18" t="s">
        <v>909</v>
      </c>
      <c r="G534" s="125">
        <f t="shared" si="20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>
      <c r="A535" s="259" t="s">
        <v>876</v>
      </c>
      <c r="B535" s="242" t="s">
        <v>1014</v>
      </c>
      <c r="C535" s="18" t="s">
        <v>909</v>
      </c>
      <c r="D535" s="18" t="s">
        <v>909</v>
      </c>
      <c r="E535" s="18">
        <f t="shared" si="19"/>
        <v>0</v>
      </c>
      <c r="F535" s="18" t="s">
        <v>909</v>
      </c>
      <c r="G535" s="125">
        <f t="shared" si="20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>
      <c r="A536" s="274" t="s">
        <v>1454</v>
      </c>
      <c r="B536" s="262" t="s">
        <v>377</v>
      </c>
      <c r="C536" s="18">
        <v>3300</v>
      </c>
      <c r="D536" s="18" t="s">
        <v>909</v>
      </c>
      <c r="E536" s="18">
        <v>3300</v>
      </c>
      <c r="F536" s="18">
        <v>3300</v>
      </c>
      <c r="G536" s="125">
        <f t="shared" si="20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>
      <c r="A537" s="274" t="s">
        <v>909</v>
      </c>
      <c r="B537" s="236" t="s">
        <v>376</v>
      </c>
      <c r="C537" s="18">
        <v>3300</v>
      </c>
      <c r="D537" s="18" t="s">
        <v>909</v>
      </c>
      <c r="E537" s="18">
        <v>3300</v>
      </c>
      <c r="F537" s="18">
        <v>3300</v>
      </c>
      <c r="G537" s="125">
        <f t="shared" si="20"/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274" t="s">
        <v>909</v>
      </c>
      <c r="B538" s="236" t="s">
        <v>1455</v>
      </c>
      <c r="C538" s="18">
        <v>15000</v>
      </c>
      <c r="D538" s="18" t="s">
        <v>909</v>
      </c>
      <c r="E538" s="18">
        <v>15000</v>
      </c>
      <c r="F538" s="18">
        <v>10943</v>
      </c>
      <c r="G538" s="125">
        <f t="shared" si="20"/>
        <v>4057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>
      <c r="A539" s="275" t="s">
        <v>997</v>
      </c>
      <c r="B539" s="262" t="s">
        <v>1456</v>
      </c>
      <c r="C539" s="18" t="s">
        <v>909</v>
      </c>
      <c r="D539" s="18" t="s">
        <v>909</v>
      </c>
      <c r="E539" s="18">
        <f t="shared" si="19"/>
        <v>0</v>
      </c>
      <c r="F539" s="18"/>
      <c r="G539" s="125">
        <f t="shared" si="20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>
      <c r="A540" s="273" t="s">
        <v>997</v>
      </c>
      <c r="B540" s="236" t="s">
        <v>1457</v>
      </c>
      <c r="C540" s="18">
        <v>880</v>
      </c>
      <c r="D540" s="18" t="s">
        <v>909</v>
      </c>
      <c r="E540" s="18">
        <v>880</v>
      </c>
      <c r="F540" s="18">
        <v>880</v>
      </c>
      <c r="G540" s="125">
        <f t="shared" si="20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>
      <c r="A541" s="273" t="s">
        <v>997</v>
      </c>
      <c r="B541" s="236" t="s">
        <v>1458</v>
      </c>
      <c r="C541" s="18">
        <v>3700</v>
      </c>
      <c r="D541" s="18" t="s">
        <v>909</v>
      </c>
      <c r="E541" s="18">
        <v>3700</v>
      </c>
      <c r="F541" s="18">
        <v>2147</v>
      </c>
      <c r="G541" s="125">
        <f t="shared" si="20"/>
        <v>1553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273" t="s">
        <v>997</v>
      </c>
      <c r="B542" s="237" t="s">
        <v>1459</v>
      </c>
      <c r="C542" s="18">
        <v>2200</v>
      </c>
      <c r="D542" s="18" t="s">
        <v>909</v>
      </c>
      <c r="E542" s="18">
        <v>2200</v>
      </c>
      <c r="F542" s="18">
        <v>2200</v>
      </c>
      <c r="G542" s="125">
        <f t="shared" si="20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>
      <c r="A543" s="273" t="s">
        <v>997</v>
      </c>
      <c r="B543" s="237" t="s">
        <v>1460</v>
      </c>
      <c r="C543" s="18">
        <v>900</v>
      </c>
      <c r="D543" s="18" t="s">
        <v>909</v>
      </c>
      <c r="E543" s="18">
        <v>900</v>
      </c>
      <c r="F543" s="18">
        <v>821</v>
      </c>
      <c r="G543" s="125">
        <f t="shared" si="20"/>
        <v>79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>
      <c r="A544" s="274" t="s">
        <v>1461</v>
      </c>
      <c r="B544" s="236" t="s">
        <v>1462</v>
      </c>
      <c r="C544" s="18">
        <v>200</v>
      </c>
      <c r="D544" s="18" t="s">
        <v>909</v>
      </c>
      <c r="E544" s="18">
        <v>200</v>
      </c>
      <c r="F544" s="18">
        <v>200</v>
      </c>
      <c r="G544" s="125">
        <f t="shared" si="20"/>
        <v>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>
      <c r="A545" s="276" t="s">
        <v>1461</v>
      </c>
      <c r="B545" s="236" t="s">
        <v>1463</v>
      </c>
      <c r="C545" s="18">
        <v>400</v>
      </c>
      <c r="D545" s="18" t="s">
        <v>909</v>
      </c>
      <c r="E545" s="18">
        <v>400</v>
      </c>
      <c r="F545" s="18">
        <v>400</v>
      </c>
      <c r="G545" s="125">
        <f t="shared" si="20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274" t="s">
        <v>1498</v>
      </c>
      <c r="B546" s="219" t="s">
        <v>1038</v>
      </c>
      <c r="C546" s="18" t="s">
        <v>909</v>
      </c>
      <c r="D546" s="18" t="s">
        <v>909</v>
      </c>
      <c r="E546" s="18">
        <f t="shared" si="19"/>
        <v>0</v>
      </c>
      <c r="F546" s="18" t="s">
        <v>909</v>
      </c>
      <c r="G546" s="125">
        <f t="shared" si="20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>
      <c r="A547" s="276" t="s">
        <v>1498</v>
      </c>
      <c r="B547" s="219" t="s">
        <v>1039</v>
      </c>
      <c r="C547" s="18" t="s">
        <v>909</v>
      </c>
      <c r="D547" s="18" t="s">
        <v>909</v>
      </c>
      <c r="E547" s="18">
        <f t="shared" si="19"/>
        <v>0</v>
      </c>
      <c r="F547" s="18" t="s">
        <v>909</v>
      </c>
      <c r="G547" s="125">
        <f t="shared" si="20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276" t="s">
        <v>1498</v>
      </c>
      <c r="B548" s="219" t="s">
        <v>1040</v>
      </c>
      <c r="C548" s="18" t="s">
        <v>909</v>
      </c>
      <c r="D548" s="18" t="s">
        <v>909</v>
      </c>
      <c r="E548" s="18">
        <f t="shared" si="19"/>
        <v>0</v>
      </c>
      <c r="F548" s="18" t="s">
        <v>909</v>
      </c>
      <c r="G548" s="125">
        <f t="shared" si="20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>
      <c r="A549" s="282" t="s">
        <v>840</v>
      </c>
      <c r="B549" s="364" t="s">
        <v>962</v>
      </c>
      <c r="C549" s="18">
        <v>2170</v>
      </c>
      <c r="D549" s="18" t="s">
        <v>909</v>
      </c>
      <c r="E549" s="18">
        <v>2170</v>
      </c>
      <c r="F549" s="18">
        <v>2170</v>
      </c>
      <c r="G549" s="125">
        <f t="shared" si="20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>
      <c r="A550" s="281"/>
      <c r="B550" s="210" t="s">
        <v>963</v>
      </c>
      <c r="C550" s="18" t="s">
        <v>909</v>
      </c>
      <c r="D550" s="18" t="s">
        <v>909</v>
      </c>
      <c r="E550" s="18">
        <f t="shared" si="19"/>
        <v>0</v>
      </c>
      <c r="F550" s="18" t="s">
        <v>909</v>
      </c>
      <c r="G550" s="125">
        <f t="shared" si="20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16" t="s">
        <v>1540</v>
      </c>
      <c r="B551" s="4" t="s">
        <v>1541</v>
      </c>
      <c r="C551" s="18" t="s">
        <v>909</v>
      </c>
      <c r="D551" s="18" t="s">
        <v>909</v>
      </c>
      <c r="E551" s="18">
        <f t="shared" si="19"/>
        <v>0</v>
      </c>
      <c r="F551" s="18" t="s">
        <v>909</v>
      </c>
      <c r="G551" s="125">
        <f t="shared" si="20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>
      <c r="A552" s="281" t="s">
        <v>1542</v>
      </c>
      <c r="B552" s="364" t="s">
        <v>586</v>
      </c>
      <c r="C552" s="18" t="s">
        <v>909</v>
      </c>
      <c r="D552" s="18" t="s">
        <v>909</v>
      </c>
      <c r="E552" s="18">
        <f t="shared" si="19"/>
        <v>0</v>
      </c>
      <c r="F552" s="18" t="s">
        <v>909</v>
      </c>
      <c r="G552" s="125">
        <f t="shared" si="20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>
      <c r="A553" s="274" t="s">
        <v>1075</v>
      </c>
      <c r="B553" s="272" t="s">
        <v>1543</v>
      </c>
      <c r="C553" s="18">
        <v>1000</v>
      </c>
      <c r="D553" s="18" t="s">
        <v>909</v>
      </c>
      <c r="E553" s="18">
        <v>1000</v>
      </c>
      <c r="F553" s="18" t="s">
        <v>909</v>
      </c>
      <c r="G553" s="125">
        <f t="shared" si="20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>
      <c r="A554" s="274"/>
      <c r="B554" s="272"/>
      <c r="C554" s="18" t="s">
        <v>909</v>
      </c>
      <c r="D554" s="18" t="s">
        <v>909</v>
      </c>
      <c r="E554" s="18">
        <f t="shared" si="19"/>
        <v>0</v>
      </c>
      <c r="F554" s="18" t="s">
        <v>909</v>
      </c>
      <c r="G554" s="125">
        <f t="shared" si="20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274"/>
      <c r="B555" s="272"/>
      <c r="C555" s="18" t="s">
        <v>909</v>
      </c>
      <c r="D555" s="18" t="s">
        <v>909</v>
      </c>
      <c r="E555" s="18">
        <f t="shared" si="19"/>
        <v>0</v>
      </c>
      <c r="F555" s="18" t="s">
        <v>909</v>
      </c>
      <c r="G555" s="125">
        <f t="shared" si="20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274"/>
      <c r="B556" s="272"/>
      <c r="C556" s="18" t="s">
        <v>909</v>
      </c>
      <c r="D556" s="18" t="s">
        <v>909</v>
      </c>
      <c r="E556" s="18">
        <f t="shared" si="19"/>
        <v>0</v>
      </c>
      <c r="F556" s="18" t="s">
        <v>909</v>
      </c>
      <c r="G556" s="125">
        <f t="shared" si="20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274" t="s">
        <v>1471</v>
      </c>
      <c r="B557" s="272" t="s">
        <v>1472</v>
      </c>
      <c r="C557" s="18">
        <v>5000</v>
      </c>
      <c r="D557" s="18" t="s">
        <v>909</v>
      </c>
      <c r="E557" s="18">
        <v>5000</v>
      </c>
      <c r="F557" s="18">
        <v>978</v>
      </c>
      <c r="G557" s="125">
        <f t="shared" si="20"/>
        <v>4022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>
      <c r="A558" s="276" t="s">
        <v>909</v>
      </c>
      <c r="B558" s="272" t="s">
        <v>1473</v>
      </c>
      <c r="C558" s="18" t="s">
        <v>909</v>
      </c>
      <c r="D558" s="18" t="s">
        <v>909</v>
      </c>
      <c r="E558" s="18">
        <f t="shared" si="19"/>
        <v>0</v>
      </c>
      <c r="F558" s="18" t="s">
        <v>909</v>
      </c>
      <c r="G558" s="125">
        <f t="shared" si="20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276" t="s">
        <v>909</v>
      </c>
      <c r="B559" s="272" t="s">
        <v>1474</v>
      </c>
      <c r="C559" s="18" t="s">
        <v>909</v>
      </c>
      <c r="D559" s="18" t="s">
        <v>909</v>
      </c>
      <c r="E559" s="18">
        <f t="shared" si="19"/>
        <v>0</v>
      </c>
      <c r="F559" s="18" t="s">
        <v>909</v>
      </c>
      <c r="G559" s="125">
        <f t="shared" si="20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276" t="s">
        <v>909</v>
      </c>
      <c r="B560" s="272" t="s">
        <v>1475</v>
      </c>
      <c r="C560" s="18" t="s">
        <v>909</v>
      </c>
      <c r="D560" s="18" t="s">
        <v>909</v>
      </c>
      <c r="E560" s="18">
        <f t="shared" si="19"/>
        <v>0</v>
      </c>
      <c r="F560" s="18" t="s">
        <v>909</v>
      </c>
      <c r="G560" s="125">
        <f t="shared" si="20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276" t="s">
        <v>909</v>
      </c>
      <c r="B561" s="272" t="s">
        <v>1476</v>
      </c>
      <c r="C561" s="18" t="s">
        <v>909</v>
      </c>
      <c r="D561" s="18" t="s">
        <v>909</v>
      </c>
      <c r="E561" s="18">
        <f t="shared" si="19"/>
        <v>0</v>
      </c>
      <c r="F561" s="18" t="s">
        <v>909</v>
      </c>
      <c r="G561" s="125">
        <f t="shared" si="20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276" t="s">
        <v>909</v>
      </c>
      <c r="B562" s="272" t="s">
        <v>1477</v>
      </c>
      <c r="C562" s="18" t="s">
        <v>909</v>
      </c>
      <c r="D562" s="18" t="s">
        <v>909</v>
      </c>
      <c r="E562" s="18">
        <f t="shared" si="19"/>
        <v>0</v>
      </c>
      <c r="F562" s="18" t="s">
        <v>909</v>
      </c>
      <c r="G562" s="125">
        <f t="shared" si="20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276" t="s">
        <v>909</v>
      </c>
      <c r="B563" s="272" t="s">
        <v>1478</v>
      </c>
      <c r="C563" s="18" t="s">
        <v>909</v>
      </c>
      <c r="D563" s="18" t="s">
        <v>909</v>
      </c>
      <c r="E563" s="18">
        <f t="shared" si="19"/>
        <v>0</v>
      </c>
      <c r="F563" s="18" t="s">
        <v>909</v>
      </c>
      <c r="G563" s="125">
        <f t="shared" si="20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276" t="s">
        <v>909</v>
      </c>
      <c r="B564" s="272" t="s">
        <v>1479</v>
      </c>
      <c r="C564" s="18" t="s">
        <v>909</v>
      </c>
      <c r="D564" s="18" t="s">
        <v>909</v>
      </c>
      <c r="E564" s="18">
        <f t="shared" si="19"/>
        <v>0</v>
      </c>
      <c r="F564" s="18" t="s">
        <v>909</v>
      </c>
      <c r="G564" s="125">
        <f t="shared" si="20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276" t="s">
        <v>909</v>
      </c>
      <c r="B565" s="272" t="s">
        <v>1480</v>
      </c>
      <c r="C565" s="18" t="s">
        <v>909</v>
      </c>
      <c r="D565" s="18" t="s">
        <v>909</v>
      </c>
      <c r="E565" s="18">
        <f t="shared" si="19"/>
        <v>0</v>
      </c>
      <c r="F565" s="18" t="s">
        <v>909</v>
      </c>
      <c r="G565" s="125">
        <f t="shared" si="20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276" t="s">
        <v>909</v>
      </c>
      <c r="B566" s="272" t="s">
        <v>1481</v>
      </c>
      <c r="C566" s="18" t="s">
        <v>909</v>
      </c>
      <c r="D566" s="18" t="s">
        <v>909</v>
      </c>
      <c r="E566" s="18">
        <f t="shared" si="19"/>
        <v>0</v>
      </c>
      <c r="F566" s="18" t="s">
        <v>909</v>
      </c>
      <c r="G566" s="125">
        <f t="shared" si="20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276" t="s">
        <v>909</v>
      </c>
      <c r="B567" s="272" t="s">
        <v>1482</v>
      </c>
      <c r="C567" s="18" t="s">
        <v>909</v>
      </c>
      <c r="D567" s="18" t="s">
        <v>909</v>
      </c>
      <c r="E567" s="18">
        <f t="shared" si="19"/>
        <v>0</v>
      </c>
      <c r="F567" s="18" t="s">
        <v>909</v>
      </c>
      <c r="G567" s="125">
        <f t="shared" si="20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258" t="s">
        <v>857</v>
      </c>
      <c r="B568" s="266" t="s">
        <v>858</v>
      </c>
      <c r="C568" s="18" t="s">
        <v>909</v>
      </c>
      <c r="D568" s="18" t="s">
        <v>909</v>
      </c>
      <c r="E568" s="18">
        <f t="shared" si="19"/>
        <v>0</v>
      </c>
      <c r="F568" s="18" t="s">
        <v>909</v>
      </c>
      <c r="G568" s="125">
        <f t="shared" si="20"/>
        <v>0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259" t="s">
        <v>857</v>
      </c>
      <c r="B569" s="266" t="s">
        <v>859</v>
      </c>
      <c r="C569" s="18" t="s">
        <v>909</v>
      </c>
      <c r="D569" s="18" t="s">
        <v>909</v>
      </c>
      <c r="E569" s="18">
        <f t="shared" si="19"/>
        <v>0</v>
      </c>
      <c r="F569" s="18" t="s">
        <v>909</v>
      </c>
      <c r="G569" s="125">
        <f t="shared" si="20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259" t="s">
        <v>857</v>
      </c>
      <c r="B570" s="266" t="s">
        <v>860</v>
      </c>
      <c r="C570" s="18" t="s">
        <v>909</v>
      </c>
      <c r="D570" s="18" t="s">
        <v>909</v>
      </c>
      <c r="E570" s="18">
        <f t="shared" si="19"/>
        <v>0</v>
      </c>
      <c r="F570" s="18" t="s">
        <v>909</v>
      </c>
      <c r="G570" s="125">
        <f t="shared" si="20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259" t="s">
        <v>857</v>
      </c>
      <c r="B571" s="270" t="s">
        <v>1452</v>
      </c>
      <c r="C571" s="18">
        <v>15115</v>
      </c>
      <c r="D571" s="18" t="s">
        <v>909</v>
      </c>
      <c r="E571" s="18">
        <v>15115</v>
      </c>
      <c r="F571" s="18">
        <v>15115</v>
      </c>
      <c r="G571" s="125">
        <f t="shared" si="20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259" t="s">
        <v>857</v>
      </c>
      <c r="B572" s="270" t="s">
        <v>1453</v>
      </c>
      <c r="C572" s="18">
        <v>17882</v>
      </c>
      <c r="D572" s="18" t="s">
        <v>909</v>
      </c>
      <c r="E572" s="18">
        <v>17882</v>
      </c>
      <c r="F572" s="18">
        <v>17882</v>
      </c>
      <c r="G572" s="125">
        <f t="shared" si="20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259" t="s">
        <v>857</v>
      </c>
      <c r="B573" s="266" t="s">
        <v>863</v>
      </c>
      <c r="C573" s="18" t="s">
        <v>909</v>
      </c>
      <c r="D573" s="18" t="s">
        <v>909</v>
      </c>
      <c r="E573" s="18">
        <f t="shared" si="19"/>
        <v>0</v>
      </c>
      <c r="F573" s="18" t="s">
        <v>909</v>
      </c>
      <c r="G573" s="125">
        <f t="shared" si="20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259" t="s">
        <v>857</v>
      </c>
      <c r="B574" s="266" t="s">
        <v>864</v>
      </c>
      <c r="C574" s="18" t="s">
        <v>909</v>
      </c>
      <c r="D574" s="18" t="s">
        <v>909</v>
      </c>
      <c r="E574" s="18">
        <f t="shared" si="19"/>
        <v>0</v>
      </c>
      <c r="F574" s="18" t="s">
        <v>909</v>
      </c>
      <c r="G574" s="125">
        <f t="shared" si="20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259" t="s">
        <v>857</v>
      </c>
      <c r="B575" s="266" t="s">
        <v>865</v>
      </c>
      <c r="C575" s="18" t="s">
        <v>909</v>
      </c>
      <c r="D575" s="18" t="s">
        <v>909</v>
      </c>
      <c r="E575" s="18">
        <f t="shared" si="19"/>
        <v>0</v>
      </c>
      <c r="F575" s="18" t="s">
        <v>909</v>
      </c>
      <c r="G575" s="125">
        <f t="shared" si="20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259" t="s">
        <v>857</v>
      </c>
      <c r="B576" s="266" t="s">
        <v>866</v>
      </c>
      <c r="C576" s="18">
        <v>2600</v>
      </c>
      <c r="D576" s="18" t="s">
        <v>909</v>
      </c>
      <c r="E576" s="18">
        <v>2600</v>
      </c>
      <c r="F576" s="18">
        <v>2600</v>
      </c>
      <c r="G576" s="125">
        <f t="shared" si="20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274" t="s">
        <v>1496</v>
      </c>
      <c r="B577" s="200" t="s">
        <v>1497</v>
      </c>
      <c r="C577" s="18" t="s">
        <v>909</v>
      </c>
      <c r="D577" s="18" t="s">
        <v>909</v>
      </c>
      <c r="E577" s="18">
        <f t="shared" si="19"/>
        <v>0</v>
      </c>
      <c r="F577" s="18" t="s">
        <v>909</v>
      </c>
      <c r="G577" s="125">
        <f t="shared" si="20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276" t="s">
        <v>1496</v>
      </c>
      <c r="B578" s="280" t="s">
        <v>770</v>
      </c>
      <c r="C578" s="18" t="s">
        <v>909</v>
      </c>
      <c r="D578" s="18" t="s">
        <v>909</v>
      </c>
      <c r="E578" s="18">
        <f t="shared" si="19"/>
        <v>0</v>
      </c>
      <c r="F578" s="18" t="s">
        <v>909</v>
      </c>
      <c r="G578" s="125">
        <f t="shared" si="20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276" t="s">
        <v>1496</v>
      </c>
      <c r="B579" s="202" t="s">
        <v>1041</v>
      </c>
      <c r="C579" s="18" t="s">
        <v>909</v>
      </c>
      <c r="D579" s="18" t="s">
        <v>909</v>
      </c>
      <c r="E579" s="18">
        <f t="shared" si="19"/>
        <v>0</v>
      </c>
      <c r="F579" s="18" t="s">
        <v>909</v>
      </c>
      <c r="G579" s="125">
        <f t="shared" si="20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274" t="s">
        <v>964</v>
      </c>
      <c r="B580" s="271" t="s">
        <v>892</v>
      </c>
      <c r="C580" s="18" t="s">
        <v>909</v>
      </c>
      <c r="D580" s="18" t="s">
        <v>909</v>
      </c>
      <c r="E580" s="18">
        <f t="shared" si="19"/>
        <v>0</v>
      </c>
      <c r="F580" s="18" t="s">
        <v>909</v>
      </c>
      <c r="G580" s="125">
        <f t="shared" si="20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276" t="s">
        <v>964</v>
      </c>
      <c r="B581" s="272" t="s">
        <v>891</v>
      </c>
      <c r="C581" s="18">
        <v>3000</v>
      </c>
      <c r="D581" s="18" t="s">
        <v>909</v>
      </c>
      <c r="E581" s="18">
        <v>3000</v>
      </c>
      <c r="F581" s="18">
        <v>3000</v>
      </c>
      <c r="G581" s="125">
        <f t="shared" si="20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276" t="s">
        <v>964</v>
      </c>
      <c r="B582" s="272" t="s">
        <v>965</v>
      </c>
      <c r="C582" s="18" t="s">
        <v>909</v>
      </c>
      <c r="D582" s="18" t="s">
        <v>909</v>
      </c>
      <c r="E582" s="18">
        <f t="shared" si="19"/>
        <v>0</v>
      </c>
      <c r="F582" s="18" t="s">
        <v>909</v>
      </c>
      <c r="G582" s="125">
        <f t="shared" si="20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276" t="s">
        <v>964</v>
      </c>
      <c r="B583" s="272" t="s">
        <v>894</v>
      </c>
      <c r="C583" s="18">
        <v>15000</v>
      </c>
      <c r="D583" s="18" t="s">
        <v>909</v>
      </c>
      <c r="E583" s="18">
        <v>15000</v>
      </c>
      <c r="F583" s="18">
        <v>15000</v>
      </c>
      <c r="G583" s="125">
        <f t="shared" si="20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276" t="s">
        <v>964</v>
      </c>
      <c r="B584" s="272" t="s">
        <v>1464</v>
      </c>
      <c r="C584" s="18" t="s">
        <v>909</v>
      </c>
      <c r="D584" s="18" t="s">
        <v>909</v>
      </c>
      <c r="E584" s="18">
        <f t="shared" si="19"/>
        <v>0</v>
      </c>
      <c r="F584" s="18" t="s">
        <v>909</v>
      </c>
      <c r="G584" s="125">
        <f t="shared" si="20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276" t="s">
        <v>964</v>
      </c>
      <c r="B585" s="272" t="s">
        <v>1465</v>
      </c>
      <c r="C585" s="18" t="s">
        <v>909</v>
      </c>
      <c r="D585" s="18" t="s">
        <v>909</v>
      </c>
      <c r="E585" s="18">
        <f t="shared" si="19"/>
        <v>0</v>
      </c>
      <c r="F585" s="18" t="s">
        <v>909</v>
      </c>
      <c r="G585" s="125">
        <f t="shared" si="20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276" t="s">
        <v>964</v>
      </c>
      <c r="B586" s="272" t="s">
        <v>1466</v>
      </c>
      <c r="C586" s="18" t="s">
        <v>909</v>
      </c>
      <c r="D586" s="18" t="s">
        <v>909</v>
      </c>
      <c r="E586" s="18">
        <f t="shared" si="19"/>
        <v>0</v>
      </c>
      <c r="F586" s="18" t="s">
        <v>909</v>
      </c>
      <c r="G586" s="125">
        <f t="shared" si="20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 ht="31.5">
      <c r="A587" s="276" t="s">
        <v>964</v>
      </c>
      <c r="B587" s="272" t="s">
        <v>1467</v>
      </c>
      <c r="C587" s="18" t="s">
        <v>909</v>
      </c>
      <c r="D587" s="18" t="s">
        <v>909</v>
      </c>
      <c r="E587" s="18">
        <f t="shared" si="19"/>
        <v>0</v>
      </c>
      <c r="F587" s="18" t="s">
        <v>909</v>
      </c>
      <c r="G587" s="125">
        <f t="shared" si="20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276" t="s">
        <v>964</v>
      </c>
      <c r="B588" s="272" t="s">
        <v>1468</v>
      </c>
      <c r="C588" s="18">
        <v>3000</v>
      </c>
      <c r="D588" s="18" t="s">
        <v>909</v>
      </c>
      <c r="E588" s="18">
        <v>3000</v>
      </c>
      <c r="F588" s="18">
        <v>3000</v>
      </c>
      <c r="G588" s="125">
        <f t="shared" si="20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276" t="s">
        <v>964</v>
      </c>
      <c r="B589" s="272" t="s">
        <v>1469</v>
      </c>
      <c r="C589" s="18">
        <v>3000</v>
      </c>
      <c r="D589" s="18" t="s">
        <v>909</v>
      </c>
      <c r="E589" s="18">
        <v>3000</v>
      </c>
      <c r="F589" s="18">
        <v>3000</v>
      </c>
      <c r="G589" s="125">
        <f t="shared" si="20"/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276" t="s">
        <v>964</v>
      </c>
      <c r="B590" s="272" t="s">
        <v>1470</v>
      </c>
      <c r="C590" s="18">
        <v>10000</v>
      </c>
      <c r="D590" s="18" t="s">
        <v>909</v>
      </c>
      <c r="E590" s="18">
        <v>10000</v>
      </c>
      <c r="F590" s="18">
        <v>10000</v>
      </c>
      <c r="G590" s="125">
        <f t="shared" si="20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276"/>
      <c r="B591" s="358" t="s">
        <v>1536</v>
      </c>
      <c r="C591" s="18">
        <v>40000</v>
      </c>
      <c r="D591" s="18" t="s">
        <v>909</v>
      </c>
      <c r="E591" s="18">
        <v>40000</v>
      </c>
      <c r="F591" s="18">
        <v>27500</v>
      </c>
      <c r="G591" s="125">
        <f t="shared" ref="G591:G654" si="21">IFERROR((E591-F591),0)</f>
        <v>12500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276"/>
      <c r="B592" s="358"/>
      <c r="C592" s="18" t="s">
        <v>909</v>
      </c>
      <c r="D592" s="18" t="s">
        <v>909</v>
      </c>
      <c r="E592" s="18">
        <f t="shared" ref="E592:E653" si="22">IFERROR(C592+D592,0)</f>
        <v>0</v>
      </c>
      <c r="F592" s="18" t="s">
        <v>909</v>
      </c>
      <c r="G592" s="125">
        <f t="shared" si="21"/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276"/>
      <c r="B593" s="358"/>
      <c r="C593" s="18" t="s">
        <v>909</v>
      </c>
      <c r="D593" s="18" t="s">
        <v>909</v>
      </c>
      <c r="E593" s="18">
        <f t="shared" si="22"/>
        <v>0</v>
      </c>
      <c r="F593" s="18" t="s">
        <v>909</v>
      </c>
      <c r="G593" s="125">
        <f t="shared" si="21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274" t="s">
        <v>1499</v>
      </c>
      <c r="B594" s="418" t="s">
        <v>1644</v>
      </c>
      <c r="C594" s="18">
        <v>500</v>
      </c>
      <c r="D594" s="18" t="s">
        <v>909</v>
      </c>
      <c r="E594" s="18">
        <v>500</v>
      </c>
      <c r="F594" s="18">
        <v>111</v>
      </c>
      <c r="G594" s="125">
        <f t="shared" si="21"/>
        <v>389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 ht="21">
      <c r="A595" s="274" t="s">
        <v>909</v>
      </c>
      <c r="B595" s="359" t="s">
        <v>1501</v>
      </c>
      <c r="C595" s="18" t="s">
        <v>909</v>
      </c>
      <c r="D595" s="18" t="s">
        <v>909</v>
      </c>
      <c r="E595" s="18">
        <f t="shared" si="22"/>
        <v>0</v>
      </c>
      <c r="F595" s="18" t="s">
        <v>909</v>
      </c>
      <c r="G595" s="125">
        <f t="shared" si="21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274" t="s">
        <v>909</v>
      </c>
      <c r="B596" s="4" t="s">
        <v>1502</v>
      </c>
      <c r="C596" s="18" t="s">
        <v>909</v>
      </c>
      <c r="D596" s="18" t="s">
        <v>909</v>
      </c>
      <c r="E596" s="18">
        <f t="shared" si="22"/>
        <v>0</v>
      </c>
      <c r="F596" s="18" t="s">
        <v>909</v>
      </c>
      <c r="G596" s="125">
        <f t="shared" si="21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274" t="s">
        <v>909</v>
      </c>
      <c r="B597" s="4" t="s">
        <v>1503</v>
      </c>
      <c r="C597" s="18" t="s">
        <v>909</v>
      </c>
      <c r="D597" s="18" t="s">
        <v>909</v>
      </c>
      <c r="E597" s="18">
        <f t="shared" si="22"/>
        <v>0</v>
      </c>
      <c r="F597" s="18" t="s">
        <v>909</v>
      </c>
      <c r="G597" s="125">
        <f t="shared" si="21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274" t="s">
        <v>909</v>
      </c>
      <c r="B598" s="4" t="s">
        <v>1504</v>
      </c>
      <c r="C598" s="18" t="s">
        <v>909</v>
      </c>
      <c r="D598" s="18" t="s">
        <v>909</v>
      </c>
      <c r="E598" s="18">
        <f t="shared" si="22"/>
        <v>0</v>
      </c>
      <c r="F598" s="18" t="s">
        <v>909</v>
      </c>
      <c r="G598" s="125">
        <f t="shared" si="21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274" t="s">
        <v>909</v>
      </c>
      <c r="B599" s="4" t="s">
        <v>1505</v>
      </c>
      <c r="C599" s="18" t="s">
        <v>909</v>
      </c>
      <c r="D599" s="18" t="s">
        <v>909</v>
      </c>
      <c r="E599" s="18">
        <f t="shared" si="22"/>
        <v>0</v>
      </c>
      <c r="F599" s="18" t="s">
        <v>909</v>
      </c>
      <c r="G599" s="125">
        <f t="shared" si="21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274" t="s">
        <v>909</v>
      </c>
      <c r="B600" s="4" t="s">
        <v>1506</v>
      </c>
      <c r="C600" s="18" t="s">
        <v>909</v>
      </c>
      <c r="D600" s="18" t="s">
        <v>909</v>
      </c>
      <c r="E600" s="18">
        <f t="shared" si="22"/>
        <v>0</v>
      </c>
      <c r="F600" s="18" t="s">
        <v>909</v>
      </c>
      <c r="G600" s="125">
        <f t="shared" si="21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274" t="s">
        <v>909</v>
      </c>
      <c r="B601" s="4" t="s">
        <v>1507</v>
      </c>
      <c r="C601" s="18" t="s">
        <v>909</v>
      </c>
      <c r="D601" s="18" t="s">
        <v>909</v>
      </c>
      <c r="E601" s="18">
        <f t="shared" si="22"/>
        <v>0</v>
      </c>
      <c r="F601" s="18" t="s">
        <v>909</v>
      </c>
      <c r="G601" s="125">
        <f t="shared" si="21"/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274" t="s">
        <v>909</v>
      </c>
      <c r="B602" s="4" t="s">
        <v>1508</v>
      </c>
      <c r="C602" s="18" t="s">
        <v>909</v>
      </c>
      <c r="D602" s="18" t="s">
        <v>909</v>
      </c>
      <c r="E602" s="18">
        <f t="shared" si="22"/>
        <v>0</v>
      </c>
      <c r="F602" s="18" t="s">
        <v>909</v>
      </c>
      <c r="G602" s="125">
        <f t="shared" si="21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274" t="s">
        <v>909</v>
      </c>
      <c r="B603" s="4" t="s">
        <v>1509</v>
      </c>
      <c r="C603" s="18" t="s">
        <v>909</v>
      </c>
      <c r="D603" s="18" t="s">
        <v>909</v>
      </c>
      <c r="E603" s="18">
        <f t="shared" si="22"/>
        <v>0</v>
      </c>
      <c r="F603" s="18" t="s">
        <v>909</v>
      </c>
      <c r="G603" s="125">
        <f t="shared" si="21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274" t="s">
        <v>909</v>
      </c>
      <c r="B604" s="4" t="s">
        <v>1510</v>
      </c>
      <c r="C604" s="18" t="s">
        <v>909</v>
      </c>
      <c r="D604" s="18" t="s">
        <v>909</v>
      </c>
      <c r="E604" s="18">
        <f t="shared" si="22"/>
        <v>0</v>
      </c>
      <c r="F604" s="18" t="s">
        <v>909</v>
      </c>
      <c r="G604" s="125">
        <f t="shared" si="21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274" t="s">
        <v>909</v>
      </c>
      <c r="B605" s="4" t="s">
        <v>1511</v>
      </c>
      <c r="C605" s="18" t="s">
        <v>909</v>
      </c>
      <c r="D605" s="18" t="s">
        <v>909</v>
      </c>
      <c r="E605" s="18">
        <f t="shared" si="22"/>
        <v>0</v>
      </c>
      <c r="F605" s="18" t="s">
        <v>909</v>
      </c>
      <c r="G605" s="125">
        <f t="shared" si="21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>
      <c r="A606" s="274" t="s">
        <v>909</v>
      </c>
      <c r="B606" s="4" t="s">
        <v>1512</v>
      </c>
      <c r="C606" s="18" t="s">
        <v>909</v>
      </c>
      <c r="D606" s="18" t="s">
        <v>909</v>
      </c>
      <c r="E606" s="18">
        <f t="shared" si="22"/>
        <v>0</v>
      </c>
      <c r="F606" s="18" t="s">
        <v>909</v>
      </c>
      <c r="G606" s="125">
        <f t="shared" si="21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274" t="s">
        <v>909</v>
      </c>
      <c r="B607" s="4" t="s">
        <v>1513</v>
      </c>
      <c r="C607" s="18" t="s">
        <v>909</v>
      </c>
      <c r="D607" s="18" t="s">
        <v>909</v>
      </c>
      <c r="E607" s="18">
        <f t="shared" si="22"/>
        <v>0</v>
      </c>
      <c r="F607" s="18" t="s">
        <v>909</v>
      </c>
      <c r="G607" s="125">
        <f t="shared" si="21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274" t="s">
        <v>909</v>
      </c>
      <c r="B608" s="4" t="s">
        <v>1514</v>
      </c>
      <c r="C608" s="18" t="s">
        <v>909</v>
      </c>
      <c r="D608" s="18" t="s">
        <v>909</v>
      </c>
      <c r="E608" s="18">
        <f t="shared" si="22"/>
        <v>0</v>
      </c>
      <c r="F608" s="18" t="s">
        <v>909</v>
      </c>
      <c r="G608" s="125">
        <f t="shared" si="21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274" t="s">
        <v>909</v>
      </c>
      <c r="B609" s="4" t="s">
        <v>1515</v>
      </c>
      <c r="C609" s="18" t="s">
        <v>909</v>
      </c>
      <c r="D609" s="18" t="s">
        <v>909</v>
      </c>
      <c r="E609" s="18">
        <f t="shared" si="22"/>
        <v>0</v>
      </c>
      <c r="F609" s="18" t="s">
        <v>909</v>
      </c>
      <c r="G609" s="125">
        <f t="shared" si="21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274" t="s">
        <v>909</v>
      </c>
      <c r="B610" s="4" t="s">
        <v>1516</v>
      </c>
      <c r="C610" s="18" t="s">
        <v>909</v>
      </c>
      <c r="D610" s="18" t="s">
        <v>909</v>
      </c>
      <c r="E610" s="18">
        <f t="shared" si="22"/>
        <v>0</v>
      </c>
      <c r="F610" s="18" t="s">
        <v>909</v>
      </c>
      <c r="G610" s="125">
        <f t="shared" si="21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16" t="s">
        <v>1538</v>
      </c>
      <c r="B611" s="4" t="s">
        <v>685</v>
      </c>
      <c r="C611" s="18">
        <v>910</v>
      </c>
      <c r="D611" s="18" t="s">
        <v>909</v>
      </c>
      <c r="E611" s="18">
        <v>910</v>
      </c>
      <c r="F611" s="18">
        <v>910</v>
      </c>
      <c r="G611" s="125">
        <f t="shared" si="21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238" t="s">
        <v>1538</v>
      </c>
      <c r="B612" s="4" t="s">
        <v>1539</v>
      </c>
      <c r="C612" s="18">
        <v>1060</v>
      </c>
      <c r="D612" s="18" t="s">
        <v>909</v>
      </c>
      <c r="E612" s="18">
        <v>1060</v>
      </c>
      <c r="F612" s="18">
        <v>1060</v>
      </c>
      <c r="G612" s="125">
        <f t="shared" si="21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16" t="s">
        <v>909</v>
      </c>
      <c r="B613" s="27" t="s">
        <v>909</v>
      </c>
      <c r="C613" s="18" t="s">
        <v>909</v>
      </c>
      <c r="D613" s="18" t="s">
        <v>909</v>
      </c>
      <c r="E613" s="18">
        <f t="shared" si="22"/>
        <v>0</v>
      </c>
      <c r="F613" s="18" t="s">
        <v>909</v>
      </c>
      <c r="G613" s="125">
        <f t="shared" si="21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16" t="s">
        <v>1620</v>
      </c>
      <c r="B614" s="412" t="s">
        <v>1621</v>
      </c>
      <c r="C614" s="18">
        <v>200</v>
      </c>
      <c r="D614" s="18"/>
      <c r="E614" s="18">
        <v>200</v>
      </c>
      <c r="F614" s="18">
        <v>200</v>
      </c>
      <c r="G614" s="125">
        <f t="shared" si="21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16" t="s">
        <v>909</v>
      </c>
      <c r="B615" s="4" t="s">
        <v>909</v>
      </c>
      <c r="C615" s="18" t="s">
        <v>909</v>
      </c>
      <c r="D615" s="18" t="s">
        <v>909</v>
      </c>
      <c r="E615" s="18">
        <f t="shared" si="22"/>
        <v>0</v>
      </c>
      <c r="F615" s="18" t="s">
        <v>909</v>
      </c>
      <c r="G615" s="125">
        <f t="shared" si="21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415" t="s">
        <v>1622</v>
      </c>
      <c r="B616" s="413" t="s">
        <v>1623</v>
      </c>
      <c r="C616" s="18" t="s">
        <v>909</v>
      </c>
      <c r="D616" s="18" t="s">
        <v>909</v>
      </c>
      <c r="E616" s="18">
        <f t="shared" si="22"/>
        <v>0</v>
      </c>
      <c r="F616" s="18" t="s">
        <v>909</v>
      </c>
      <c r="G616" s="125">
        <f t="shared" si="21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414" t="s">
        <v>1622</v>
      </c>
      <c r="B617" s="413" t="s">
        <v>1624</v>
      </c>
      <c r="C617" s="18" t="s">
        <v>909</v>
      </c>
      <c r="D617" s="18" t="s">
        <v>909</v>
      </c>
      <c r="E617" s="18">
        <f t="shared" si="22"/>
        <v>0</v>
      </c>
      <c r="F617" s="18" t="s">
        <v>909</v>
      </c>
      <c r="G617" s="125">
        <f t="shared" si="21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414" t="s">
        <v>1622</v>
      </c>
      <c r="B618" s="413" t="s">
        <v>1625</v>
      </c>
      <c r="C618" s="18" t="s">
        <v>909</v>
      </c>
      <c r="D618" s="18" t="s">
        <v>909</v>
      </c>
      <c r="E618" s="18">
        <f t="shared" si="22"/>
        <v>0</v>
      </c>
      <c r="F618" s="18" t="s">
        <v>909</v>
      </c>
      <c r="G618" s="125">
        <f t="shared" si="21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414" t="s">
        <v>1622</v>
      </c>
      <c r="B619" s="413" t="s">
        <v>1626</v>
      </c>
      <c r="C619" s="18">
        <v>2188</v>
      </c>
      <c r="D619" s="18" t="s">
        <v>909</v>
      </c>
      <c r="E619" s="18">
        <v>2188</v>
      </c>
      <c r="F619" s="18">
        <v>2188</v>
      </c>
      <c r="G619" s="125">
        <f t="shared" si="21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414" t="s">
        <v>1622</v>
      </c>
      <c r="B620" s="413" t="s">
        <v>1627</v>
      </c>
      <c r="C620" s="18" t="s">
        <v>909</v>
      </c>
      <c r="D620" s="18" t="s">
        <v>909</v>
      </c>
      <c r="E620" s="18">
        <f t="shared" si="22"/>
        <v>0</v>
      </c>
      <c r="F620" s="18" t="s">
        <v>909</v>
      </c>
      <c r="G620" s="125">
        <f t="shared" si="21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414" t="s">
        <v>1622</v>
      </c>
      <c r="B621" s="413" t="s">
        <v>1628</v>
      </c>
      <c r="C621" s="18" t="s">
        <v>909</v>
      </c>
      <c r="D621" s="18" t="s">
        <v>909</v>
      </c>
      <c r="E621" s="18">
        <f t="shared" si="22"/>
        <v>0</v>
      </c>
      <c r="F621" s="18" t="s">
        <v>909</v>
      </c>
      <c r="G621" s="125">
        <f t="shared" si="21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414" t="s">
        <v>1622</v>
      </c>
      <c r="B622" s="413" t="s">
        <v>1629</v>
      </c>
      <c r="C622" s="18">
        <v>1657</v>
      </c>
      <c r="D622" s="18" t="s">
        <v>909</v>
      </c>
      <c r="E622" s="18">
        <v>1657</v>
      </c>
      <c r="F622" s="18">
        <v>1657</v>
      </c>
      <c r="G622" s="125">
        <f t="shared" si="21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414" t="s">
        <v>1622</v>
      </c>
      <c r="B623" s="413" t="s">
        <v>1630</v>
      </c>
      <c r="C623" s="18" t="s">
        <v>909</v>
      </c>
      <c r="D623" s="18" t="s">
        <v>909</v>
      </c>
      <c r="E623" s="18">
        <f t="shared" si="22"/>
        <v>0</v>
      </c>
      <c r="F623" s="18" t="s">
        <v>909</v>
      </c>
      <c r="G623" s="125">
        <f t="shared" si="21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414" t="s">
        <v>1622</v>
      </c>
      <c r="B624" s="413" t="s">
        <v>1631</v>
      </c>
      <c r="C624" s="18" t="s">
        <v>909</v>
      </c>
      <c r="D624" s="18" t="s">
        <v>909</v>
      </c>
      <c r="E624" s="18">
        <f t="shared" si="22"/>
        <v>0</v>
      </c>
      <c r="F624" s="18" t="s">
        <v>909</v>
      </c>
      <c r="G624" s="125">
        <f t="shared" si="21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414" t="s">
        <v>1622</v>
      </c>
      <c r="B625" s="413" t="s">
        <v>1632</v>
      </c>
      <c r="C625" s="18" t="s">
        <v>909</v>
      </c>
      <c r="D625" s="18" t="s">
        <v>909</v>
      </c>
      <c r="E625" s="18">
        <f t="shared" si="22"/>
        <v>0</v>
      </c>
      <c r="F625" s="18" t="s">
        <v>909</v>
      </c>
      <c r="G625" s="125">
        <f t="shared" si="21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414" t="s">
        <v>1622</v>
      </c>
      <c r="B626" s="413" t="s">
        <v>1633</v>
      </c>
      <c r="C626" s="18" t="s">
        <v>909</v>
      </c>
      <c r="D626" s="18" t="s">
        <v>909</v>
      </c>
      <c r="E626" s="18">
        <f t="shared" si="22"/>
        <v>0</v>
      </c>
      <c r="F626" s="18" t="s">
        <v>909</v>
      </c>
      <c r="G626" s="125">
        <f t="shared" si="21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414" t="s">
        <v>1622</v>
      </c>
      <c r="B627" s="413" t="s">
        <v>1634</v>
      </c>
      <c r="C627" s="18" t="s">
        <v>909</v>
      </c>
      <c r="D627" s="18" t="s">
        <v>909</v>
      </c>
      <c r="E627" s="18">
        <f t="shared" si="22"/>
        <v>0</v>
      </c>
      <c r="F627" s="18" t="s">
        <v>909</v>
      </c>
      <c r="G627" s="125">
        <f t="shared" si="21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414" t="s">
        <v>1622</v>
      </c>
      <c r="B628" s="413" t="s">
        <v>1635</v>
      </c>
      <c r="C628" s="18" t="s">
        <v>909</v>
      </c>
      <c r="D628" s="18" t="s">
        <v>909</v>
      </c>
      <c r="E628" s="18">
        <f t="shared" si="22"/>
        <v>0</v>
      </c>
      <c r="F628" s="18" t="s">
        <v>909</v>
      </c>
      <c r="G628" s="125">
        <f t="shared" si="21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414" t="s">
        <v>1622</v>
      </c>
      <c r="B629" s="413" t="s">
        <v>1636</v>
      </c>
      <c r="C629" s="18">
        <v>1080</v>
      </c>
      <c r="D629" s="18" t="s">
        <v>909</v>
      </c>
      <c r="E629" s="18">
        <v>1080</v>
      </c>
      <c r="F629" s="18">
        <v>1080</v>
      </c>
      <c r="G629" s="125">
        <f t="shared" si="21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414" t="s">
        <v>1622</v>
      </c>
      <c r="B630" s="413" t="s">
        <v>1637</v>
      </c>
      <c r="C630" s="18" t="s">
        <v>909</v>
      </c>
      <c r="D630" s="18" t="s">
        <v>909</v>
      </c>
      <c r="E630" s="18">
        <f t="shared" si="22"/>
        <v>0</v>
      </c>
      <c r="F630" s="18" t="s">
        <v>909</v>
      </c>
      <c r="G630" s="125">
        <f t="shared" si="21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414" t="s">
        <v>1622</v>
      </c>
      <c r="B631" s="413" t="s">
        <v>1638</v>
      </c>
      <c r="C631" s="18" t="s">
        <v>909</v>
      </c>
      <c r="D631" s="18" t="s">
        <v>909</v>
      </c>
      <c r="E631" s="18">
        <f t="shared" si="22"/>
        <v>0</v>
      </c>
      <c r="F631" s="18" t="s">
        <v>909</v>
      </c>
      <c r="G631" s="125">
        <f t="shared" si="21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414" t="s">
        <v>1622</v>
      </c>
      <c r="B632" s="413" t="s">
        <v>1639</v>
      </c>
      <c r="C632" s="18" t="s">
        <v>909</v>
      </c>
      <c r="D632" s="18" t="s">
        <v>909</v>
      </c>
      <c r="E632" s="18">
        <f t="shared" si="22"/>
        <v>0</v>
      </c>
      <c r="F632" s="18" t="s">
        <v>909</v>
      </c>
      <c r="G632" s="125">
        <f t="shared" si="21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414" t="s">
        <v>1622</v>
      </c>
      <c r="B633" s="413" t="s">
        <v>1640</v>
      </c>
      <c r="C633" s="18" t="s">
        <v>909</v>
      </c>
      <c r="D633" s="18" t="s">
        <v>909</v>
      </c>
      <c r="E633" s="18">
        <f t="shared" si="22"/>
        <v>0</v>
      </c>
      <c r="F633" s="18" t="s">
        <v>909</v>
      </c>
      <c r="G633" s="125">
        <f t="shared" si="21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414" t="s">
        <v>1622</v>
      </c>
      <c r="B634" s="413" t="s">
        <v>1641</v>
      </c>
      <c r="C634" s="18" t="s">
        <v>909</v>
      </c>
      <c r="D634" s="18" t="s">
        <v>909</v>
      </c>
      <c r="E634" s="18">
        <f t="shared" si="22"/>
        <v>0</v>
      </c>
      <c r="F634" s="18" t="s">
        <v>909</v>
      </c>
      <c r="G634" s="125">
        <f t="shared" si="21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418" t="s">
        <v>1645</v>
      </c>
      <c r="C635" s="419">
        <v>5994</v>
      </c>
      <c r="D635" s="18" t="s">
        <v>909</v>
      </c>
      <c r="E635" s="18">
        <v>5994</v>
      </c>
      <c r="F635" s="18">
        <v>5994</v>
      </c>
      <c r="G635" s="125">
        <f t="shared" si="21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418" t="s">
        <v>1646</v>
      </c>
      <c r="C636" s="419">
        <v>2054</v>
      </c>
      <c r="D636" s="18" t="s">
        <v>909</v>
      </c>
      <c r="E636" s="18">
        <v>2054</v>
      </c>
      <c r="F636" s="18">
        <v>2054</v>
      </c>
      <c r="G636" s="125">
        <f t="shared" si="21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17" t="s">
        <v>909</v>
      </c>
      <c r="C637" s="18" t="s">
        <v>909</v>
      </c>
      <c r="D637" s="18" t="s">
        <v>909</v>
      </c>
      <c r="E637" s="18">
        <f t="shared" si="22"/>
        <v>0</v>
      </c>
      <c r="F637" s="18" t="s">
        <v>909</v>
      </c>
      <c r="G637" s="125">
        <f t="shared" si="21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17" t="s">
        <v>909</v>
      </c>
      <c r="C638" s="18" t="s">
        <v>909</v>
      </c>
      <c r="D638" s="18" t="s">
        <v>909</v>
      </c>
      <c r="E638" s="18">
        <f t="shared" si="22"/>
        <v>0</v>
      </c>
      <c r="F638" s="18" t="s">
        <v>909</v>
      </c>
      <c r="G638" s="125">
        <f t="shared" si="21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17" t="s">
        <v>909</v>
      </c>
      <c r="C639" s="18" t="s">
        <v>909</v>
      </c>
      <c r="D639" s="18" t="s">
        <v>909</v>
      </c>
      <c r="E639" s="18">
        <f t="shared" si="22"/>
        <v>0</v>
      </c>
      <c r="F639" s="18" t="s">
        <v>909</v>
      </c>
      <c r="G639" s="125">
        <f t="shared" si="21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17" t="s">
        <v>909</v>
      </c>
      <c r="C640" s="18" t="s">
        <v>909</v>
      </c>
      <c r="D640" s="18" t="s">
        <v>909</v>
      </c>
      <c r="E640" s="18">
        <f t="shared" si="22"/>
        <v>0</v>
      </c>
      <c r="F640" s="18" t="s">
        <v>909</v>
      </c>
      <c r="G640" s="125">
        <f t="shared" si="21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17" t="s">
        <v>909</v>
      </c>
      <c r="C641" s="18" t="s">
        <v>909</v>
      </c>
      <c r="D641" s="18" t="s">
        <v>909</v>
      </c>
      <c r="E641" s="18">
        <f t="shared" si="22"/>
        <v>0</v>
      </c>
      <c r="F641" s="18" t="s">
        <v>909</v>
      </c>
      <c r="G641" s="125">
        <f t="shared" si="21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17" t="s">
        <v>909</v>
      </c>
      <c r="C642" s="18" t="s">
        <v>909</v>
      </c>
      <c r="D642" s="18" t="s">
        <v>909</v>
      </c>
      <c r="E642" s="18">
        <f t="shared" si="22"/>
        <v>0</v>
      </c>
      <c r="F642" s="18" t="s">
        <v>909</v>
      </c>
      <c r="G642" s="125">
        <f t="shared" si="21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17" t="s">
        <v>909</v>
      </c>
      <c r="C643" s="18" t="s">
        <v>909</v>
      </c>
      <c r="D643" s="18" t="s">
        <v>909</v>
      </c>
      <c r="E643" s="18">
        <f t="shared" si="22"/>
        <v>0</v>
      </c>
      <c r="F643" s="18" t="s">
        <v>909</v>
      </c>
      <c r="G643" s="125">
        <f t="shared" si="21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17" t="s">
        <v>909</v>
      </c>
      <c r="C644" s="18" t="s">
        <v>909</v>
      </c>
      <c r="D644" s="18" t="s">
        <v>909</v>
      </c>
      <c r="E644" s="18">
        <f t="shared" si="22"/>
        <v>0</v>
      </c>
      <c r="F644" s="18" t="s">
        <v>909</v>
      </c>
      <c r="G644" s="125">
        <f t="shared" si="21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2"/>
        <v>0</v>
      </c>
      <c r="F645" s="18" t="s">
        <v>909</v>
      </c>
      <c r="G645" s="125">
        <f t="shared" si="21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2"/>
        <v>0</v>
      </c>
      <c r="F646" s="18" t="s">
        <v>909</v>
      </c>
      <c r="G646" s="125">
        <f t="shared" si="21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2"/>
        <v>0</v>
      </c>
      <c r="F647" s="18" t="s">
        <v>909</v>
      </c>
      <c r="G647" s="125">
        <f t="shared" si="21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2"/>
        <v>0</v>
      </c>
      <c r="F648" s="18" t="s">
        <v>909</v>
      </c>
      <c r="G648" s="125">
        <f t="shared" si="21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2"/>
        <v>0</v>
      </c>
      <c r="F649" s="18" t="s">
        <v>909</v>
      </c>
      <c r="G649" s="125">
        <f t="shared" si="21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2"/>
        <v>0</v>
      </c>
      <c r="F650" s="18" t="s">
        <v>909</v>
      </c>
      <c r="G650" s="125">
        <f t="shared" si="21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2"/>
        <v>0</v>
      </c>
      <c r="F651" s="18" t="s">
        <v>909</v>
      </c>
      <c r="G651" s="125">
        <f t="shared" si="21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2"/>
        <v>0</v>
      </c>
      <c r="F652" s="18" t="s">
        <v>909</v>
      </c>
      <c r="G652" s="125">
        <f t="shared" si="21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si="22"/>
        <v>0</v>
      </c>
      <c r="F653" s="18" t="s">
        <v>909</v>
      </c>
      <c r="G653" s="125">
        <f t="shared" si="21"/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ref="E654:E717" si="23">IFERROR(C654+D654,0)</f>
        <v>0</v>
      </c>
      <c r="F654" s="18" t="s">
        <v>909</v>
      </c>
      <c r="G654" s="125">
        <f t="shared" si="21"/>
        <v>0</v>
      </c>
      <c r="H654" s="150" t="s">
        <v>909</v>
      </c>
      <c r="I654" s="151" t="s">
        <v>909</v>
      </c>
      <c r="J654" s="163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3"/>
        <v>0</v>
      </c>
      <c r="F655" s="18" t="s">
        <v>909</v>
      </c>
      <c r="G655" s="125">
        <f t="shared" ref="G655:G718" si="24">IFERROR((E655-F655),0)</f>
        <v>0</v>
      </c>
      <c r="H655" s="154" t="s">
        <v>909</v>
      </c>
      <c r="I655" s="448" t="s">
        <v>909</v>
      </c>
      <c r="J655" s="169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3"/>
        <v>0</v>
      </c>
      <c r="F656" s="18" t="s">
        <v>909</v>
      </c>
      <c r="G656" s="125">
        <f t="shared" si="24"/>
        <v>0</v>
      </c>
      <c r="H656" s="148" t="s">
        <v>909</v>
      </c>
      <c r="I656" s="449" t="s">
        <v>909</v>
      </c>
      <c r="J656" s="170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3"/>
        <v>0</v>
      </c>
      <c r="F657" s="18" t="s">
        <v>909</v>
      </c>
      <c r="G657" s="125">
        <f t="shared" si="24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3"/>
        <v>0</v>
      </c>
      <c r="F658" s="18" t="s">
        <v>909</v>
      </c>
      <c r="G658" s="125">
        <f t="shared" si="24"/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3"/>
        <v>0</v>
      </c>
      <c r="F659" s="18" t="s">
        <v>909</v>
      </c>
      <c r="G659" s="125">
        <f t="shared" si="24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3"/>
        <v>0</v>
      </c>
      <c r="F660" s="18" t="s">
        <v>909</v>
      </c>
      <c r="G660" s="125">
        <f t="shared" si="24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3"/>
        <v>0</v>
      </c>
      <c r="F661" s="18" t="s">
        <v>909</v>
      </c>
      <c r="G661" s="125">
        <f t="shared" si="24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3"/>
        <v>0</v>
      </c>
      <c r="F662" s="18" t="s">
        <v>909</v>
      </c>
      <c r="G662" s="125">
        <f t="shared" si="24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3"/>
        <v>0</v>
      </c>
      <c r="F663" s="18" t="s">
        <v>909</v>
      </c>
      <c r="G663" s="125">
        <f t="shared" si="24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3"/>
        <v>0</v>
      </c>
      <c r="F664" s="18" t="s">
        <v>909</v>
      </c>
      <c r="G664" s="125">
        <f t="shared" si="24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17" t="s">
        <v>909</v>
      </c>
      <c r="C665" s="18" t="s">
        <v>909</v>
      </c>
      <c r="D665" s="18" t="s">
        <v>909</v>
      </c>
      <c r="E665" s="18">
        <f t="shared" si="23"/>
        <v>0</v>
      </c>
      <c r="F665" s="18" t="s">
        <v>909</v>
      </c>
      <c r="G665" s="125">
        <f t="shared" si="24"/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4" t="s">
        <v>909</v>
      </c>
      <c r="C666" s="18" t="s">
        <v>909</v>
      </c>
      <c r="D666" s="18" t="s">
        <v>909</v>
      </c>
      <c r="E666" s="18">
        <f t="shared" si="23"/>
        <v>0</v>
      </c>
      <c r="F666" s="18" t="s">
        <v>909</v>
      </c>
      <c r="G666" s="125">
        <f t="shared" si="24"/>
        <v>0</v>
      </c>
      <c r="H666" s="150" t="s">
        <v>909</v>
      </c>
      <c r="I666" s="151" t="s">
        <v>909</v>
      </c>
      <c r="J666" s="163" t="s">
        <v>909</v>
      </c>
      <c r="K666" s="164" t="s">
        <v>909</v>
      </c>
    </row>
    <row r="667" spans="1:11">
      <c r="A667" s="16" t="s">
        <v>909</v>
      </c>
      <c r="B667" s="4" t="s">
        <v>909</v>
      </c>
      <c r="C667" s="18" t="s">
        <v>909</v>
      </c>
      <c r="D667" s="18" t="s">
        <v>909</v>
      </c>
      <c r="E667" s="18">
        <f t="shared" si="23"/>
        <v>0</v>
      </c>
      <c r="F667" s="18" t="s">
        <v>909</v>
      </c>
      <c r="G667" s="125">
        <f t="shared" si="24"/>
        <v>0</v>
      </c>
      <c r="H667" s="150" t="s">
        <v>909</v>
      </c>
      <c r="I667" s="151" t="s">
        <v>909</v>
      </c>
      <c r="J667" s="163" t="s">
        <v>909</v>
      </c>
      <c r="K667" s="164" t="s">
        <v>909</v>
      </c>
    </row>
    <row r="668" spans="1:11">
      <c r="A668" s="16" t="s">
        <v>909</v>
      </c>
      <c r="B668" s="4" t="s">
        <v>909</v>
      </c>
      <c r="C668" s="18" t="s">
        <v>909</v>
      </c>
      <c r="D668" s="18" t="s">
        <v>909</v>
      </c>
      <c r="E668" s="18">
        <f t="shared" si="23"/>
        <v>0</v>
      </c>
      <c r="F668" s="18" t="s">
        <v>909</v>
      </c>
      <c r="G668" s="125">
        <f t="shared" si="24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4" t="s">
        <v>909</v>
      </c>
      <c r="C669" s="18" t="s">
        <v>909</v>
      </c>
      <c r="D669" s="18" t="s">
        <v>909</v>
      </c>
      <c r="E669" s="18">
        <f t="shared" si="23"/>
        <v>0</v>
      </c>
      <c r="F669" s="18" t="s">
        <v>909</v>
      </c>
      <c r="G669" s="125">
        <f t="shared" si="24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4" t="s">
        <v>909</v>
      </c>
      <c r="C670" s="18" t="s">
        <v>909</v>
      </c>
      <c r="D670" s="18" t="s">
        <v>909</v>
      </c>
      <c r="E670" s="18">
        <f t="shared" si="23"/>
        <v>0</v>
      </c>
      <c r="F670" s="18" t="s">
        <v>909</v>
      </c>
      <c r="G670" s="125">
        <f t="shared" si="24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4" t="s">
        <v>909</v>
      </c>
      <c r="C671" s="18" t="s">
        <v>909</v>
      </c>
      <c r="D671" s="18" t="s">
        <v>909</v>
      </c>
      <c r="E671" s="18">
        <f t="shared" si="23"/>
        <v>0</v>
      </c>
      <c r="F671" s="18" t="s">
        <v>909</v>
      </c>
      <c r="G671" s="125">
        <f t="shared" si="24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4" t="s">
        <v>909</v>
      </c>
      <c r="C672" s="18" t="s">
        <v>909</v>
      </c>
      <c r="D672" s="18" t="s">
        <v>909</v>
      </c>
      <c r="E672" s="18">
        <f t="shared" si="23"/>
        <v>0</v>
      </c>
      <c r="F672" s="18" t="s">
        <v>909</v>
      </c>
      <c r="G672" s="125">
        <f t="shared" si="24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4" t="s">
        <v>909</v>
      </c>
      <c r="C673" s="18" t="s">
        <v>909</v>
      </c>
      <c r="D673" s="18" t="s">
        <v>909</v>
      </c>
      <c r="E673" s="18">
        <f t="shared" si="23"/>
        <v>0</v>
      </c>
      <c r="F673" s="18" t="s">
        <v>909</v>
      </c>
      <c r="G673" s="125">
        <f t="shared" si="24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4" t="s">
        <v>909</v>
      </c>
      <c r="C674" s="18" t="s">
        <v>909</v>
      </c>
      <c r="D674" s="18" t="s">
        <v>909</v>
      </c>
      <c r="E674" s="18">
        <f t="shared" si="23"/>
        <v>0</v>
      </c>
      <c r="F674" s="18" t="s">
        <v>909</v>
      </c>
      <c r="G674" s="125">
        <f t="shared" si="24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4" t="s">
        <v>909</v>
      </c>
      <c r="C675" s="18" t="s">
        <v>909</v>
      </c>
      <c r="D675" s="18" t="s">
        <v>909</v>
      </c>
      <c r="E675" s="18">
        <f t="shared" si="23"/>
        <v>0</v>
      </c>
      <c r="F675" s="18" t="s">
        <v>909</v>
      </c>
      <c r="G675" s="125">
        <f t="shared" si="24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4" t="s">
        <v>909</v>
      </c>
      <c r="C676" s="18" t="s">
        <v>909</v>
      </c>
      <c r="D676" s="18" t="s">
        <v>909</v>
      </c>
      <c r="E676" s="18">
        <f t="shared" si="23"/>
        <v>0</v>
      </c>
      <c r="F676" s="18" t="s">
        <v>909</v>
      </c>
      <c r="G676" s="125">
        <f t="shared" si="24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3"/>
        <v>0</v>
      </c>
      <c r="F677" s="18" t="s">
        <v>909</v>
      </c>
      <c r="G677" s="125">
        <f t="shared" si="24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3"/>
        <v>0</v>
      </c>
      <c r="F678" s="18" t="s">
        <v>909</v>
      </c>
      <c r="G678" s="125">
        <f t="shared" si="24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3"/>
        <v>0</v>
      </c>
      <c r="F679" s="18" t="s">
        <v>909</v>
      </c>
      <c r="G679" s="125">
        <f t="shared" si="24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3"/>
        <v>0</v>
      </c>
      <c r="F680" s="18" t="s">
        <v>909</v>
      </c>
      <c r="G680" s="125">
        <f t="shared" si="24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3"/>
        <v>0</v>
      </c>
      <c r="F681" s="18" t="s">
        <v>909</v>
      </c>
      <c r="G681" s="125">
        <f t="shared" si="24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3"/>
        <v>0</v>
      </c>
      <c r="F682" s="18" t="s">
        <v>909</v>
      </c>
      <c r="G682" s="125">
        <f t="shared" si="24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3"/>
        <v>0</v>
      </c>
      <c r="F683" s="18" t="s">
        <v>909</v>
      </c>
      <c r="G683" s="125">
        <f t="shared" si="24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28" t="s">
        <v>909</v>
      </c>
      <c r="C684" s="18" t="s">
        <v>909</v>
      </c>
      <c r="D684" s="18" t="s">
        <v>909</v>
      </c>
      <c r="E684" s="18">
        <f t="shared" si="23"/>
        <v>0</v>
      </c>
      <c r="F684" s="18" t="s">
        <v>909</v>
      </c>
      <c r="G684" s="125">
        <f t="shared" si="24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28" t="s">
        <v>909</v>
      </c>
      <c r="C685" s="18" t="s">
        <v>909</v>
      </c>
      <c r="D685" s="18" t="s">
        <v>909</v>
      </c>
      <c r="E685" s="18">
        <f t="shared" si="23"/>
        <v>0</v>
      </c>
      <c r="F685" s="18" t="s">
        <v>909</v>
      </c>
      <c r="G685" s="125">
        <f t="shared" si="24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28" t="s">
        <v>909</v>
      </c>
      <c r="C686" s="18" t="s">
        <v>909</v>
      </c>
      <c r="D686" s="18" t="s">
        <v>909</v>
      </c>
      <c r="E686" s="18">
        <f t="shared" si="23"/>
        <v>0</v>
      </c>
      <c r="F686" s="18" t="s">
        <v>909</v>
      </c>
      <c r="G686" s="125">
        <f t="shared" si="24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28" t="s">
        <v>909</v>
      </c>
      <c r="C687" s="18" t="s">
        <v>909</v>
      </c>
      <c r="D687" s="18" t="s">
        <v>909</v>
      </c>
      <c r="E687" s="18">
        <f t="shared" si="23"/>
        <v>0</v>
      </c>
      <c r="F687" s="18" t="s">
        <v>909</v>
      </c>
      <c r="G687" s="125">
        <f t="shared" si="24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3"/>
        <v>0</v>
      </c>
      <c r="F688" s="18" t="s">
        <v>909</v>
      </c>
      <c r="G688" s="125">
        <f t="shared" si="24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4" t="s">
        <v>909</v>
      </c>
      <c r="C689" s="18" t="s">
        <v>909</v>
      </c>
      <c r="D689" s="18" t="s">
        <v>909</v>
      </c>
      <c r="E689" s="18">
        <f t="shared" si="23"/>
        <v>0</v>
      </c>
      <c r="F689" s="18" t="s">
        <v>909</v>
      </c>
      <c r="G689" s="125">
        <f t="shared" si="24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28" t="s">
        <v>909</v>
      </c>
      <c r="C690" s="18" t="s">
        <v>909</v>
      </c>
      <c r="D690" s="18" t="s">
        <v>909</v>
      </c>
      <c r="E690" s="18">
        <f t="shared" si="23"/>
        <v>0</v>
      </c>
      <c r="F690" s="18" t="s">
        <v>909</v>
      </c>
      <c r="G690" s="125">
        <f t="shared" si="24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28" t="s">
        <v>909</v>
      </c>
      <c r="C691" s="18" t="s">
        <v>909</v>
      </c>
      <c r="D691" s="18" t="s">
        <v>909</v>
      </c>
      <c r="E691" s="18">
        <f t="shared" si="23"/>
        <v>0</v>
      </c>
      <c r="F691" s="18" t="s">
        <v>909</v>
      </c>
      <c r="G691" s="125">
        <f t="shared" si="24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28" t="s">
        <v>909</v>
      </c>
      <c r="C692" s="18" t="s">
        <v>909</v>
      </c>
      <c r="D692" s="18" t="s">
        <v>909</v>
      </c>
      <c r="E692" s="18">
        <f t="shared" si="23"/>
        <v>0</v>
      </c>
      <c r="F692" s="18" t="s">
        <v>909</v>
      </c>
      <c r="G692" s="125">
        <f t="shared" si="24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28" t="s">
        <v>909</v>
      </c>
      <c r="C693" s="18" t="s">
        <v>909</v>
      </c>
      <c r="D693" s="18" t="s">
        <v>909</v>
      </c>
      <c r="E693" s="18">
        <f t="shared" si="23"/>
        <v>0</v>
      </c>
      <c r="F693" s="18" t="s">
        <v>909</v>
      </c>
      <c r="G693" s="125">
        <f t="shared" si="24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28" t="s">
        <v>909</v>
      </c>
      <c r="C694" s="18" t="s">
        <v>909</v>
      </c>
      <c r="D694" s="18" t="s">
        <v>909</v>
      </c>
      <c r="E694" s="18">
        <f t="shared" si="23"/>
        <v>0</v>
      </c>
      <c r="F694" s="18" t="s">
        <v>909</v>
      </c>
      <c r="G694" s="125">
        <f t="shared" si="24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3"/>
        <v>0</v>
      </c>
      <c r="F695" s="18" t="s">
        <v>909</v>
      </c>
      <c r="G695" s="125">
        <f t="shared" si="24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3"/>
        <v>0</v>
      </c>
      <c r="F696" s="18" t="s">
        <v>909</v>
      </c>
      <c r="G696" s="125">
        <f t="shared" si="24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3"/>
        <v>0</v>
      </c>
      <c r="F697" s="18" t="s">
        <v>909</v>
      </c>
      <c r="G697" s="125">
        <f t="shared" si="24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28" t="s">
        <v>909</v>
      </c>
      <c r="C698" s="18" t="s">
        <v>909</v>
      </c>
      <c r="D698" s="18" t="s">
        <v>909</v>
      </c>
      <c r="E698" s="18">
        <f t="shared" si="23"/>
        <v>0</v>
      </c>
      <c r="F698" s="18" t="s">
        <v>909</v>
      </c>
      <c r="G698" s="125">
        <f t="shared" si="24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3"/>
        <v>0</v>
      </c>
      <c r="F699" s="18" t="s">
        <v>909</v>
      </c>
      <c r="G699" s="125">
        <f t="shared" si="24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3"/>
        <v>0</v>
      </c>
      <c r="F700" s="18" t="s">
        <v>909</v>
      </c>
      <c r="G700" s="125">
        <f t="shared" si="24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4" t="s">
        <v>909</v>
      </c>
      <c r="C701" s="18" t="s">
        <v>909</v>
      </c>
      <c r="D701" s="18" t="s">
        <v>909</v>
      </c>
      <c r="E701" s="18">
        <f t="shared" si="23"/>
        <v>0</v>
      </c>
      <c r="F701" s="18" t="s">
        <v>909</v>
      </c>
      <c r="G701" s="125">
        <f t="shared" si="24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4" t="s">
        <v>909</v>
      </c>
      <c r="C702" s="18" t="s">
        <v>909</v>
      </c>
      <c r="D702" s="18" t="s">
        <v>909</v>
      </c>
      <c r="E702" s="18">
        <f t="shared" si="23"/>
        <v>0</v>
      </c>
      <c r="F702" s="18" t="s">
        <v>909</v>
      </c>
      <c r="G702" s="125">
        <f t="shared" si="24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4" t="s">
        <v>909</v>
      </c>
      <c r="C703" s="18" t="s">
        <v>909</v>
      </c>
      <c r="D703" s="18" t="s">
        <v>909</v>
      </c>
      <c r="E703" s="18">
        <f t="shared" si="23"/>
        <v>0</v>
      </c>
      <c r="F703" s="18" t="s">
        <v>909</v>
      </c>
      <c r="G703" s="125">
        <f t="shared" si="24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4" t="s">
        <v>909</v>
      </c>
      <c r="C704" s="18" t="s">
        <v>909</v>
      </c>
      <c r="D704" s="18" t="s">
        <v>909</v>
      </c>
      <c r="E704" s="18">
        <f t="shared" si="23"/>
        <v>0</v>
      </c>
      <c r="F704" s="18" t="s">
        <v>909</v>
      </c>
      <c r="G704" s="125">
        <f t="shared" si="24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29" t="s">
        <v>909</v>
      </c>
      <c r="C705" s="18" t="s">
        <v>909</v>
      </c>
      <c r="D705" s="18" t="s">
        <v>909</v>
      </c>
      <c r="E705" s="18">
        <f t="shared" si="23"/>
        <v>0</v>
      </c>
      <c r="F705" s="18" t="s">
        <v>909</v>
      </c>
      <c r="G705" s="125">
        <f t="shared" si="24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30" t="s">
        <v>909</v>
      </c>
      <c r="C706" s="18" t="s">
        <v>909</v>
      </c>
      <c r="D706" s="18" t="s">
        <v>909</v>
      </c>
      <c r="E706" s="18">
        <f t="shared" si="23"/>
        <v>0</v>
      </c>
      <c r="F706" s="18" t="s">
        <v>909</v>
      </c>
      <c r="G706" s="125">
        <f t="shared" si="24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30" t="s">
        <v>909</v>
      </c>
      <c r="C707" s="18" t="s">
        <v>909</v>
      </c>
      <c r="D707" s="18" t="s">
        <v>909</v>
      </c>
      <c r="E707" s="18">
        <f t="shared" si="23"/>
        <v>0</v>
      </c>
      <c r="F707" s="18" t="s">
        <v>909</v>
      </c>
      <c r="G707" s="125">
        <f t="shared" si="24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30" t="s">
        <v>909</v>
      </c>
      <c r="C708" s="18" t="s">
        <v>909</v>
      </c>
      <c r="D708" s="18" t="s">
        <v>909</v>
      </c>
      <c r="E708" s="18">
        <f t="shared" si="23"/>
        <v>0</v>
      </c>
      <c r="F708" s="18" t="s">
        <v>909</v>
      </c>
      <c r="G708" s="125">
        <f t="shared" si="24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30" t="s">
        <v>909</v>
      </c>
      <c r="C709" s="18" t="s">
        <v>909</v>
      </c>
      <c r="D709" s="18" t="s">
        <v>909</v>
      </c>
      <c r="E709" s="18">
        <f t="shared" si="23"/>
        <v>0</v>
      </c>
      <c r="F709" s="18" t="s">
        <v>909</v>
      </c>
      <c r="G709" s="125">
        <f t="shared" si="24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30" t="s">
        <v>909</v>
      </c>
      <c r="C710" s="18" t="s">
        <v>909</v>
      </c>
      <c r="D710" s="18" t="s">
        <v>909</v>
      </c>
      <c r="E710" s="18">
        <f t="shared" si="23"/>
        <v>0</v>
      </c>
      <c r="F710" s="18" t="s">
        <v>909</v>
      </c>
      <c r="G710" s="125">
        <f t="shared" si="24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30" t="s">
        <v>909</v>
      </c>
      <c r="C711" s="18" t="s">
        <v>909</v>
      </c>
      <c r="D711" s="18" t="s">
        <v>909</v>
      </c>
      <c r="E711" s="18">
        <f t="shared" si="23"/>
        <v>0</v>
      </c>
      <c r="F711" s="18" t="s">
        <v>909</v>
      </c>
      <c r="G711" s="125">
        <f t="shared" si="24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30" t="s">
        <v>909</v>
      </c>
      <c r="C712" s="18" t="s">
        <v>909</v>
      </c>
      <c r="D712" s="18" t="s">
        <v>909</v>
      </c>
      <c r="E712" s="18">
        <f t="shared" si="23"/>
        <v>0</v>
      </c>
      <c r="F712" s="18" t="s">
        <v>909</v>
      </c>
      <c r="G712" s="125">
        <f t="shared" si="24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30" t="s">
        <v>909</v>
      </c>
      <c r="C713" s="18" t="s">
        <v>909</v>
      </c>
      <c r="D713" s="18" t="s">
        <v>909</v>
      </c>
      <c r="E713" s="18">
        <f t="shared" si="23"/>
        <v>0</v>
      </c>
      <c r="F713" s="18" t="s">
        <v>909</v>
      </c>
      <c r="G713" s="125">
        <f t="shared" si="24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30" t="s">
        <v>909</v>
      </c>
      <c r="C714" s="18" t="s">
        <v>909</v>
      </c>
      <c r="D714" s="18" t="s">
        <v>909</v>
      </c>
      <c r="E714" s="18">
        <f t="shared" si="23"/>
        <v>0</v>
      </c>
      <c r="F714" s="18" t="s">
        <v>909</v>
      </c>
      <c r="G714" s="125">
        <f t="shared" si="24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31" t="s">
        <v>909</v>
      </c>
      <c r="C715" s="18" t="s">
        <v>909</v>
      </c>
      <c r="D715" s="18" t="s">
        <v>909</v>
      </c>
      <c r="E715" s="18">
        <f t="shared" si="23"/>
        <v>0</v>
      </c>
      <c r="F715" s="18" t="s">
        <v>909</v>
      </c>
      <c r="G715" s="125">
        <f t="shared" si="24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31" t="s">
        <v>909</v>
      </c>
      <c r="C716" s="18" t="s">
        <v>909</v>
      </c>
      <c r="D716" s="18" t="s">
        <v>909</v>
      </c>
      <c r="E716" s="18">
        <f t="shared" si="23"/>
        <v>0</v>
      </c>
      <c r="F716" s="18" t="s">
        <v>909</v>
      </c>
      <c r="G716" s="125">
        <f t="shared" si="24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1" t="s">
        <v>909</v>
      </c>
      <c r="C717" s="18" t="s">
        <v>909</v>
      </c>
      <c r="D717" s="18" t="s">
        <v>909</v>
      </c>
      <c r="E717" s="18">
        <f t="shared" si="23"/>
        <v>0</v>
      </c>
      <c r="F717" s="18" t="s">
        <v>909</v>
      </c>
      <c r="G717" s="125">
        <f t="shared" si="24"/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ref="E718:E781" si="25">IFERROR(C718+D718,0)</f>
        <v>0</v>
      </c>
      <c r="F718" s="18" t="s">
        <v>909</v>
      </c>
      <c r="G718" s="125">
        <f t="shared" si="24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5"/>
        <v>0</v>
      </c>
      <c r="F719" s="18" t="s">
        <v>909</v>
      </c>
      <c r="G719" s="125">
        <f t="shared" ref="G719:G782" si="26">IFERROR((E719-F719),0)</f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16" t="s">
        <v>909</v>
      </c>
      <c r="B720" s="30" t="s">
        <v>909</v>
      </c>
      <c r="C720" s="18" t="s">
        <v>909</v>
      </c>
      <c r="D720" s="18" t="s">
        <v>909</v>
      </c>
      <c r="E720" s="18">
        <f t="shared" si="25"/>
        <v>0</v>
      </c>
      <c r="F720" s="18" t="s">
        <v>909</v>
      </c>
      <c r="G720" s="125">
        <f t="shared" si="26"/>
        <v>0</v>
      </c>
      <c r="H720" s="150" t="s">
        <v>909</v>
      </c>
      <c r="I720" s="151" t="s">
        <v>909</v>
      </c>
      <c r="J720" s="163" t="s">
        <v>909</v>
      </c>
      <c r="K720" s="164" t="s">
        <v>909</v>
      </c>
    </row>
    <row r="721" spans="1:11">
      <c r="A721" s="32" t="s">
        <v>909</v>
      </c>
      <c r="B721" s="33" t="s">
        <v>909</v>
      </c>
      <c r="C721" s="34" t="s">
        <v>909</v>
      </c>
      <c r="D721" s="34" t="s">
        <v>909</v>
      </c>
      <c r="E721" s="34">
        <f t="shared" si="25"/>
        <v>0</v>
      </c>
      <c r="F721" s="34" t="s">
        <v>909</v>
      </c>
      <c r="G721" s="125">
        <f t="shared" si="26"/>
        <v>0</v>
      </c>
      <c r="H721" s="150" t="s">
        <v>909</v>
      </c>
      <c r="I721" s="155" t="s">
        <v>909</v>
      </c>
      <c r="J721" s="171" t="s">
        <v>909</v>
      </c>
      <c r="K721" s="172" t="s">
        <v>909</v>
      </c>
    </row>
    <row r="722" spans="1:11">
      <c r="A722" s="32" t="s">
        <v>909</v>
      </c>
      <c r="B722" s="33" t="s">
        <v>909</v>
      </c>
      <c r="C722" s="34" t="s">
        <v>909</v>
      </c>
      <c r="D722" s="34" t="s">
        <v>909</v>
      </c>
      <c r="E722" s="34">
        <f t="shared" si="25"/>
        <v>0</v>
      </c>
      <c r="F722" s="34" t="s">
        <v>909</v>
      </c>
      <c r="G722" s="125">
        <f t="shared" si="26"/>
        <v>0</v>
      </c>
      <c r="H722" s="156" t="s">
        <v>909</v>
      </c>
      <c r="I722" s="155" t="s">
        <v>909</v>
      </c>
      <c r="J722" s="171" t="s">
        <v>909</v>
      </c>
      <c r="K722" s="172" t="s">
        <v>909</v>
      </c>
    </row>
    <row r="723" spans="1:11">
      <c r="A723" s="32" t="s">
        <v>909</v>
      </c>
      <c r="B723" s="33" t="s">
        <v>909</v>
      </c>
      <c r="C723" s="34" t="s">
        <v>909</v>
      </c>
      <c r="D723" s="34" t="s">
        <v>909</v>
      </c>
      <c r="E723" s="34">
        <f t="shared" si="25"/>
        <v>0</v>
      </c>
      <c r="F723" s="34" t="s">
        <v>909</v>
      </c>
      <c r="G723" s="125">
        <f t="shared" si="26"/>
        <v>0</v>
      </c>
      <c r="H723" s="156" t="s">
        <v>909</v>
      </c>
      <c r="I723" s="155" t="s">
        <v>909</v>
      </c>
      <c r="J723" s="171" t="s">
        <v>909</v>
      </c>
      <c r="K723" s="172" t="s">
        <v>909</v>
      </c>
    </row>
    <row r="724" spans="1:11">
      <c r="A724" s="32" t="s">
        <v>909</v>
      </c>
      <c r="B724" s="33" t="s">
        <v>909</v>
      </c>
      <c r="C724" s="34" t="s">
        <v>909</v>
      </c>
      <c r="D724" s="34" t="s">
        <v>909</v>
      </c>
      <c r="E724" s="34">
        <f t="shared" si="25"/>
        <v>0</v>
      </c>
      <c r="F724" s="34" t="s">
        <v>909</v>
      </c>
      <c r="G724" s="125">
        <f t="shared" si="26"/>
        <v>0</v>
      </c>
      <c r="H724" s="156" t="s">
        <v>909</v>
      </c>
      <c r="I724" s="155" t="s">
        <v>909</v>
      </c>
      <c r="J724" s="171" t="s">
        <v>909</v>
      </c>
      <c r="K724" s="172" t="s">
        <v>909</v>
      </c>
    </row>
    <row r="725" spans="1:11">
      <c r="A725" s="32" t="s">
        <v>909</v>
      </c>
      <c r="B725" s="35" t="s">
        <v>909</v>
      </c>
      <c r="C725" s="34" t="s">
        <v>909</v>
      </c>
      <c r="D725" s="34" t="s">
        <v>909</v>
      </c>
      <c r="E725" s="34">
        <f t="shared" si="25"/>
        <v>0</v>
      </c>
      <c r="F725" s="34" t="s">
        <v>909</v>
      </c>
      <c r="G725" s="125">
        <f t="shared" si="26"/>
        <v>0</v>
      </c>
      <c r="H725" s="156" t="s">
        <v>909</v>
      </c>
      <c r="I725" s="155" t="s">
        <v>909</v>
      </c>
      <c r="J725" s="171" t="s">
        <v>909</v>
      </c>
      <c r="K725" s="172" t="s">
        <v>909</v>
      </c>
    </row>
    <row r="726" spans="1:11">
      <c r="A726" s="32" t="s">
        <v>909</v>
      </c>
      <c r="B726" s="35" t="s">
        <v>909</v>
      </c>
      <c r="C726" s="34" t="s">
        <v>909</v>
      </c>
      <c r="D726" s="34" t="s">
        <v>909</v>
      </c>
      <c r="E726" s="34">
        <f t="shared" si="25"/>
        <v>0</v>
      </c>
      <c r="F726" s="34" t="s">
        <v>909</v>
      </c>
      <c r="G726" s="125">
        <f t="shared" si="26"/>
        <v>0</v>
      </c>
      <c r="H726" s="156" t="s">
        <v>909</v>
      </c>
      <c r="I726" s="155" t="s">
        <v>909</v>
      </c>
      <c r="J726" s="171" t="s">
        <v>909</v>
      </c>
      <c r="K726" s="172" t="s">
        <v>909</v>
      </c>
    </row>
    <row r="727" spans="1:11">
      <c r="A727" s="32" t="s">
        <v>909</v>
      </c>
      <c r="B727" s="33" t="s">
        <v>909</v>
      </c>
      <c r="C727" s="34" t="s">
        <v>909</v>
      </c>
      <c r="D727" s="34" t="s">
        <v>909</v>
      </c>
      <c r="E727" s="34">
        <f t="shared" si="25"/>
        <v>0</v>
      </c>
      <c r="F727" s="34" t="s">
        <v>909</v>
      </c>
      <c r="G727" s="125">
        <f t="shared" si="26"/>
        <v>0</v>
      </c>
      <c r="H727" s="156" t="s">
        <v>909</v>
      </c>
      <c r="I727" s="155" t="s">
        <v>909</v>
      </c>
      <c r="J727" s="171" t="s">
        <v>909</v>
      </c>
      <c r="K727" s="172" t="s">
        <v>909</v>
      </c>
    </row>
    <row r="728" spans="1:11">
      <c r="A728" s="32" t="s">
        <v>909</v>
      </c>
      <c r="B728" s="33" t="s">
        <v>909</v>
      </c>
      <c r="C728" s="34" t="s">
        <v>909</v>
      </c>
      <c r="D728" s="34" t="s">
        <v>909</v>
      </c>
      <c r="E728" s="34">
        <f t="shared" si="25"/>
        <v>0</v>
      </c>
      <c r="F728" s="34" t="s">
        <v>909</v>
      </c>
      <c r="G728" s="125">
        <f t="shared" si="26"/>
        <v>0</v>
      </c>
      <c r="H728" s="156" t="s">
        <v>909</v>
      </c>
      <c r="I728" s="155" t="s">
        <v>909</v>
      </c>
      <c r="J728" s="171" t="s">
        <v>909</v>
      </c>
      <c r="K728" s="172" t="s">
        <v>909</v>
      </c>
    </row>
    <row r="729" spans="1:11">
      <c r="A729" s="32" t="s">
        <v>909</v>
      </c>
      <c r="B729" s="33" t="s">
        <v>909</v>
      </c>
      <c r="C729" s="34" t="s">
        <v>909</v>
      </c>
      <c r="D729" s="34" t="s">
        <v>909</v>
      </c>
      <c r="E729" s="34">
        <f t="shared" si="25"/>
        <v>0</v>
      </c>
      <c r="F729" s="34" t="s">
        <v>909</v>
      </c>
      <c r="G729" s="125">
        <f t="shared" si="26"/>
        <v>0</v>
      </c>
      <c r="H729" s="156" t="s">
        <v>909</v>
      </c>
      <c r="I729" s="155" t="s">
        <v>909</v>
      </c>
      <c r="J729" s="171" t="s">
        <v>909</v>
      </c>
      <c r="K729" s="172" t="s">
        <v>909</v>
      </c>
    </row>
    <row r="730" spans="1:11">
      <c r="A730" s="32" t="s">
        <v>909</v>
      </c>
      <c r="B730" s="33" t="s">
        <v>909</v>
      </c>
      <c r="C730" s="34" t="s">
        <v>909</v>
      </c>
      <c r="D730" s="34" t="s">
        <v>909</v>
      </c>
      <c r="E730" s="34">
        <f t="shared" si="25"/>
        <v>0</v>
      </c>
      <c r="F730" s="34" t="s">
        <v>909</v>
      </c>
      <c r="G730" s="125">
        <f t="shared" si="26"/>
        <v>0</v>
      </c>
      <c r="H730" s="156" t="s">
        <v>909</v>
      </c>
      <c r="I730" s="155" t="s">
        <v>909</v>
      </c>
      <c r="J730" s="171" t="s">
        <v>909</v>
      </c>
      <c r="K730" s="172" t="s">
        <v>909</v>
      </c>
    </row>
    <row r="731" spans="1:11">
      <c r="A731" s="32" t="s">
        <v>909</v>
      </c>
      <c r="B731" s="33" t="s">
        <v>909</v>
      </c>
      <c r="C731" s="34" t="s">
        <v>909</v>
      </c>
      <c r="D731" s="34" t="s">
        <v>909</v>
      </c>
      <c r="E731" s="34">
        <f t="shared" si="25"/>
        <v>0</v>
      </c>
      <c r="F731" s="34" t="s">
        <v>909</v>
      </c>
      <c r="G731" s="125">
        <f t="shared" si="26"/>
        <v>0</v>
      </c>
      <c r="H731" s="156" t="s">
        <v>909</v>
      </c>
      <c r="I731" s="155" t="s">
        <v>909</v>
      </c>
      <c r="J731" s="171" t="s">
        <v>909</v>
      </c>
      <c r="K731" s="172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5"/>
        <v>0</v>
      </c>
      <c r="F732" s="34" t="s">
        <v>909</v>
      </c>
      <c r="G732" s="125">
        <f t="shared" si="26"/>
        <v>0</v>
      </c>
      <c r="H732" s="156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5"/>
        <v>0</v>
      </c>
      <c r="F733" s="34" t="s">
        <v>909</v>
      </c>
      <c r="G733" s="125">
        <f t="shared" si="26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5"/>
        <v>0</v>
      </c>
      <c r="F734" s="34" t="s">
        <v>909</v>
      </c>
      <c r="G734" s="125">
        <f t="shared" si="26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5"/>
        <v>0</v>
      </c>
      <c r="F735" s="34" t="s">
        <v>909</v>
      </c>
      <c r="G735" s="125">
        <f t="shared" si="26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3" t="s">
        <v>909</v>
      </c>
      <c r="C736" s="34" t="s">
        <v>909</v>
      </c>
      <c r="D736" s="34" t="s">
        <v>909</v>
      </c>
      <c r="E736" s="34">
        <f t="shared" si="25"/>
        <v>0</v>
      </c>
      <c r="F736" s="34" t="s">
        <v>909</v>
      </c>
      <c r="G736" s="125">
        <f t="shared" si="26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3" t="s">
        <v>909</v>
      </c>
      <c r="C737" s="34" t="s">
        <v>909</v>
      </c>
      <c r="D737" s="34" t="s">
        <v>909</v>
      </c>
      <c r="E737" s="34">
        <f t="shared" si="25"/>
        <v>0</v>
      </c>
      <c r="F737" s="34" t="s">
        <v>909</v>
      </c>
      <c r="G737" s="125">
        <f t="shared" si="26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5"/>
        <v>0</v>
      </c>
      <c r="F738" s="34" t="s">
        <v>909</v>
      </c>
      <c r="G738" s="125">
        <f t="shared" si="26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5"/>
        <v>0</v>
      </c>
      <c r="F739" s="34" t="s">
        <v>909</v>
      </c>
      <c r="G739" s="125">
        <f t="shared" si="26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5"/>
        <v>0</v>
      </c>
      <c r="F740" s="34" t="s">
        <v>909</v>
      </c>
      <c r="G740" s="125">
        <f t="shared" si="26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5"/>
        <v>0</v>
      </c>
      <c r="F741" s="34" t="s">
        <v>909</v>
      </c>
      <c r="G741" s="125">
        <f t="shared" si="26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5"/>
        <v>0</v>
      </c>
      <c r="F742" s="34" t="s">
        <v>909</v>
      </c>
      <c r="G742" s="125">
        <f t="shared" si="26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5"/>
        <v>0</v>
      </c>
      <c r="F743" s="34" t="s">
        <v>909</v>
      </c>
      <c r="G743" s="125">
        <f t="shared" si="26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5"/>
        <v>0</v>
      </c>
      <c r="F744" s="34" t="s">
        <v>909</v>
      </c>
      <c r="G744" s="125">
        <f t="shared" si="26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5"/>
        <v>0</v>
      </c>
      <c r="F745" s="34" t="s">
        <v>909</v>
      </c>
      <c r="G745" s="125">
        <f t="shared" si="26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5"/>
        <v>0</v>
      </c>
      <c r="F746" s="34" t="s">
        <v>909</v>
      </c>
      <c r="G746" s="125">
        <f t="shared" si="26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3" t="s">
        <v>909</v>
      </c>
      <c r="C747" s="34" t="s">
        <v>909</v>
      </c>
      <c r="D747" s="34" t="s">
        <v>909</v>
      </c>
      <c r="E747" s="34">
        <f t="shared" si="25"/>
        <v>0</v>
      </c>
      <c r="F747" s="34" t="s">
        <v>909</v>
      </c>
      <c r="G747" s="125">
        <f t="shared" si="26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6" t="s">
        <v>909</v>
      </c>
      <c r="C748" s="34" t="s">
        <v>909</v>
      </c>
      <c r="D748" s="34" t="s">
        <v>909</v>
      </c>
      <c r="E748" s="34">
        <f t="shared" si="25"/>
        <v>0</v>
      </c>
      <c r="F748" s="34" t="s">
        <v>909</v>
      </c>
      <c r="G748" s="125">
        <f t="shared" si="26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3" t="s">
        <v>909</v>
      </c>
      <c r="C749" s="34" t="s">
        <v>909</v>
      </c>
      <c r="D749" s="34" t="s">
        <v>909</v>
      </c>
      <c r="E749" s="34">
        <f t="shared" si="25"/>
        <v>0</v>
      </c>
      <c r="F749" s="34" t="s">
        <v>909</v>
      </c>
      <c r="G749" s="125">
        <f t="shared" si="26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6" t="s">
        <v>909</v>
      </c>
      <c r="C750" s="34" t="s">
        <v>909</v>
      </c>
      <c r="D750" s="34" t="s">
        <v>909</v>
      </c>
      <c r="E750" s="34">
        <f t="shared" si="25"/>
        <v>0</v>
      </c>
      <c r="F750" s="34" t="s">
        <v>909</v>
      </c>
      <c r="G750" s="125">
        <f t="shared" si="26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6" t="s">
        <v>909</v>
      </c>
      <c r="C751" s="34" t="s">
        <v>909</v>
      </c>
      <c r="D751" s="34" t="s">
        <v>909</v>
      </c>
      <c r="E751" s="34">
        <f t="shared" si="25"/>
        <v>0</v>
      </c>
      <c r="F751" s="34" t="s">
        <v>909</v>
      </c>
      <c r="G751" s="125">
        <f t="shared" si="26"/>
        <v>0</v>
      </c>
      <c r="H751" s="156" t="s">
        <v>909</v>
      </c>
      <c r="I751" s="155" t="s">
        <v>909</v>
      </c>
      <c r="J751" s="171" t="s">
        <v>909</v>
      </c>
      <c r="K751" s="172" t="s">
        <v>909</v>
      </c>
    </row>
    <row r="752" spans="1:11">
      <c r="A752" s="32" t="s">
        <v>909</v>
      </c>
      <c r="B752" s="36" t="s">
        <v>909</v>
      </c>
      <c r="C752" s="34" t="s">
        <v>909</v>
      </c>
      <c r="D752" s="34" t="s">
        <v>909</v>
      </c>
      <c r="E752" s="34">
        <f t="shared" si="25"/>
        <v>0</v>
      </c>
      <c r="F752" s="34" t="s">
        <v>909</v>
      </c>
      <c r="G752" s="125">
        <f t="shared" si="26"/>
        <v>0</v>
      </c>
      <c r="H752" s="157" t="s">
        <v>909</v>
      </c>
      <c r="I752" s="158" t="s">
        <v>909</v>
      </c>
      <c r="J752" s="173" t="s">
        <v>909</v>
      </c>
      <c r="K752" s="174" t="s">
        <v>909</v>
      </c>
    </row>
    <row r="753" spans="1:11">
      <c r="A753" s="32" t="s">
        <v>909</v>
      </c>
      <c r="B753" s="36" t="s">
        <v>909</v>
      </c>
      <c r="C753" s="34" t="s">
        <v>909</v>
      </c>
      <c r="D753" s="34" t="s">
        <v>909</v>
      </c>
      <c r="E753" s="34">
        <f t="shared" si="25"/>
        <v>0</v>
      </c>
      <c r="F753" s="34" t="s">
        <v>909</v>
      </c>
      <c r="G753" s="125">
        <f t="shared" si="26"/>
        <v>0</v>
      </c>
      <c r="H753" s="157" t="s">
        <v>909</v>
      </c>
      <c r="I753" s="158" t="s">
        <v>909</v>
      </c>
      <c r="J753" s="173" t="s">
        <v>909</v>
      </c>
      <c r="K753" s="174" t="s">
        <v>909</v>
      </c>
    </row>
    <row r="754" spans="1:11">
      <c r="A754" s="32" t="s">
        <v>909</v>
      </c>
      <c r="B754" s="36" t="s">
        <v>909</v>
      </c>
      <c r="C754" s="34" t="s">
        <v>909</v>
      </c>
      <c r="D754" s="34" t="s">
        <v>909</v>
      </c>
      <c r="E754" s="34">
        <f t="shared" si="25"/>
        <v>0</v>
      </c>
      <c r="F754" s="34" t="s">
        <v>909</v>
      </c>
      <c r="G754" s="125">
        <f t="shared" si="26"/>
        <v>0</v>
      </c>
      <c r="H754" s="156" t="s">
        <v>909</v>
      </c>
      <c r="I754" s="159" t="s">
        <v>909</v>
      </c>
      <c r="J754" s="175" t="s">
        <v>909</v>
      </c>
      <c r="K754" s="176" t="s">
        <v>909</v>
      </c>
    </row>
    <row r="755" spans="1:11">
      <c r="A755" s="32" t="s">
        <v>909</v>
      </c>
      <c r="B755" s="36" t="s">
        <v>909</v>
      </c>
      <c r="C755" s="34" t="s">
        <v>909</v>
      </c>
      <c r="D755" s="34" t="s">
        <v>909</v>
      </c>
      <c r="E755" s="34">
        <f t="shared" si="25"/>
        <v>0</v>
      </c>
      <c r="F755" s="34" t="s">
        <v>909</v>
      </c>
      <c r="G755" s="125">
        <f t="shared" si="26"/>
        <v>0</v>
      </c>
      <c r="H755" s="156" t="s">
        <v>909</v>
      </c>
      <c r="I755" s="159" t="s">
        <v>909</v>
      </c>
      <c r="J755" s="175" t="s">
        <v>909</v>
      </c>
      <c r="K755" s="176" t="s">
        <v>909</v>
      </c>
    </row>
    <row r="756" spans="1:11">
      <c r="A756" s="32" t="s">
        <v>909</v>
      </c>
      <c r="B756" s="36" t="s">
        <v>909</v>
      </c>
      <c r="C756" s="34" t="s">
        <v>909</v>
      </c>
      <c r="D756" s="34" t="s">
        <v>909</v>
      </c>
      <c r="E756" s="34">
        <f t="shared" si="25"/>
        <v>0</v>
      </c>
      <c r="F756" s="34" t="s">
        <v>909</v>
      </c>
      <c r="G756" s="125">
        <f t="shared" si="26"/>
        <v>0</v>
      </c>
      <c r="H756" s="156" t="s">
        <v>909</v>
      </c>
      <c r="I756" s="159" t="s">
        <v>909</v>
      </c>
      <c r="J756" s="175" t="s">
        <v>909</v>
      </c>
      <c r="K756" s="176" t="s">
        <v>909</v>
      </c>
    </row>
    <row r="757" spans="1:11">
      <c r="A757" s="32" t="s">
        <v>909</v>
      </c>
      <c r="B757" s="36" t="s">
        <v>909</v>
      </c>
      <c r="C757" s="34" t="s">
        <v>909</v>
      </c>
      <c r="D757" s="34" t="s">
        <v>909</v>
      </c>
      <c r="E757" s="34">
        <f t="shared" si="25"/>
        <v>0</v>
      </c>
      <c r="F757" s="34" t="s">
        <v>909</v>
      </c>
      <c r="G757" s="125">
        <f t="shared" si="26"/>
        <v>0</v>
      </c>
      <c r="H757" s="156" t="s">
        <v>909</v>
      </c>
      <c r="I757" s="159" t="s">
        <v>909</v>
      </c>
      <c r="J757" s="175" t="s">
        <v>909</v>
      </c>
      <c r="K757" s="176" t="s">
        <v>909</v>
      </c>
    </row>
    <row r="758" spans="1:11">
      <c r="A758" s="32" t="s">
        <v>909</v>
      </c>
      <c r="B758" s="36" t="s">
        <v>909</v>
      </c>
      <c r="C758" s="34" t="s">
        <v>909</v>
      </c>
      <c r="D758" s="34" t="s">
        <v>909</v>
      </c>
      <c r="E758" s="34">
        <f t="shared" si="25"/>
        <v>0</v>
      </c>
      <c r="F758" s="34" t="s">
        <v>909</v>
      </c>
      <c r="G758" s="125">
        <f t="shared" si="26"/>
        <v>0</v>
      </c>
      <c r="H758" s="156" t="s">
        <v>909</v>
      </c>
      <c r="I758" s="159" t="s">
        <v>909</v>
      </c>
      <c r="J758" s="175" t="s">
        <v>909</v>
      </c>
      <c r="K758" s="176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5"/>
        <v>0</v>
      </c>
      <c r="F759" s="34" t="s">
        <v>909</v>
      </c>
      <c r="G759" s="125">
        <f t="shared" si="26"/>
        <v>0</v>
      </c>
      <c r="H759" s="156" t="s">
        <v>909</v>
      </c>
      <c r="I759" s="159" t="s">
        <v>909</v>
      </c>
      <c r="J759" s="175" t="s">
        <v>909</v>
      </c>
      <c r="K759" s="176" t="s">
        <v>909</v>
      </c>
    </row>
    <row r="760" spans="1:11">
      <c r="A760" s="32" t="s">
        <v>909</v>
      </c>
      <c r="B760" s="36" t="s">
        <v>909</v>
      </c>
      <c r="C760" s="34" t="s">
        <v>909</v>
      </c>
      <c r="D760" s="34" t="s">
        <v>909</v>
      </c>
      <c r="E760" s="34">
        <f t="shared" si="25"/>
        <v>0</v>
      </c>
      <c r="F760" s="34" t="s">
        <v>909</v>
      </c>
      <c r="G760" s="125">
        <f t="shared" si="26"/>
        <v>0</v>
      </c>
      <c r="H760" s="156" t="s">
        <v>909</v>
      </c>
      <c r="I760" s="159" t="s">
        <v>909</v>
      </c>
      <c r="J760" s="175" t="s">
        <v>909</v>
      </c>
      <c r="K760" s="176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5"/>
        <v>0</v>
      </c>
      <c r="F761" s="34" t="s">
        <v>909</v>
      </c>
      <c r="G761" s="125">
        <f t="shared" si="26"/>
        <v>0</v>
      </c>
      <c r="H761" s="156" t="s">
        <v>909</v>
      </c>
      <c r="I761" s="159" t="s">
        <v>909</v>
      </c>
      <c r="J761" s="175" t="s">
        <v>909</v>
      </c>
      <c r="K761" s="176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5"/>
        <v>0</v>
      </c>
      <c r="F762" s="34" t="s">
        <v>909</v>
      </c>
      <c r="G762" s="125">
        <f t="shared" si="26"/>
        <v>0</v>
      </c>
      <c r="H762" s="156" t="s">
        <v>909</v>
      </c>
      <c r="I762" s="159" t="s">
        <v>909</v>
      </c>
      <c r="J762" s="175" t="s">
        <v>909</v>
      </c>
      <c r="K762" s="176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5"/>
        <v>0</v>
      </c>
      <c r="F763" s="34" t="s">
        <v>909</v>
      </c>
      <c r="G763" s="125">
        <f t="shared" si="26"/>
        <v>0</v>
      </c>
      <c r="H763" s="156" t="s">
        <v>909</v>
      </c>
      <c r="I763" s="159" t="s">
        <v>909</v>
      </c>
      <c r="J763" s="175" t="s">
        <v>909</v>
      </c>
      <c r="K763" s="176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5"/>
        <v>0</v>
      </c>
      <c r="F764" s="34" t="s">
        <v>909</v>
      </c>
      <c r="G764" s="125">
        <f t="shared" si="26"/>
        <v>0</v>
      </c>
      <c r="H764" s="156" t="s">
        <v>909</v>
      </c>
      <c r="I764" s="159" t="s">
        <v>909</v>
      </c>
      <c r="J764" s="175" t="s">
        <v>909</v>
      </c>
      <c r="K764" s="176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5"/>
        <v>0</v>
      </c>
      <c r="F765" s="34" t="s">
        <v>909</v>
      </c>
      <c r="G765" s="125">
        <f t="shared" si="26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5"/>
        <v>0</v>
      </c>
      <c r="F766" s="34" t="s">
        <v>909</v>
      </c>
      <c r="G766" s="125">
        <f t="shared" si="26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5"/>
        <v>0</v>
      </c>
      <c r="F767" s="34" t="s">
        <v>909</v>
      </c>
      <c r="G767" s="125">
        <f t="shared" si="26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5"/>
        <v>0</v>
      </c>
      <c r="F768" s="34" t="s">
        <v>909</v>
      </c>
      <c r="G768" s="125">
        <f t="shared" si="26"/>
        <v>0</v>
      </c>
      <c r="H768" s="156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5"/>
        <v>0</v>
      </c>
      <c r="F769" s="34" t="s">
        <v>909</v>
      </c>
      <c r="G769" s="125">
        <f t="shared" si="26"/>
        <v>0</v>
      </c>
      <c r="H769" s="160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5"/>
        <v>0</v>
      </c>
      <c r="F770" s="34" t="s">
        <v>909</v>
      </c>
      <c r="G770" s="125">
        <f t="shared" si="26"/>
        <v>0</v>
      </c>
      <c r="H770" s="160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5"/>
        <v>0</v>
      </c>
      <c r="F771" s="34" t="s">
        <v>909</v>
      </c>
      <c r="G771" s="125">
        <f t="shared" si="26"/>
        <v>0</v>
      </c>
      <c r="H771" s="160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5"/>
        <v>0</v>
      </c>
      <c r="F772" s="34" t="s">
        <v>909</v>
      </c>
      <c r="G772" s="125">
        <f t="shared" si="26"/>
        <v>0</v>
      </c>
      <c r="H772" s="160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5"/>
        <v>0</v>
      </c>
      <c r="F773" s="34" t="s">
        <v>909</v>
      </c>
      <c r="G773" s="125">
        <f t="shared" si="26"/>
        <v>0</v>
      </c>
      <c r="H773" s="160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5"/>
        <v>0</v>
      </c>
      <c r="F774" s="34" t="s">
        <v>909</v>
      </c>
      <c r="G774" s="125">
        <f t="shared" si="26"/>
        <v>0</v>
      </c>
      <c r="H774" s="160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5"/>
        <v>0</v>
      </c>
      <c r="F775" s="34" t="s">
        <v>909</v>
      </c>
      <c r="G775" s="125">
        <f t="shared" si="26"/>
        <v>0</v>
      </c>
      <c r="H775" s="160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5"/>
        <v>0</v>
      </c>
      <c r="F776" s="34" t="s">
        <v>909</v>
      </c>
      <c r="G776" s="125">
        <f t="shared" si="26"/>
        <v>0</v>
      </c>
      <c r="H776" s="160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5"/>
        <v>0</v>
      </c>
      <c r="F777" s="34" t="s">
        <v>909</v>
      </c>
      <c r="G777" s="125">
        <f t="shared" si="26"/>
        <v>0</v>
      </c>
      <c r="H777" s="160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5"/>
        <v>0</v>
      </c>
      <c r="F778" s="34" t="s">
        <v>909</v>
      </c>
      <c r="G778" s="125">
        <f t="shared" si="26"/>
        <v>0</v>
      </c>
      <c r="H778" s="160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5"/>
        <v>0</v>
      </c>
      <c r="F779" s="34" t="s">
        <v>909</v>
      </c>
      <c r="G779" s="125">
        <f t="shared" si="26"/>
        <v>0</v>
      </c>
      <c r="H779" s="160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5"/>
        <v>0</v>
      </c>
      <c r="F780" s="34" t="s">
        <v>909</v>
      </c>
      <c r="G780" s="125">
        <f t="shared" si="26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si="25"/>
        <v>0</v>
      </c>
      <c r="F781" s="34" t="s">
        <v>909</v>
      </c>
      <c r="G781" s="125">
        <f t="shared" si="26"/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ref="E782:E845" si="27">IFERROR(C782+D782,0)</f>
        <v>0</v>
      </c>
      <c r="F782" s="34" t="s">
        <v>909</v>
      </c>
      <c r="G782" s="125">
        <f t="shared" si="26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7"/>
        <v>0</v>
      </c>
      <c r="F783" s="34" t="s">
        <v>909</v>
      </c>
      <c r="G783" s="125">
        <f t="shared" ref="G783:G827" si="28">IFERROR((E783-F783),0)</f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7"/>
        <v>0</v>
      </c>
      <c r="F784" s="34" t="s">
        <v>909</v>
      </c>
      <c r="G784" s="125">
        <f t="shared" si="28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7"/>
        <v>0</v>
      </c>
      <c r="F785" s="34" t="s">
        <v>909</v>
      </c>
      <c r="G785" s="125">
        <f t="shared" si="28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7"/>
        <v>0</v>
      </c>
      <c r="F786" s="34" t="s">
        <v>909</v>
      </c>
      <c r="G786" s="125">
        <f t="shared" si="28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7"/>
        <v>0</v>
      </c>
      <c r="F787" s="34" t="s">
        <v>909</v>
      </c>
      <c r="G787" s="125">
        <f t="shared" si="28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7"/>
        <v>0</v>
      </c>
      <c r="F788" s="34" t="s">
        <v>909</v>
      </c>
      <c r="G788" s="125">
        <f t="shared" si="28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7"/>
        <v>0</v>
      </c>
      <c r="F789" s="34" t="s">
        <v>909</v>
      </c>
      <c r="G789" s="125">
        <f t="shared" si="28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7"/>
        <v>0</v>
      </c>
      <c r="F790" s="34" t="s">
        <v>909</v>
      </c>
      <c r="G790" s="125">
        <f t="shared" si="28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7"/>
        <v>0</v>
      </c>
      <c r="F791" s="34" t="s">
        <v>909</v>
      </c>
      <c r="G791" s="125">
        <f t="shared" si="28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7"/>
        <v>0</v>
      </c>
      <c r="F792" s="34" t="s">
        <v>909</v>
      </c>
      <c r="G792" s="125">
        <f t="shared" si="28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si="27"/>
        <v>0</v>
      </c>
      <c r="F793" s="34" t="s">
        <v>909</v>
      </c>
      <c r="G793" s="125">
        <f t="shared" si="28"/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7"/>
        <v>0</v>
      </c>
      <c r="F794" s="34" t="s">
        <v>909</v>
      </c>
      <c r="G794" s="125">
        <f t="shared" si="28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7"/>
        <v>0</v>
      </c>
      <c r="F795" s="34" t="s">
        <v>909</v>
      </c>
      <c r="G795" s="125">
        <f t="shared" si="28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7"/>
        <v>0</v>
      </c>
      <c r="F796" s="34" t="s">
        <v>909</v>
      </c>
      <c r="G796" s="125">
        <f t="shared" si="28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7"/>
        <v>0</v>
      </c>
      <c r="F797" s="34" t="s">
        <v>909</v>
      </c>
      <c r="G797" s="125">
        <f t="shared" si="28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7"/>
        <v>0</v>
      </c>
      <c r="F798" s="34" t="s">
        <v>909</v>
      </c>
      <c r="G798" s="125">
        <f t="shared" si="28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7"/>
        <v>0</v>
      </c>
      <c r="F799" s="34" t="s">
        <v>909</v>
      </c>
      <c r="G799" s="125">
        <f t="shared" si="28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7"/>
        <v>0</v>
      </c>
      <c r="F800" s="34" t="s">
        <v>909</v>
      </c>
      <c r="G800" s="125">
        <f t="shared" si="28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7"/>
        <v>0</v>
      </c>
      <c r="F801" s="34" t="s">
        <v>909</v>
      </c>
      <c r="G801" s="125">
        <f t="shared" si="28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7"/>
        <v>0</v>
      </c>
      <c r="F802" s="34" t="s">
        <v>909</v>
      </c>
      <c r="G802" s="125">
        <f t="shared" si="28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7"/>
        <v>0</v>
      </c>
      <c r="F803" s="34" t="s">
        <v>909</v>
      </c>
      <c r="G803" s="125">
        <f t="shared" si="28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7"/>
        <v>0</v>
      </c>
      <c r="F804" s="34" t="s">
        <v>909</v>
      </c>
      <c r="G804" s="125">
        <f t="shared" si="28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7"/>
        <v>0</v>
      </c>
      <c r="F805" s="34" t="s">
        <v>909</v>
      </c>
      <c r="G805" s="125">
        <f t="shared" si="28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7"/>
        <v>0</v>
      </c>
      <c r="F806" s="34" t="s">
        <v>909</v>
      </c>
      <c r="G806" s="125">
        <f t="shared" si="28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7"/>
        <v>0</v>
      </c>
      <c r="F807" s="34" t="s">
        <v>909</v>
      </c>
      <c r="G807" s="125">
        <f t="shared" si="28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7"/>
        <v>0</v>
      </c>
      <c r="F808" s="34" t="s">
        <v>909</v>
      </c>
      <c r="G808" s="125">
        <f t="shared" si="28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7"/>
        <v>0</v>
      </c>
      <c r="F809" s="34" t="s">
        <v>909</v>
      </c>
      <c r="G809" s="125">
        <f t="shared" si="28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7"/>
        <v>0</v>
      </c>
      <c r="F810" s="34" t="s">
        <v>909</v>
      </c>
      <c r="G810" s="125">
        <f t="shared" si="28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7"/>
        <v>0</v>
      </c>
      <c r="F811" s="34" t="s">
        <v>909</v>
      </c>
      <c r="G811" s="125">
        <f t="shared" si="28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7"/>
        <v>0</v>
      </c>
      <c r="F812" s="34" t="s">
        <v>909</v>
      </c>
      <c r="G812" s="125">
        <f t="shared" si="28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7"/>
        <v>0</v>
      </c>
      <c r="F813" s="34" t="s">
        <v>909</v>
      </c>
      <c r="G813" s="125">
        <f t="shared" si="28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7"/>
        <v>0</v>
      </c>
      <c r="F814" s="34" t="s">
        <v>909</v>
      </c>
      <c r="G814" s="125">
        <f t="shared" si="28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7"/>
        <v>0</v>
      </c>
      <c r="F815" s="34" t="s">
        <v>909</v>
      </c>
      <c r="G815" s="125">
        <f t="shared" si="28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7"/>
        <v>0</v>
      </c>
      <c r="F816" s="34" t="s">
        <v>909</v>
      </c>
      <c r="G816" s="125">
        <f t="shared" si="28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7"/>
        <v>0</v>
      </c>
      <c r="F817" s="34" t="s">
        <v>909</v>
      </c>
      <c r="G817" s="125">
        <f t="shared" si="28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7"/>
        <v>0</v>
      </c>
      <c r="F818" s="34" t="s">
        <v>909</v>
      </c>
      <c r="G818" s="125">
        <f t="shared" si="28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7"/>
        <v>0</v>
      </c>
      <c r="F819" s="34" t="s">
        <v>909</v>
      </c>
      <c r="G819" s="125">
        <f t="shared" si="28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7"/>
        <v>0</v>
      </c>
      <c r="F820" s="34" t="s">
        <v>909</v>
      </c>
      <c r="G820" s="125">
        <f t="shared" si="28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7"/>
        <v>0</v>
      </c>
      <c r="F821" s="34" t="s">
        <v>909</v>
      </c>
      <c r="G821" s="125">
        <f t="shared" si="28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7"/>
        <v>0</v>
      </c>
      <c r="F822" s="34" t="s">
        <v>909</v>
      </c>
      <c r="G822" s="125">
        <f t="shared" si="28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7"/>
        <v>0</v>
      </c>
      <c r="F823" s="34" t="s">
        <v>909</v>
      </c>
      <c r="G823" s="125">
        <f t="shared" si="28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7"/>
        <v>0</v>
      </c>
      <c r="F824" s="34" t="s">
        <v>909</v>
      </c>
      <c r="G824" s="125">
        <f t="shared" si="28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7"/>
        <v>0</v>
      </c>
      <c r="F825" s="34" t="s">
        <v>909</v>
      </c>
      <c r="G825" s="125">
        <f t="shared" si="28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7"/>
        <v>0</v>
      </c>
      <c r="F826" s="34" t="s">
        <v>909</v>
      </c>
      <c r="G826" s="125">
        <f t="shared" si="28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7"/>
        <v>0</v>
      </c>
      <c r="F827" s="34" t="s">
        <v>909</v>
      </c>
      <c r="G827" s="125">
        <f t="shared" si="28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7"/>
        <v>0</v>
      </c>
      <c r="F828" s="34" t="s">
        <v>909</v>
      </c>
      <c r="G828" s="126">
        <f t="shared" ref="G828:G845" si="29">IFERROR((E828-F828),0)</f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7"/>
        <v>0</v>
      </c>
      <c r="F829" s="34" t="s">
        <v>909</v>
      </c>
      <c r="G829" s="126">
        <f t="shared" si="29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7"/>
        <v>0</v>
      </c>
      <c r="F830" s="34" t="s">
        <v>909</v>
      </c>
      <c r="G830" s="126">
        <f t="shared" si="29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7"/>
        <v>0</v>
      </c>
      <c r="F831" s="34" t="s">
        <v>909</v>
      </c>
      <c r="G831" s="126">
        <f t="shared" si="29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7"/>
        <v>0</v>
      </c>
      <c r="F832" s="34" t="s">
        <v>909</v>
      </c>
      <c r="G832" s="126">
        <f t="shared" si="29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7"/>
        <v>0</v>
      </c>
      <c r="F833" s="34" t="s">
        <v>909</v>
      </c>
      <c r="G833" s="126">
        <f t="shared" si="29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7"/>
        <v>0</v>
      </c>
      <c r="F834" s="34" t="s">
        <v>909</v>
      </c>
      <c r="G834" s="126">
        <f t="shared" si="29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7"/>
        <v>0</v>
      </c>
      <c r="F835" s="34" t="s">
        <v>909</v>
      </c>
      <c r="G835" s="126">
        <f t="shared" si="29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7"/>
        <v>0</v>
      </c>
      <c r="F836" s="34" t="s">
        <v>909</v>
      </c>
      <c r="G836" s="126">
        <f t="shared" si="29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7"/>
        <v>0</v>
      </c>
      <c r="F837" s="34" t="s">
        <v>909</v>
      </c>
      <c r="G837" s="126">
        <f t="shared" si="29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7"/>
        <v>0</v>
      </c>
      <c r="F838" s="34" t="s">
        <v>909</v>
      </c>
      <c r="G838" s="126">
        <f t="shared" si="29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7"/>
        <v>0</v>
      </c>
      <c r="F839" s="34" t="s">
        <v>909</v>
      </c>
      <c r="G839" s="126">
        <f t="shared" si="29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7"/>
        <v>0</v>
      </c>
      <c r="F840" s="34" t="s">
        <v>909</v>
      </c>
      <c r="G840" s="126">
        <f t="shared" si="29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7"/>
        <v>0</v>
      </c>
      <c r="F841" s="34" t="s">
        <v>909</v>
      </c>
      <c r="G841" s="126">
        <f t="shared" si="29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7"/>
        <v>0</v>
      </c>
      <c r="F842" s="34" t="s">
        <v>909</v>
      </c>
      <c r="G842" s="126">
        <f t="shared" si="29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7"/>
        <v>0</v>
      </c>
      <c r="F843" s="34" t="s">
        <v>909</v>
      </c>
      <c r="G843" s="126">
        <f t="shared" si="29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7"/>
        <v>0</v>
      </c>
      <c r="F844" s="34" t="s">
        <v>909</v>
      </c>
      <c r="G844" s="126">
        <f t="shared" si="29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7"/>
        <v>0</v>
      </c>
      <c r="F845" s="34" t="s">
        <v>909</v>
      </c>
      <c r="G845" s="126">
        <f t="shared" si="29"/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ref="E846:E909" si="30">IFERROR(C846+D846,0)</f>
        <v>0</v>
      </c>
      <c r="F846" s="34" t="s">
        <v>909</v>
      </c>
      <c r="G846" s="126">
        <f t="shared" ref="G846:G909" si="31">IFERROR((E846-F846),0)</f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30"/>
        <v>0</v>
      </c>
      <c r="F847" s="34" t="s">
        <v>909</v>
      </c>
      <c r="G847" s="126">
        <f t="shared" si="31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30"/>
        <v>0</v>
      </c>
      <c r="F848" s="34" t="s">
        <v>909</v>
      </c>
      <c r="G848" s="126">
        <f t="shared" si="31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30"/>
        <v>0</v>
      </c>
      <c r="F849" s="34" t="s">
        <v>909</v>
      </c>
      <c r="G849" s="126">
        <f t="shared" si="31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30"/>
        <v>0</v>
      </c>
      <c r="F850" s="34" t="s">
        <v>909</v>
      </c>
      <c r="G850" s="126">
        <f t="shared" si="31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30"/>
        <v>0</v>
      </c>
      <c r="F851" s="34" t="s">
        <v>909</v>
      </c>
      <c r="G851" s="126">
        <f t="shared" si="31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30"/>
        <v>0</v>
      </c>
      <c r="F852" s="34" t="s">
        <v>909</v>
      </c>
      <c r="G852" s="126">
        <f t="shared" si="31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30"/>
        <v>0</v>
      </c>
      <c r="F853" s="34" t="s">
        <v>909</v>
      </c>
      <c r="G853" s="126">
        <f t="shared" si="31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30"/>
        <v>0</v>
      </c>
      <c r="F854" s="34" t="s">
        <v>909</v>
      </c>
      <c r="G854" s="126">
        <f t="shared" si="31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30"/>
        <v>0</v>
      </c>
      <c r="F855" s="34" t="s">
        <v>909</v>
      </c>
      <c r="G855" s="126">
        <f t="shared" si="31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30"/>
        <v>0</v>
      </c>
      <c r="F856" s="34" t="s">
        <v>909</v>
      </c>
      <c r="G856" s="126">
        <f t="shared" si="31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si="30"/>
        <v>0</v>
      </c>
      <c r="F857" s="34" t="s">
        <v>909</v>
      </c>
      <c r="G857" s="126">
        <f t="shared" si="31"/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30"/>
        <v>0</v>
      </c>
      <c r="F858" s="34" t="s">
        <v>909</v>
      </c>
      <c r="G858" s="126">
        <f t="shared" si="31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30"/>
        <v>0</v>
      </c>
      <c r="F859" s="34" t="s">
        <v>909</v>
      </c>
      <c r="G859" s="126">
        <f t="shared" si="31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30"/>
        <v>0</v>
      </c>
      <c r="F860" s="34" t="s">
        <v>909</v>
      </c>
      <c r="G860" s="126">
        <f t="shared" si="31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30"/>
        <v>0</v>
      </c>
      <c r="F861" s="34" t="s">
        <v>909</v>
      </c>
      <c r="G861" s="126">
        <f t="shared" si="31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30"/>
        <v>0</v>
      </c>
      <c r="F862" s="34" t="s">
        <v>909</v>
      </c>
      <c r="G862" s="126">
        <f t="shared" si="31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30"/>
        <v>0</v>
      </c>
      <c r="F863" s="34" t="s">
        <v>909</v>
      </c>
      <c r="G863" s="126">
        <f t="shared" si="31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30"/>
        <v>0</v>
      </c>
      <c r="F864" s="34" t="s">
        <v>909</v>
      </c>
      <c r="G864" s="126">
        <f t="shared" si="31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30"/>
        <v>0</v>
      </c>
      <c r="F865" s="34" t="s">
        <v>909</v>
      </c>
      <c r="G865" s="126">
        <f t="shared" si="31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30"/>
        <v>0</v>
      </c>
      <c r="F866" s="34" t="s">
        <v>909</v>
      </c>
      <c r="G866" s="126">
        <f t="shared" si="31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30"/>
        <v>0</v>
      </c>
      <c r="F867" s="34" t="s">
        <v>909</v>
      </c>
      <c r="G867" s="126">
        <f t="shared" si="31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30"/>
        <v>0</v>
      </c>
      <c r="F868" s="34" t="s">
        <v>909</v>
      </c>
      <c r="G868" s="126">
        <f t="shared" si="31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30"/>
        <v>0</v>
      </c>
      <c r="F869" s="34" t="s">
        <v>909</v>
      </c>
      <c r="G869" s="126">
        <f t="shared" si="31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30"/>
        <v>0</v>
      </c>
      <c r="F870" s="34" t="s">
        <v>909</v>
      </c>
      <c r="G870" s="126">
        <f t="shared" si="31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30"/>
        <v>0</v>
      </c>
      <c r="F871" s="34" t="s">
        <v>909</v>
      </c>
      <c r="G871" s="126">
        <f t="shared" si="31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30"/>
        <v>0</v>
      </c>
      <c r="F872" s="34" t="s">
        <v>909</v>
      </c>
      <c r="G872" s="126">
        <f t="shared" si="31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30"/>
        <v>0</v>
      </c>
      <c r="F873" s="34" t="s">
        <v>909</v>
      </c>
      <c r="G873" s="126">
        <f t="shared" si="31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30"/>
        <v>0</v>
      </c>
      <c r="F874" s="34" t="s">
        <v>909</v>
      </c>
      <c r="G874" s="126">
        <f t="shared" si="31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30"/>
        <v>0</v>
      </c>
      <c r="F875" s="34" t="s">
        <v>909</v>
      </c>
      <c r="G875" s="126">
        <f t="shared" si="31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30"/>
        <v>0</v>
      </c>
      <c r="F876" s="34" t="s">
        <v>909</v>
      </c>
      <c r="G876" s="126">
        <f t="shared" si="31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30"/>
        <v>0</v>
      </c>
      <c r="F877" s="34" t="s">
        <v>909</v>
      </c>
      <c r="G877" s="126">
        <f t="shared" si="31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30"/>
        <v>0</v>
      </c>
      <c r="F878" s="34" t="s">
        <v>909</v>
      </c>
      <c r="G878" s="126">
        <f t="shared" si="31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30"/>
        <v>0</v>
      </c>
      <c r="F879" s="34" t="s">
        <v>909</v>
      </c>
      <c r="G879" s="126">
        <f t="shared" si="31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30"/>
        <v>0</v>
      </c>
      <c r="F880" s="34" t="s">
        <v>909</v>
      </c>
      <c r="G880" s="126">
        <f t="shared" si="31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30"/>
        <v>0</v>
      </c>
      <c r="F881" s="34" t="s">
        <v>909</v>
      </c>
      <c r="G881" s="126">
        <f t="shared" si="31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30"/>
        <v>0</v>
      </c>
      <c r="F882" s="34" t="s">
        <v>909</v>
      </c>
      <c r="G882" s="126">
        <f t="shared" si="31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30"/>
        <v>0</v>
      </c>
      <c r="F883" s="34" t="s">
        <v>909</v>
      </c>
      <c r="G883" s="126">
        <f t="shared" si="31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30"/>
        <v>0</v>
      </c>
      <c r="F884" s="34" t="s">
        <v>909</v>
      </c>
      <c r="G884" s="126">
        <f t="shared" si="31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30"/>
        <v>0</v>
      </c>
      <c r="F885" s="34" t="s">
        <v>909</v>
      </c>
      <c r="G885" s="126">
        <f t="shared" si="31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30"/>
        <v>0</v>
      </c>
      <c r="F886" s="34" t="s">
        <v>909</v>
      </c>
      <c r="G886" s="126">
        <f t="shared" si="31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30"/>
        <v>0</v>
      </c>
      <c r="F887" s="34" t="s">
        <v>909</v>
      </c>
      <c r="G887" s="126">
        <f t="shared" si="31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30"/>
        <v>0</v>
      </c>
      <c r="F888" s="34" t="s">
        <v>909</v>
      </c>
      <c r="G888" s="126">
        <f t="shared" si="31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30"/>
        <v>0</v>
      </c>
      <c r="F889" s="34" t="s">
        <v>909</v>
      </c>
      <c r="G889" s="126">
        <f t="shared" si="31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30"/>
        <v>0</v>
      </c>
      <c r="F890" s="34" t="s">
        <v>909</v>
      </c>
      <c r="G890" s="126">
        <f t="shared" si="31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30"/>
        <v>0</v>
      </c>
      <c r="F891" s="34" t="s">
        <v>909</v>
      </c>
      <c r="G891" s="126">
        <f t="shared" si="31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30"/>
        <v>0</v>
      </c>
      <c r="F892" s="34" t="s">
        <v>909</v>
      </c>
      <c r="G892" s="126">
        <f t="shared" si="31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30"/>
        <v>0</v>
      </c>
      <c r="F893" s="34" t="s">
        <v>909</v>
      </c>
      <c r="G893" s="126">
        <f t="shared" si="31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30"/>
        <v>0</v>
      </c>
      <c r="F894" s="34" t="s">
        <v>909</v>
      </c>
      <c r="G894" s="126">
        <f t="shared" si="31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30"/>
        <v>0</v>
      </c>
      <c r="F895" s="34" t="s">
        <v>909</v>
      </c>
      <c r="G895" s="126">
        <f t="shared" si="31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30"/>
        <v>0</v>
      </c>
      <c r="F896" s="34" t="s">
        <v>909</v>
      </c>
      <c r="G896" s="126">
        <f t="shared" si="31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30"/>
        <v>0</v>
      </c>
      <c r="F897" s="34" t="s">
        <v>909</v>
      </c>
      <c r="G897" s="126">
        <f t="shared" si="31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30"/>
        <v>0</v>
      </c>
      <c r="F898" s="34" t="s">
        <v>909</v>
      </c>
      <c r="G898" s="126">
        <f t="shared" si="31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30"/>
        <v>0</v>
      </c>
      <c r="F899" s="34" t="s">
        <v>909</v>
      </c>
      <c r="G899" s="126">
        <f t="shared" si="31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30"/>
        <v>0</v>
      </c>
      <c r="F900" s="34" t="s">
        <v>909</v>
      </c>
      <c r="G900" s="126">
        <f t="shared" si="31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30"/>
        <v>0</v>
      </c>
      <c r="F901" s="34" t="s">
        <v>909</v>
      </c>
      <c r="G901" s="126">
        <f t="shared" si="31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30"/>
        <v>0</v>
      </c>
      <c r="F902" s="34" t="s">
        <v>909</v>
      </c>
      <c r="G902" s="126">
        <f t="shared" si="31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30"/>
        <v>0</v>
      </c>
      <c r="F903" s="34" t="s">
        <v>909</v>
      </c>
      <c r="G903" s="126">
        <f t="shared" si="31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30"/>
        <v>0</v>
      </c>
      <c r="F904" s="34" t="s">
        <v>909</v>
      </c>
      <c r="G904" s="126">
        <f t="shared" si="31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30"/>
        <v>0</v>
      </c>
      <c r="F905" s="34" t="s">
        <v>909</v>
      </c>
      <c r="G905" s="126">
        <f t="shared" si="31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30"/>
        <v>0</v>
      </c>
      <c r="F906" s="34" t="s">
        <v>909</v>
      </c>
      <c r="G906" s="126">
        <f t="shared" si="31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30"/>
        <v>0</v>
      </c>
      <c r="F907" s="34" t="s">
        <v>909</v>
      </c>
      <c r="G907" s="126">
        <f t="shared" si="31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30"/>
        <v>0</v>
      </c>
      <c r="F908" s="34" t="s">
        <v>909</v>
      </c>
      <c r="G908" s="126">
        <f t="shared" si="31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30"/>
        <v>0</v>
      </c>
      <c r="F909" s="34" t="s">
        <v>909</v>
      </c>
      <c r="G909" s="126">
        <f t="shared" si="31"/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ref="E910:E973" si="32">IFERROR(C910+D910,0)</f>
        <v>0</v>
      </c>
      <c r="F910" s="34" t="s">
        <v>909</v>
      </c>
      <c r="G910" s="126">
        <f t="shared" ref="G910:G973" si="33">IFERROR((E910-F910),0)</f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32"/>
        <v>0</v>
      </c>
      <c r="F911" s="34" t="s">
        <v>909</v>
      </c>
      <c r="G911" s="126">
        <f t="shared" si="33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32"/>
        <v>0</v>
      </c>
      <c r="F912" s="34" t="s">
        <v>909</v>
      </c>
      <c r="G912" s="126">
        <f t="shared" si="33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32"/>
        <v>0</v>
      </c>
      <c r="F913" s="34" t="s">
        <v>909</v>
      </c>
      <c r="G913" s="126">
        <f t="shared" si="33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32"/>
        <v>0</v>
      </c>
      <c r="F914" s="34" t="s">
        <v>909</v>
      </c>
      <c r="G914" s="126">
        <f t="shared" si="33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32"/>
        <v>0</v>
      </c>
      <c r="F915" s="34" t="s">
        <v>909</v>
      </c>
      <c r="G915" s="126">
        <f t="shared" si="33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32"/>
        <v>0</v>
      </c>
      <c r="F916" s="34" t="s">
        <v>909</v>
      </c>
      <c r="G916" s="126">
        <f t="shared" si="33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32"/>
        <v>0</v>
      </c>
      <c r="F917" s="34" t="s">
        <v>909</v>
      </c>
      <c r="G917" s="126">
        <f t="shared" si="33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32"/>
        <v>0</v>
      </c>
      <c r="F918" s="34" t="s">
        <v>909</v>
      </c>
      <c r="G918" s="126">
        <f t="shared" si="33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32"/>
        <v>0</v>
      </c>
      <c r="F919" s="34" t="s">
        <v>909</v>
      </c>
      <c r="G919" s="126">
        <f t="shared" si="33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32"/>
        <v>0</v>
      </c>
      <c r="F920" s="34" t="s">
        <v>909</v>
      </c>
      <c r="G920" s="126">
        <f t="shared" si="33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si="32"/>
        <v>0</v>
      </c>
      <c r="F921" s="34" t="s">
        <v>909</v>
      </c>
      <c r="G921" s="126">
        <f t="shared" si="33"/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2"/>
        <v>0</v>
      </c>
      <c r="F922" s="34" t="s">
        <v>909</v>
      </c>
      <c r="G922" s="126">
        <f t="shared" si="33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2"/>
        <v>0</v>
      </c>
      <c r="F923" s="34" t="s">
        <v>909</v>
      </c>
      <c r="G923" s="126">
        <f t="shared" si="33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2"/>
        <v>0</v>
      </c>
      <c r="F924" s="34" t="s">
        <v>909</v>
      </c>
      <c r="G924" s="126">
        <f t="shared" si="33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2"/>
        <v>0</v>
      </c>
      <c r="F925" s="34" t="s">
        <v>909</v>
      </c>
      <c r="G925" s="126">
        <f t="shared" si="33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2"/>
        <v>0</v>
      </c>
      <c r="F926" s="34" t="s">
        <v>909</v>
      </c>
      <c r="G926" s="126">
        <f t="shared" si="33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2"/>
        <v>0</v>
      </c>
      <c r="F927" s="34" t="s">
        <v>909</v>
      </c>
      <c r="G927" s="126">
        <f t="shared" si="33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2"/>
        <v>0</v>
      </c>
      <c r="F928" s="34" t="s">
        <v>909</v>
      </c>
      <c r="G928" s="126">
        <f t="shared" si="33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2"/>
        <v>0</v>
      </c>
      <c r="F929" s="34" t="s">
        <v>909</v>
      </c>
      <c r="G929" s="126">
        <f t="shared" si="33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2"/>
        <v>0</v>
      </c>
      <c r="F930" s="34" t="s">
        <v>909</v>
      </c>
      <c r="G930" s="126">
        <f t="shared" si="33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2"/>
        <v>0</v>
      </c>
      <c r="F931" s="34" t="s">
        <v>909</v>
      </c>
      <c r="G931" s="126">
        <f t="shared" si="33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2"/>
        <v>0</v>
      </c>
      <c r="F932" s="34" t="s">
        <v>909</v>
      </c>
      <c r="G932" s="126">
        <f t="shared" si="33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2"/>
        <v>0</v>
      </c>
      <c r="F933" s="34" t="s">
        <v>909</v>
      </c>
      <c r="G933" s="126">
        <f t="shared" si="33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2"/>
        <v>0</v>
      </c>
      <c r="F934" s="34" t="s">
        <v>909</v>
      </c>
      <c r="G934" s="126">
        <f t="shared" si="33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2"/>
        <v>0</v>
      </c>
      <c r="F935" s="34" t="s">
        <v>909</v>
      </c>
      <c r="G935" s="126">
        <f t="shared" si="33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2"/>
        <v>0</v>
      </c>
      <c r="F936" s="34" t="s">
        <v>909</v>
      </c>
      <c r="G936" s="126">
        <f t="shared" si="33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2"/>
        <v>0</v>
      </c>
      <c r="F937" s="34" t="s">
        <v>909</v>
      </c>
      <c r="G937" s="126">
        <f t="shared" si="33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2"/>
        <v>0</v>
      </c>
      <c r="F938" s="34" t="s">
        <v>909</v>
      </c>
      <c r="G938" s="126">
        <f t="shared" si="33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2"/>
        <v>0</v>
      </c>
      <c r="F939" s="34" t="s">
        <v>909</v>
      </c>
      <c r="G939" s="126">
        <f t="shared" si="33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2"/>
        <v>0</v>
      </c>
      <c r="F940" s="34" t="s">
        <v>909</v>
      </c>
      <c r="G940" s="126">
        <f t="shared" si="33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2"/>
        <v>0</v>
      </c>
      <c r="F941" s="34" t="s">
        <v>909</v>
      </c>
      <c r="G941" s="126">
        <f t="shared" si="33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2"/>
        <v>0</v>
      </c>
      <c r="F942" s="34" t="s">
        <v>909</v>
      </c>
      <c r="G942" s="126">
        <f t="shared" si="33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2"/>
        <v>0</v>
      </c>
      <c r="F943" s="34" t="s">
        <v>909</v>
      </c>
      <c r="G943" s="126">
        <f t="shared" si="33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2"/>
        <v>0</v>
      </c>
      <c r="F944" s="34" t="s">
        <v>909</v>
      </c>
      <c r="G944" s="126">
        <f t="shared" si="33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2"/>
        <v>0</v>
      </c>
      <c r="F945" s="34" t="s">
        <v>909</v>
      </c>
      <c r="G945" s="126">
        <f t="shared" si="33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2"/>
        <v>0</v>
      </c>
      <c r="F946" s="34" t="s">
        <v>909</v>
      </c>
      <c r="G946" s="126">
        <f t="shared" si="33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2"/>
        <v>0</v>
      </c>
      <c r="F947" s="34" t="s">
        <v>909</v>
      </c>
      <c r="G947" s="126">
        <f t="shared" si="33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2"/>
        <v>0</v>
      </c>
      <c r="F948" s="34" t="s">
        <v>909</v>
      </c>
      <c r="G948" s="126">
        <f t="shared" si="33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2"/>
        <v>0</v>
      </c>
      <c r="F949" s="34" t="s">
        <v>909</v>
      </c>
      <c r="G949" s="126">
        <f t="shared" si="33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2"/>
        <v>0</v>
      </c>
      <c r="F950" s="34" t="s">
        <v>909</v>
      </c>
      <c r="G950" s="126">
        <f t="shared" si="33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2"/>
        <v>0</v>
      </c>
      <c r="F951" s="34" t="s">
        <v>909</v>
      </c>
      <c r="G951" s="126">
        <f t="shared" si="33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2"/>
        <v>0</v>
      </c>
      <c r="F952" s="34" t="s">
        <v>909</v>
      </c>
      <c r="G952" s="126">
        <f t="shared" si="33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2"/>
        <v>0</v>
      </c>
      <c r="F953" s="34" t="s">
        <v>909</v>
      </c>
      <c r="G953" s="126">
        <f t="shared" si="33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2"/>
        <v>0</v>
      </c>
      <c r="F954" s="34" t="s">
        <v>909</v>
      </c>
      <c r="G954" s="126">
        <f t="shared" si="33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2"/>
        <v>0</v>
      </c>
      <c r="F955" s="34" t="s">
        <v>909</v>
      </c>
      <c r="G955" s="126">
        <f t="shared" si="33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2"/>
        <v>0</v>
      </c>
      <c r="F956" s="34" t="s">
        <v>909</v>
      </c>
      <c r="G956" s="126">
        <f t="shared" si="33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2"/>
        <v>0</v>
      </c>
      <c r="F957" s="34" t="s">
        <v>909</v>
      </c>
      <c r="G957" s="126">
        <f t="shared" si="33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2"/>
        <v>0</v>
      </c>
      <c r="F958" s="34" t="s">
        <v>909</v>
      </c>
      <c r="G958" s="126">
        <f t="shared" si="33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2"/>
        <v>0</v>
      </c>
      <c r="F959" s="34" t="s">
        <v>909</v>
      </c>
      <c r="G959" s="126">
        <f t="shared" si="33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2"/>
        <v>0</v>
      </c>
      <c r="F960" s="34" t="s">
        <v>909</v>
      </c>
      <c r="G960" s="126">
        <f t="shared" si="33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2"/>
        <v>0</v>
      </c>
      <c r="F961" s="34" t="s">
        <v>909</v>
      </c>
      <c r="G961" s="126">
        <f t="shared" si="33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2"/>
        <v>0</v>
      </c>
      <c r="F962" s="34" t="s">
        <v>909</v>
      </c>
      <c r="G962" s="126">
        <f t="shared" si="33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2"/>
        <v>0</v>
      </c>
      <c r="F963" s="34" t="s">
        <v>909</v>
      </c>
      <c r="G963" s="126">
        <f t="shared" si="33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2"/>
        <v>0</v>
      </c>
      <c r="F964" s="34" t="s">
        <v>909</v>
      </c>
      <c r="G964" s="126">
        <f t="shared" si="33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2"/>
        <v>0</v>
      </c>
      <c r="F965" s="34" t="s">
        <v>909</v>
      </c>
      <c r="G965" s="126">
        <f t="shared" si="33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2"/>
        <v>0</v>
      </c>
      <c r="F966" s="34" t="s">
        <v>909</v>
      </c>
      <c r="G966" s="126">
        <f t="shared" si="33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2"/>
        <v>0</v>
      </c>
      <c r="F967" s="34" t="s">
        <v>909</v>
      </c>
      <c r="G967" s="126">
        <f t="shared" si="33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2"/>
        <v>0</v>
      </c>
      <c r="F968" s="34" t="s">
        <v>909</v>
      </c>
      <c r="G968" s="126">
        <f t="shared" si="33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2"/>
        <v>0</v>
      </c>
      <c r="F969" s="34" t="s">
        <v>909</v>
      </c>
      <c r="G969" s="126">
        <f t="shared" si="33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2"/>
        <v>0</v>
      </c>
      <c r="F970" s="34" t="s">
        <v>909</v>
      </c>
      <c r="G970" s="126">
        <f t="shared" si="33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2"/>
        <v>0</v>
      </c>
      <c r="F971" s="34" t="s">
        <v>909</v>
      </c>
      <c r="G971" s="126">
        <f t="shared" si="33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2"/>
        <v>0</v>
      </c>
      <c r="F972" s="34" t="s">
        <v>909</v>
      </c>
      <c r="G972" s="126">
        <f t="shared" si="33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2"/>
        <v>0</v>
      </c>
      <c r="F973" s="34" t="s">
        <v>909</v>
      </c>
      <c r="G973" s="126">
        <f t="shared" si="33"/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ref="E974:E1021" si="34">IFERROR(C974+D974,0)</f>
        <v>0</v>
      </c>
      <c r="F974" s="34" t="s">
        <v>909</v>
      </c>
      <c r="G974" s="126">
        <f t="shared" ref="G974:G1021" si="35">IFERROR((E974-F974),0)</f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4"/>
        <v>0</v>
      </c>
      <c r="F975" s="34" t="s">
        <v>909</v>
      </c>
      <c r="G975" s="126">
        <f t="shared" si="35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4"/>
        <v>0</v>
      </c>
      <c r="F976" s="34" t="s">
        <v>909</v>
      </c>
      <c r="G976" s="126">
        <f t="shared" si="35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4"/>
        <v>0</v>
      </c>
      <c r="F977" s="34" t="s">
        <v>909</v>
      </c>
      <c r="G977" s="126">
        <f t="shared" si="35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4"/>
        <v>0</v>
      </c>
      <c r="F978" s="34" t="s">
        <v>909</v>
      </c>
      <c r="G978" s="126">
        <f t="shared" si="35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4"/>
        <v>0</v>
      </c>
      <c r="F979" s="34" t="s">
        <v>909</v>
      </c>
      <c r="G979" s="126">
        <f t="shared" si="35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4"/>
        <v>0</v>
      </c>
      <c r="F980" s="34" t="s">
        <v>909</v>
      </c>
      <c r="G980" s="126">
        <f t="shared" si="35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4"/>
        <v>0</v>
      </c>
      <c r="F981" s="34" t="s">
        <v>909</v>
      </c>
      <c r="G981" s="126">
        <f t="shared" si="35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4"/>
        <v>0</v>
      </c>
      <c r="F982" s="34" t="s">
        <v>909</v>
      </c>
      <c r="G982" s="126">
        <f t="shared" si="35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4"/>
        <v>0</v>
      </c>
      <c r="F983" s="34" t="s">
        <v>909</v>
      </c>
      <c r="G983" s="126">
        <f t="shared" si="35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4"/>
        <v>0</v>
      </c>
      <c r="F984" s="34" t="s">
        <v>909</v>
      </c>
      <c r="G984" s="126">
        <f t="shared" si="35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si="34"/>
        <v>0</v>
      </c>
      <c r="F985" s="34" t="s">
        <v>909</v>
      </c>
      <c r="G985" s="126">
        <f t="shared" si="35"/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4"/>
        <v>0</v>
      </c>
      <c r="F986" s="34" t="s">
        <v>909</v>
      </c>
      <c r="G986" s="126">
        <f t="shared" si="35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4"/>
        <v>0</v>
      </c>
      <c r="F987" s="34" t="s">
        <v>909</v>
      </c>
      <c r="G987" s="126">
        <f t="shared" si="35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4"/>
        <v>0</v>
      </c>
      <c r="F988" s="34" t="s">
        <v>909</v>
      </c>
      <c r="G988" s="126">
        <f t="shared" si="35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4"/>
        <v>0</v>
      </c>
      <c r="F989" s="34" t="s">
        <v>909</v>
      </c>
      <c r="G989" s="126">
        <f t="shared" si="35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4"/>
        <v>0</v>
      </c>
      <c r="F990" s="34" t="s">
        <v>909</v>
      </c>
      <c r="G990" s="126">
        <f t="shared" si="35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4"/>
        <v>0</v>
      </c>
      <c r="F991" s="34" t="s">
        <v>909</v>
      </c>
      <c r="G991" s="126">
        <f t="shared" si="35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4"/>
        <v>0</v>
      </c>
      <c r="F992" s="34" t="s">
        <v>909</v>
      </c>
      <c r="G992" s="126">
        <f t="shared" si="35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4"/>
        <v>0</v>
      </c>
      <c r="F993" s="34" t="s">
        <v>909</v>
      </c>
      <c r="G993" s="126">
        <f t="shared" si="35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4"/>
        <v>0</v>
      </c>
      <c r="F994" s="34" t="s">
        <v>909</v>
      </c>
      <c r="G994" s="126">
        <f t="shared" si="35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4"/>
        <v>0</v>
      </c>
      <c r="F995" s="34" t="s">
        <v>909</v>
      </c>
      <c r="G995" s="126">
        <f t="shared" si="35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4"/>
        <v>0</v>
      </c>
      <c r="F996" s="34" t="s">
        <v>909</v>
      </c>
      <c r="G996" s="126">
        <f t="shared" si="35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4"/>
        <v>0</v>
      </c>
      <c r="F997" s="34" t="s">
        <v>909</v>
      </c>
      <c r="G997" s="126">
        <f t="shared" si="35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4"/>
        <v>0</v>
      </c>
      <c r="F998" s="34" t="s">
        <v>909</v>
      </c>
      <c r="G998" s="126">
        <f t="shared" si="35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4"/>
        <v>0</v>
      </c>
      <c r="F999" s="34" t="s">
        <v>909</v>
      </c>
      <c r="G999" s="126">
        <f t="shared" si="35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4"/>
        <v>0</v>
      </c>
      <c r="F1000" s="34" t="s">
        <v>909</v>
      </c>
      <c r="G1000" s="126">
        <f t="shared" si="35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4"/>
        <v>0</v>
      </c>
      <c r="F1001" s="34" t="s">
        <v>909</v>
      </c>
      <c r="G1001" s="126">
        <f t="shared" si="35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4"/>
        <v>0</v>
      </c>
      <c r="F1002" s="34" t="s">
        <v>909</v>
      </c>
      <c r="G1002" s="126">
        <f t="shared" si="35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4"/>
        <v>0</v>
      </c>
      <c r="F1003" s="34" t="s">
        <v>909</v>
      </c>
      <c r="G1003" s="126">
        <f t="shared" si="35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4"/>
        <v>0</v>
      </c>
      <c r="F1004" s="34" t="s">
        <v>909</v>
      </c>
      <c r="G1004" s="126">
        <f t="shared" si="35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4"/>
        <v>0</v>
      </c>
      <c r="F1005" s="34" t="s">
        <v>909</v>
      </c>
      <c r="G1005" s="126">
        <f t="shared" si="35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4"/>
        <v>0</v>
      </c>
      <c r="F1006" s="34" t="s">
        <v>909</v>
      </c>
      <c r="G1006" s="126">
        <f t="shared" si="35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4"/>
        <v>0</v>
      </c>
      <c r="F1007" s="34" t="s">
        <v>909</v>
      </c>
      <c r="G1007" s="126">
        <f t="shared" si="35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4"/>
        <v>0</v>
      </c>
      <c r="F1008" s="34" t="s">
        <v>909</v>
      </c>
      <c r="G1008" s="126">
        <f t="shared" si="35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4"/>
        <v>0</v>
      </c>
      <c r="F1009" s="34" t="s">
        <v>909</v>
      </c>
      <c r="G1009" s="126">
        <f t="shared" si="35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4"/>
        <v>0</v>
      </c>
      <c r="F1010" s="34" t="s">
        <v>909</v>
      </c>
      <c r="G1010" s="126">
        <f t="shared" si="35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4"/>
        <v>0</v>
      </c>
      <c r="F1011" s="34" t="s">
        <v>909</v>
      </c>
      <c r="G1011" s="126">
        <f t="shared" si="35"/>
        <v>0</v>
      </c>
      <c r="H1011" s="160" t="s">
        <v>909</v>
      </c>
      <c r="I1011" s="159" t="s">
        <v>909</v>
      </c>
      <c r="J1011" s="175" t="s">
        <v>909</v>
      </c>
      <c r="K1011" s="176" t="s">
        <v>909</v>
      </c>
    </row>
    <row r="1012" spans="1:11">
      <c r="A1012" s="274"/>
      <c r="B1012" s="271"/>
      <c r="C1012" s="18"/>
      <c r="D1012" s="18"/>
      <c r="E1012" s="18">
        <f t="shared" si="34"/>
        <v>0</v>
      </c>
      <c r="F1012" s="18"/>
      <c r="G1012" s="125">
        <f t="shared" si="35"/>
        <v>0</v>
      </c>
      <c r="H1012" s="150"/>
      <c r="I1012" s="151"/>
      <c r="J1012" s="163"/>
      <c r="K1012" s="164"/>
    </row>
    <row r="1013" spans="1:11">
      <c r="A1013" s="416" t="s">
        <v>1642</v>
      </c>
      <c r="B1013" s="417" t="s">
        <v>999</v>
      </c>
      <c r="C1013" s="18">
        <v>5100</v>
      </c>
      <c r="D1013" s="18"/>
      <c r="E1013" s="18">
        <f t="shared" si="34"/>
        <v>5100</v>
      </c>
      <c r="F1013" s="18">
        <v>5100</v>
      </c>
      <c r="G1013" s="125">
        <f t="shared" si="35"/>
        <v>0</v>
      </c>
      <c r="H1013" s="150"/>
      <c r="I1013" s="151"/>
      <c r="J1013" s="163"/>
      <c r="K1013" s="164"/>
    </row>
    <row r="1014" spans="1:11">
      <c r="A1014" s="276"/>
      <c r="B1014" s="272"/>
      <c r="C1014" s="18"/>
      <c r="D1014" s="18"/>
      <c r="E1014" s="18">
        <f t="shared" si="34"/>
        <v>0</v>
      </c>
      <c r="F1014" s="18"/>
      <c r="G1014" s="125">
        <f t="shared" si="35"/>
        <v>0</v>
      </c>
      <c r="H1014" s="150"/>
      <c r="I1014" s="151"/>
      <c r="J1014" s="163"/>
      <c r="K1014" s="164"/>
    </row>
    <row r="1015" spans="1:11">
      <c r="A1015" s="276"/>
      <c r="B1015" s="272"/>
      <c r="C1015" s="18"/>
      <c r="D1015" s="18"/>
      <c r="E1015" s="18">
        <f t="shared" si="34"/>
        <v>0</v>
      </c>
      <c r="F1015" s="18"/>
      <c r="G1015" s="125">
        <f t="shared" si="35"/>
        <v>0</v>
      </c>
      <c r="H1015" s="150"/>
      <c r="I1015" s="151"/>
      <c r="J1015" s="163"/>
      <c r="K1015" s="164"/>
    </row>
    <row r="1016" spans="1:11">
      <c r="A1016" s="276"/>
      <c r="B1016" s="272"/>
      <c r="C1016" s="18"/>
      <c r="D1016" s="18"/>
      <c r="E1016" s="18">
        <f t="shared" si="34"/>
        <v>0</v>
      </c>
      <c r="F1016" s="18"/>
      <c r="G1016" s="125">
        <f t="shared" si="35"/>
        <v>0</v>
      </c>
      <c r="H1016" s="150"/>
      <c r="I1016" s="151"/>
      <c r="J1016" s="163"/>
      <c r="K1016" s="164"/>
    </row>
    <row r="1017" spans="1:11">
      <c r="A1017" s="276"/>
      <c r="B1017" s="272"/>
      <c r="C1017" s="18"/>
      <c r="D1017" s="18"/>
      <c r="E1017" s="18">
        <f t="shared" si="34"/>
        <v>0</v>
      </c>
      <c r="F1017" s="18"/>
      <c r="G1017" s="125">
        <f t="shared" si="35"/>
        <v>0</v>
      </c>
      <c r="H1017" s="150"/>
      <c r="I1017" s="151"/>
      <c r="J1017" s="163"/>
      <c r="K1017" s="164"/>
    </row>
    <row r="1018" spans="1:11">
      <c r="A1018" s="276"/>
      <c r="B1018" s="272"/>
      <c r="C1018" s="18"/>
      <c r="D1018" s="18"/>
      <c r="E1018" s="18">
        <f t="shared" si="34"/>
        <v>0</v>
      </c>
      <c r="F1018" s="18"/>
      <c r="G1018" s="125">
        <f t="shared" si="35"/>
        <v>0</v>
      </c>
      <c r="H1018" s="150"/>
      <c r="I1018" s="151"/>
      <c r="J1018" s="163"/>
      <c r="K1018" s="164"/>
    </row>
    <row r="1019" spans="1:11">
      <c r="A1019" s="276"/>
      <c r="B1019" s="272"/>
      <c r="C1019" s="18"/>
      <c r="D1019" s="18"/>
      <c r="E1019" s="18">
        <f t="shared" si="34"/>
        <v>0</v>
      </c>
      <c r="F1019" s="18"/>
      <c r="G1019" s="125">
        <f t="shared" si="35"/>
        <v>0</v>
      </c>
      <c r="H1019" s="150"/>
      <c r="I1019" s="151"/>
      <c r="J1019" s="163"/>
      <c r="K1019" s="164"/>
    </row>
    <row r="1020" spans="1:11">
      <c r="A1020" s="276"/>
      <c r="B1020" s="272"/>
      <c r="C1020" s="18"/>
      <c r="D1020" s="18"/>
      <c r="E1020" s="18">
        <f t="shared" si="34"/>
        <v>0</v>
      </c>
      <c r="F1020" s="18"/>
      <c r="G1020" s="125">
        <f t="shared" si="35"/>
        <v>0</v>
      </c>
      <c r="H1020" s="150"/>
      <c r="I1020" s="151"/>
      <c r="J1020" s="163"/>
      <c r="K1020" s="164"/>
    </row>
    <row r="1021" spans="1:11">
      <c r="A1021" s="276"/>
      <c r="B1021" s="272"/>
      <c r="C1021" s="18"/>
      <c r="D1021" s="18"/>
      <c r="E1021" s="18">
        <f t="shared" si="34"/>
        <v>0</v>
      </c>
      <c r="F1021" s="18"/>
      <c r="G1021" s="125">
        <f t="shared" si="35"/>
        <v>0</v>
      </c>
      <c r="H1021" s="150"/>
      <c r="I1021" s="151"/>
      <c r="J1021" s="163"/>
      <c r="K1021" s="164"/>
    </row>
    <row r="1022" spans="1:11">
      <c r="A1022" s="276"/>
      <c r="B1022" s="272" t="s">
        <v>1643</v>
      </c>
      <c r="C1022" s="18">
        <v>15000</v>
      </c>
      <c r="D1022" s="18"/>
      <c r="E1022" s="18">
        <v>15000</v>
      </c>
      <c r="F1022" s="18">
        <v>17986</v>
      </c>
      <c r="G1022" s="125"/>
      <c r="H1022" s="150"/>
      <c r="I1022" s="151"/>
      <c r="J1022" s="163"/>
      <c r="K1022" s="164"/>
    </row>
    <row r="1023" spans="1:11">
      <c r="A1023" s="274"/>
      <c r="B1023" s="418" t="s">
        <v>1049</v>
      </c>
      <c r="C1023" s="18">
        <v>300</v>
      </c>
      <c r="D1023" s="18" t="s">
        <v>909</v>
      </c>
      <c r="E1023" s="18">
        <f t="shared" ref="E1023" si="36">IFERROR(C1023+D1023,0)</f>
        <v>0</v>
      </c>
      <c r="F1023" s="18" t="s">
        <v>909</v>
      </c>
      <c r="G1023" s="125">
        <f t="shared" ref="G1023" si="37">IFERROR((E1023-F1023),0)</f>
        <v>0</v>
      </c>
      <c r="H1023" s="150" t="s">
        <v>909</v>
      </c>
      <c r="I1023" s="151" t="s">
        <v>909</v>
      </c>
      <c r="J1023" s="163" t="s">
        <v>909</v>
      </c>
      <c r="K1023" s="164" t="s">
        <v>909</v>
      </c>
    </row>
  </sheetData>
  <autoFilter ref="A10:K1023">
    <filterColumn colId="0"/>
  </autoFilter>
  <mergeCells count="13">
    <mergeCell ref="I655:I656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022"/>
  <sheetViews>
    <sheetView showGridLines="0" tabSelected="1" zoomScale="75" zoomScaleNormal="75" workbookViewId="0">
      <pane xSplit="2" ySplit="10" topLeftCell="C366" activePane="bottomRight" state="frozen"/>
      <selection activeCell="A11" sqref="A11"/>
      <selection pane="topRight" activeCell="A11" sqref="A11"/>
      <selection pane="bottomLeft" activeCell="A11" sqref="A11"/>
      <selection pane="bottomRight" activeCell="I377" sqref="I377"/>
    </sheetView>
  </sheetViews>
  <sheetFormatPr defaultRowHeight="15.75"/>
  <cols>
    <col min="1" max="1" width="28.140625" style="37" bestFit="1" customWidth="1"/>
    <col min="2" max="2" width="67.140625" style="38" customWidth="1"/>
    <col min="3" max="3" width="23.5703125" style="38" customWidth="1"/>
    <col min="4" max="8" width="17.85546875" style="38" customWidth="1"/>
    <col min="9" max="9" width="38.5703125" style="39" customWidth="1"/>
    <col min="10" max="10" width="17.85546875" style="39" customWidth="1"/>
    <col min="11" max="11" width="38.5703125" style="40" customWidth="1"/>
    <col min="12" max="16384" width="9.140625" style="1"/>
  </cols>
  <sheetData>
    <row r="1" spans="1:11" s="38" customFormat="1">
      <c r="A1" s="5"/>
      <c r="B1" s="466" t="s">
        <v>2</v>
      </c>
      <c r="C1" s="467"/>
      <c r="D1" s="467"/>
      <c r="E1" s="467"/>
      <c r="F1" s="467"/>
      <c r="G1" s="468"/>
      <c r="H1" s="469" t="s">
        <v>17</v>
      </c>
      <c r="I1" s="470"/>
      <c r="J1" s="469" t="s">
        <v>3</v>
      </c>
      <c r="K1" s="472"/>
    </row>
    <row r="2" spans="1:11" s="38" customFormat="1">
      <c r="A2" s="6"/>
      <c r="B2" s="473" t="s">
        <v>4</v>
      </c>
      <c r="C2" s="474"/>
      <c r="D2" s="474"/>
      <c r="E2" s="474"/>
      <c r="F2" s="474"/>
      <c r="G2" s="475"/>
      <c r="H2" s="453"/>
      <c r="I2" s="471"/>
      <c r="J2" s="453"/>
      <c r="K2" s="455"/>
    </row>
    <row r="3" spans="1:11" s="38" customFormat="1">
      <c r="A3" s="6"/>
      <c r="B3" s="473" t="s">
        <v>5</v>
      </c>
      <c r="C3" s="474"/>
      <c r="D3" s="474"/>
      <c r="E3" s="474"/>
      <c r="F3" s="474"/>
      <c r="G3" s="475"/>
      <c r="H3" s="476" t="s">
        <v>18</v>
      </c>
      <c r="I3" s="477"/>
      <c r="J3" s="477"/>
      <c r="K3" s="478"/>
    </row>
    <row r="4" spans="1:11" s="38" customFormat="1">
      <c r="A4" s="7"/>
      <c r="B4" s="450" t="s">
        <v>6</v>
      </c>
      <c r="C4" s="451"/>
      <c r="D4" s="451"/>
      <c r="E4" s="451"/>
      <c r="F4" s="451"/>
      <c r="G4" s="452"/>
      <c r="H4" s="453" t="s">
        <v>19</v>
      </c>
      <c r="I4" s="454"/>
      <c r="J4" s="454"/>
      <c r="K4" s="455"/>
    </row>
    <row r="5" spans="1:11" s="41" customFormat="1" ht="18.75">
      <c r="A5" s="456" t="s">
        <v>20</v>
      </c>
      <c r="B5" s="457"/>
      <c r="C5" s="457"/>
      <c r="D5" s="457"/>
      <c r="E5" s="457"/>
      <c r="F5" s="457"/>
      <c r="G5" s="457"/>
      <c r="H5" s="457"/>
      <c r="I5" s="457"/>
      <c r="J5" s="457"/>
      <c r="K5" s="458"/>
    </row>
    <row r="6" spans="1:11" s="41" customFormat="1" ht="18.75">
      <c r="A6" s="459" t="s">
        <v>21</v>
      </c>
      <c r="B6" s="460"/>
      <c r="C6" s="460"/>
      <c r="D6" s="460"/>
      <c r="E6" s="183" t="s">
        <v>78</v>
      </c>
      <c r="F6" s="179"/>
      <c r="G6" s="179"/>
      <c r="H6" s="179"/>
      <c r="I6" s="179"/>
      <c r="J6" s="179"/>
      <c r="K6" s="182"/>
    </row>
    <row r="7" spans="1:11" s="38" customFormat="1" ht="18">
      <c r="A7" s="42"/>
      <c r="B7" s="43" t="s">
        <v>86</v>
      </c>
      <c r="C7" s="144">
        <f>SUM(C11:C1022)</f>
        <v>2773458</v>
      </c>
      <c r="D7" s="144">
        <f t="shared" ref="D7:F7" si="0">SUM(D11:D1022)</f>
        <v>0</v>
      </c>
      <c r="E7" s="144">
        <f t="shared" si="0"/>
        <v>2773458</v>
      </c>
      <c r="F7" s="144">
        <f t="shared" si="0"/>
        <v>2616848</v>
      </c>
      <c r="G7" s="145">
        <f>SUM(G11:G1022)</f>
        <v>161610</v>
      </c>
      <c r="H7" s="142">
        <f>SUM(H11:H1022)</f>
        <v>0</v>
      </c>
      <c r="I7" s="44"/>
      <c r="J7" s="127">
        <f>SUM(J11:J1022)</f>
        <v>0</v>
      </c>
      <c r="K7" s="45"/>
    </row>
    <row r="8" spans="1:11" s="38" customFormat="1" ht="18.75" thickBot="1">
      <c r="A8" s="42"/>
      <c r="B8" s="43" t="s">
        <v>85</v>
      </c>
      <c r="C8" s="146">
        <f t="shared" ref="C8:H8" si="1">SUBTOTAL(9,C11:C1022)</f>
        <v>2773458</v>
      </c>
      <c r="D8" s="146">
        <f t="shared" si="1"/>
        <v>0</v>
      </c>
      <c r="E8" s="146">
        <f t="shared" si="1"/>
        <v>2773458</v>
      </c>
      <c r="F8" s="146">
        <f t="shared" si="1"/>
        <v>2616848</v>
      </c>
      <c r="G8" s="147">
        <f t="shared" si="1"/>
        <v>161610</v>
      </c>
      <c r="H8" s="143">
        <f t="shared" si="1"/>
        <v>0</v>
      </c>
      <c r="I8" s="44"/>
      <c r="J8" s="127">
        <f>SUBTOTAL(9,J11:J1022)</f>
        <v>0</v>
      </c>
      <c r="K8" s="45"/>
    </row>
    <row r="9" spans="1:11">
      <c r="A9" s="8"/>
      <c r="B9" s="9"/>
      <c r="C9" s="461" t="s">
        <v>9</v>
      </c>
      <c r="D9" s="462"/>
      <c r="E9" s="138" t="s">
        <v>10</v>
      </c>
      <c r="F9" s="140" t="s">
        <v>11</v>
      </c>
      <c r="G9" s="123"/>
      <c r="H9" s="463" t="s">
        <v>16</v>
      </c>
      <c r="I9" s="464"/>
      <c r="J9" s="464"/>
      <c r="K9" s="465"/>
    </row>
    <row r="10" spans="1:11" s="3" customFormat="1" ht="16.5" thickBot="1">
      <c r="A10" s="10" t="s">
        <v>7</v>
      </c>
      <c r="B10" s="11" t="s">
        <v>8</v>
      </c>
      <c r="C10" s="133" t="s">
        <v>1</v>
      </c>
      <c r="D10" s="137" t="s">
        <v>12</v>
      </c>
      <c r="E10" s="139" t="s">
        <v>1</v>
      </c>
      <c r="F10" s="11" t="s">
        <v>13</v>
      </c>
      <c r="G10" s="11" t="s">
        <v>0</v>
      </c>
      <c r="H10" s="141" t="s">
        <v>22</v>
      </c>
      <c r="I10" s="134" t="s">
        <v>14</v>
      </c>
      <c r="J10" s="135" t="s">
        <v>22</v>
      </c>
      <c r="K10" s="136" t="s">
        <v>15</v>
      </c>
    </row>
    <row r="11" spans="1:11">
      <c r="A11" s="189" t="s">
        <v>1089</v>
      </c>
      <c r="B11" s="232" t="s">
        <v>1090</v>
      </c>
      <c r="C11" s="190" t="s">
        <v>909</v>
      </c>
      <c r="D11" s="190" t="s">
        <v>909</v>
      </c>
      <c r="E11" s="15">
        <f>IFERROR(C11+D11,0)</f>
        <v>0</v>
      </c>
      <c r="F11" s="190" t="s">
        <v>909</v>
      </c>
      <c r="G11" s="124">
        <f>IFERROR((E11-F11),0)</f>
        <v>0</v>
      </c>
      <c r="H11" s="191" t="s">
        <v>909</v>
      </c>
      <c r="I11" s="192" t="s">
        <v>909</v>
      </c>
      <c r="J11" s="193" t="s">
        <v>909</v>
      </c>
      <c r="K11" s="194" t="s">
        <v>909</v>
      </c>
    </row>
    <row r="12" spans="1:11">
      <c r="A12" s="235" t="s">
        <v>1089</v>
      </c>
      <c r="B12" s="233" t="s">
        <v>1091</v>
      </c>
      <c r="C12" s="21" t="s">
        <v>909</v>
      </c>
      <c r="D12" s="21" t="s">
        <v>909</v>
      </c>
      <c r="E12" s="19">
        <f>IFERROR(C12+D12,0)</f>
        <v>0</v>
      </c>
      <c r="F12" s="21" t="s">
        <v>909</v>
      </c>
      <c r="G12" s="125">
        <f>IFERROR((E12-F12),0)</f>
        <v>0</v>
      </c>
      <c r="H12" s="195" t="s">
        <v>909</v>
      </c>
      <c r="I12" s="196" t="s">
        <v>909</v>
      </c>
      <c r="J12" s="197" t="s">
        <v>909</v>
      </c>
      <c r="K12" s="198" t="s">
        <v>909</v>
      </c>
    </row>
    <row r="13" spans="1:11">
      <c r="A13" s="235" t="s">
        <v>1089</v>
      </c>
      <c r="B13" s="233" t="s">
        <v>1092</v>
      </c>
      <c r="C13" s="18">
        <v>13000</v>
      </c>
      <c r="D13" s="18" t="s">
        <v>909</v>
      </c>
      <c r="E13" s="19">
        <v>13000</v>
      </c>
      <c r="F13" s="18">
        <v>13000</v>
      </c>
      <c r="G13" s="125">
        <f t="shared" ref="G13:G76" si="2">IFERROR((E13-F13),0)</f>
        <v>0</v>
      </c>
      <c r="H13" s="150" t="s">
        <v>909</v>
      </c>
      <c r="I13" s="151" t="s">
        <v>909</v>
      </c>
      <c r="J13" s="163" t="s">
        <v>909</v>
      </c>
      <c r="K13" s="164" t="s">
        <v>909</v>
      </c>
    </row>
    <row r="14" spans="1:11">
      <c r="A14" s="235" t="s">
        <v>1089</v>
      </c>
      <c r="B14" s="233" t="s">
        <v>1093</v>
      </c>
      <c r="C14" s="18">
        <v>13000</v>
      </c>
      <c r="D14" s="18" t="s">
        <v>909</v>
      </c>
      <c r="E14" s="19">
        <v>13000</v>
      </c>
      <c r="F14" s="18">
        <v>3100</v>
      </c>
      <c r="G14" s="125">
        <f t="shared" si="2"/>
        <v>9900</v>
      </c>
      <c r="H14" s="150" t="s">
        <v>909</v>
      </c>
      <c r="I14" s="151" t="s">
        <v>909</v>
      </c>
      <c r="J14" s="165" t="s">
        <v>909</v>
      </c>
      <c r="K14" s="164" t="s">
        <v>909</v>
      </c>
    </row>
    <row r="15" spans="1:11">
      <c r="A15" s="235" t="s">
        <v>1089</v>
      </c>
      <c r="B15" s="233" t="s">
        <v>1094</v>
      </c>
      <c r="C15" s="18">
        <v>980</v>
      </c>
      <c r="D15" s="18" t="s">
        <v>909</v>
      </c>
      <c r="E15" s="19">
        <v>980</v>
      </c>
      <c r="F15" s="18">
        <v>980</v>
      </c>
      <c r="G15" s="125">
        <f t="shared" si="2"/>
        <v>0</v>
      </c>
      <c r="H15" s="150" t="s">
        <v>909</v>
      </c>
      <c r="I15" s="151" t="s">
        <v>909</v>
      </c>
      <c r="J15" s="163" t="s">
        <v>909</v>
      </c>
      <c r="K15" s="164" t="s">
        <v>909</v>
      </c>
    </row>
    <row r="16" spans="1:11">
      <c r="A16" s="235" t="s">
        <v>1089</v>
      </c>
      <c r="B16" s="233" t="s">
        <v>1095</v>
      </c>
      <c r="C16" s="18">
        <v>5000</v>
      </c>
      <c r="D16" s="18" t="s">
        <v>909</v>
      </c>
      <c r="E16" s="19">
        <v>5000</v>
      </c>
      <c r="F16" s="18">
        <v>5000</v>
      </c>
      <c r="G16" s="125">
        <f t="shared" si="2"/>
        <v>0</v>
      </c>
      <c r="H16" s="150" t="s">
        <v>909</v>
      </c>
      <c r="I16" s="151" t="s">
        <v>909</v>
      </c>
      <c r="J16" s="163" t="s">
        <v>909</v>
      </c>
      <c r="K16" s="164" t="s">
        <v>909</v>
      </c>
    </row>
    <row r="17" spans="1:11">
      <c r="A17" s="235" t="s">
        <v>1089</v>
      </c>
      <c r="B17" s="233" t="s">
        <v>1096</v>
      </c>
      <c r="C17" s="18">
        <v>300</v>
      </c>
      <c r="D17" s="18" t="s">
        <v>909</v>
      </c>
      <c r="E17" s="19">
        <v>300</v>
      </c>
      <c r="F17" s="18">
        <v>300</v>
      </c>
      <c r="G17" s="125">
        <f t="shared" si="2"/>
        <v>0</v>
      </c>
      <c r="H17" s="150" t="s">
        <v>909</v>
      </c>
      <c r="I17" s="151" t="s">
        <v>909</v>
      </c>
      <c r="J17" s="163" t="s">
        <v>909</v>
      </c>
      <c r="K17" s="164" t="s">
        <v>909</v>
      </c>
    </row>
    <row r="18" spans="1:11">
      <c r="A18" s="235" t="s">
        <v>1089</v>
      </c>
      <c r="B18" s="233" t="s">
        <v>1097</v>
      </c>
      <c r="C18" s="18">
        <v>700</v>
      </c>
      <c r="D18" s="18" t="s">
        <v>909</v>
      </c>
      <c r="E18" s="19">
        <v>700</v>
      </c>
      <c r="F18" s="18">
        <v>700</v>
      </c>
      <c r="G18" s="125">
        <f t="shared" si="2"/>
        <v>0</v>
      </c>
      <c r="H18" s="150" t="s">
        <v>909</v>
      </c>
      <c r="I18" s="151" t="s">
        <v>909</v>
      </c>
      <c r="J18" s="163" t="s">
        <v>909</v>
      </c>
      <c r="K18" s="164" t="s">
        <v>909</v>
      </c>
    </row>
    <row r="19" spans="1:11">
      <c r="A19" s="235" t="s">
        <v>1089</v>
      </c>
      <c r="B19" s="233" t="s">
        <v>1098</v>
      </c>
      <c r="C19" s="18">
        <v>700</v>
      </c>
      <c r="D19" s="18" t="s">
        <v>909</v>
      </c>
      <c r="E19" s="19">
        <v>700</v>
      </c>
      <c r="F19" s="18">
        <v>700</v>
      </c>
      <c r="G19" s="125">
        <f t="shared" si="2"/>
        <v>0</v>
      </c>
      <c r="H19" s="150" t="s">
        <v>909</v>
      </c>
      <c r="I19" s="151" t="s">
        <v>909</v>
      </c>
      <c r="J19" s="163" t="s">
        <v>909</v>
      </c>
      <c r="K19" s="164" t="s">
        <v>909</v>
      </c>
    </row>
    <row r="20" spans="1:11">
      <c r="A20" s="235" t="s">
        <v>1089</v>
      </c>
      <c r="B20" s="233" t="s">
        <v>1099</v>
      </c>
      <c r="C20" s="18">
        <v>2200</v>
      </c>
      <c r="D20" s="18" t="s">
        <v>909</v>
      </c>
      <c r="E20" s="19">
        <v>2200</v>
      </c>
      <c r="F20" s="18">
        <v>2200</v>
      </c>
      <c r="G20" s="125">
        <f t="shared" si="2"/>
        <v>0</v>
      </c>
      <c r="H20" s="150" t="s">
        <v>909</v>
      </c>
      <c r="I20" s="151" t="s">
        <v>909</v>
      </c>
      <c r="J20" s="163" t="s">
        <v>909</v>
      </c>
      <c r="K20" s="164" t="s">
        <v>909</v>
      </c>
    </row>
    <row r="21" spans="1:11">
      <c r="A21" s="235" t="s">
        <v>1089</v>
      </c>
      <c r="B21" s="233" t="s">
        <v>1100</v>
      </c>
      <c r="C21" s="18">
        <v>400</v>
      </c>
      <c r="D21" s="18" t="s">
        <v>909</v>
      </c>
      <c r="E21" s="19">
        <v>400</v>
      </c>
      <c r="F21" s="18">
        <v>400</v>
      </c>
      <c r="G21" s="125">
        <f t="shared" si="2"/>
        <v>0</v>
      </c>
      <c r="H21" s="150" t="s">
        <v>909</v>
      </c>
      <c r="I21" s="151" t="s">
        <v>909</v>
      </c>
      <c r="J21" s="163" t="s">
        <v>909</v>
      </c>
      <c r="K21" s="164" t="s">
        <v>909</v>
      </c>
    </row>
    <row r="22" spans="1:11">
      <c r="A22" s="235" t="s">
        <v>1089</v>
      </c>
      <c r="B22" s="233" t="s">
        <v>1101</v>
      </c>
      <c r="C22" s="18">
        <v>2500</v>
      </c>
      <c r="D22" s="18" t="s">
        <v>909</v>
      </c>
      <c r="E22" s="19">
        <v>2500</v>
      </c>
      <c r="F22" s="18">
        <v>2500</v>
      </c>
      <c r="G22" s="125">
        <f t="shared" si="2"/>
        <v>0</v>
      </c>
      <c r="H22" s="150" t="s">
        <v>909</v>
      </c>
      <c r="I22" s="151" t="s">
        <v>909</v>
      </c>
      <c r="J22" s="163" t="s">
        <v>909</v>
      </c>
      <c r="K22" s="164" t="s">
        <v>909</v>
      </c>
    </row>
    <row r="23" spans="1:11">
      <c r="A23" s="235" t="s">
        <v>1089</v>
      </c>
      <c r="B23" s="233" t="s">
        <v>1102</v>
      </c>
      <c r="C23" s="18">
        <v>31000</v>
      </c>
      <c r="D23" s="18" t="s">
        <v>909</v>
      </c>
      <c r="E23" s="19">
        <v>31000</v>
      </c>
      <c r="F23" s="18">
        <v>26500</v>
      </c>
      <c r="G23" s="125">
        <f t="shared" si="2"/>
        <v>4500</v>
      </c>
      <c r="H23" s="150" t="s">
        <v>909</v>
      </c>
      <c r="I23" s="151" t="s">
        <v>909</v>
      </c>
      <c r="J23" s="163" t="s">
        <v>909</v>
      </c>
      <c r="K23" s="164" t="s">
        <v>909</v>
      </c>
    </row>
    <row r="24" spans="1:11">
      <c r="A24" s="235" t="s">
        <v>1089</v>
      </c>
      <c r="B24" s="233" t="s">
        <v>1103</v>
      </c>
      <c r="C24" s="18" t="s">
        <v>909</v>
      </c>
      <c r="D24" s="18" t="s">
        <v>909</v>
      </c>
      <c r="E24" s="19">
        <f t="shared" ref="E24:E75" si="3">IFERROR(C24+D24,0)</f>
        <v>0</v>
      </c>
      <c r="F24" s="18" t="s">
        <v>909</v>
      </c>
      <c r="G24" s="125">
        <f t="shared" si="2"/>
        <v>0</v>
      </c>
      <c r="H24" s="150" t="s">
        <v>909</v>
      </c>
      <c r="I24" s="151" t="s">
        <v>909</v>
      </c>
      <c r="J24" s="163" t="s">
        <v>909</v>
      </c>
      <c r="K24" s="164" t="s">
        <v>909</v>
      </c>
    </row>
    <row r="25" spans="1:11">
      <c r="A25" s="235" t="s">
        <v>1089</v>
      </c>
      <c r="B25" s="233" t="s">
        <v>1104</v>
      </c>
      <c r="C25" s="18">
        <v>18000</v>
      </c>
      <c r="D25" s="18" t="s">
        <v>909</v>
      </c>
      <c r="E25" s="19">
        <v>18000</v>
      </c>
      <c r="F25" s="18">
        <v>15000</v>
      </c>
      <c r="G25" s="125">
        <f t="shared" si="2"/>
        <v>3000</v>
      </c>
      <c r="H25" s="150" t="s">
        <v>909</v>
      </c>
      <c r="I25" s="151" t="s">
        <v>909</v>
      </c>
      <c r="J25" s="163" t="s">
        <v>909</v>
      </c>
      <c r="K25" s="164" t="s">
        <v>909</v>
      </c>
    </row>
    <row r="26" spans="1:11">
      <c r="A26" s="235" t="s">
        <v>1089</v>
      </c>
      <c r="B26" s="233" t="s">
        <v>1105</v>
      </c>
      <c r="C26" s="18" t="s">
        <v>909</v>
      </c>
      <c r="D26" s="18" t="s">
        <v>909</v>
      </c>
      <c r="E26" s="19">
        <f t="shared" si="3"/>
        <v>0</v>
      </c>
      <c r="F26" s="18" t="s">
        <v>909</v>
      </c>
      <c r="G26" s="125">
        <f t="shared" si="2"/>
        <v>0</v>
      </c>
      <c r="H26" s="150" t="s">
        <v>909</v>
      </c>
      <c r="I26" s="151" t="s">
        <v>909</v>
      </c>
      <c r="J26" s="163" t="s">
        <v>909</v>
      </c>
      <c r="K26" s="164" t="s">
        <v>909</v>
      </c>
    </row>
    <row r="27" spans="1:11">
      <c r="A27" s="235" t="s">
        <v>1089</v>
      </c>
      <c r="B27" s="233" t="s">
        <v>148</v>
      </c>
      <c r="C27" s="18" t="s">
        <v>909</v>
      </c>
      <c r="D27" s="18" t="s">
        <v>909</v>
      </c>
      <c r="E27" s="19">
        <f t="shared" si="3"/>
        <v>0</v>
      </c>
      <c r="F27" s="18" t="s">
        <v>909</v>
      </c>
      <c r="G27" s="125">
        <f t="shared" si="2"/>
        <v>0</v>
      </c>
      <c r="H27" s="150" t="s">
        <v>909</v>
      </c>
      <c r="I27" s="151" t="s">
        <v>909</v>
      </c>
      <c r="J27" s="163" t="s">
        <v>909</v>
      </c>
      <c r="K27" s="164" t="s">
        <v>909</v>
      </c>
    </row>
    <row r="28" spans="1:11">
      <c r="A28" s="235" t="s">
        <v>1089</v>
      </c>
      <c r="B28" s="233" t="s">
        <v>1106</v>
      </c>
      <c r="C28" s="18" t="s">
        <v>909</v>
      </c>
      <c r="D28" s="18" t="s">
        <v>909</v>
      </c>
      <c r="E28" s="19">
        <f t="shared" si="3"/>
        <v>0</v>
      </c>
      <c r="F28" s="18" t="s">
        <v>909</v>
      </c>
      <c r="G28" s="125">
        <f t="shared" si="2"/>
        <v>0</v>
      </c>
      <c r="H28" s="150" t="s">
        <v>909</v>
      </c>
      <c r="I28" s="151" t="s">
        <v>909</v>
      </c>
      <c r="J28" s="163" t="s">
        <v>909</v>
      </c>
      <c r="K28" s="164" t="s">
        <v>909</v>
      </c>
    </row>
    <row r="29" spans="1:11">
      <c r="A29" s="235" t="s">
        <v>1089</v>
      </c>
      <c r="B29" s="233" t="s">
        <v>1107</v>
      </c>
      <c r="C29" s="18" t="s">
        <v>909</v>
      </c>
      <c r="D29" s="18" t="s">
        <v>909</v>
      </c>
      <c r="E29" s="19">
        <f t="shared" si="3"/>
        <v>0</v>
      </c>
      <c r="F29" s="18" t="s">
        <v>909</v>
      </c>
      <c r="G29" s="125">
        <f t="shared" si="2"/>
        <v>0</v>
      </c>
      <c r="H29" s="150" t="s">
        <v>909</v>
      </c>
      <c r="I29" s="151" t="s">
        <v>909</v>
      </c>
      <c r="J29" s="163" t="s">
        <v>909</v>
      </c>
      <c r="K29" s="164" t="s">
        <v>909</v>
      </c>
    </row>
    <row r="30" spans="1:11">
      <c r="A30" s="235" t="s">
        <v>1089</v>
      </c>
      <c r="B30" s="233" t="s">
        <v>1108</v>
      </c>
      <c r="C30" s="18">
        <v>1400</v>
      </c>
      <c r="D30" s="18" t="s">
        <v>909</v>
      </c>
      <c r="E30" s="19">
        <v>1400</v>
      </c>
      <c r="F30" s="18">
        <v>1400</v>
      </c>
      <c r="G30" s="125">
        <f t="shared" si="2"/>
        <v>0</v>
      </c>
      <c r="H30" s="150" t="s">
        <v>909</v>
      </c>
      <c r="I30" s="151" t="s">
        <v>909</v>
      </c>
      <c r="J30" s="163" t="s">
        <v>909</v>
      </c>
      <c r="K30" s="164" t="s">
        <v>909</v>
      </c>
    </row>
    <row r="31" spans="1:11">
      <c r="A31" s="235" t="s">
        <v>1089</v>
      </c>
      <c r="B31" s="233" t="s">
        <v>149</v>
      </c>
      <c r="C31" s="18">
        <v>500</v>
      </c>
      <c r="D31" s="18" t="s">
        <v>909</v>
      </c>
      <c r="E31" s="19">
        <v>500</v>
      </c>
      <c r="F31" s="18">
        <v>500</v>
      </c>
      <c r="G31" s="125">
        <f t="shared" si="2"/>
        <v>0</v>
      </c>
      <c r="H31" s="150" t="s">
        <v>909</v>
      </c>
      <c r="I31" s="151" t="s">
        <v>909</v>
      </c>
      <c r="J31" s="163" t="s">
        <v>909</v>
      </c>
      <c r="K31" s="164" t="s">
        <v>909</v>
      </c>
    </row>
    <row r="32" spans="1:11">
      <c r="A32" s="235" t="s">
        <v>1089</v>
      </c>
      <c r="B32" s="233" t="s">
        <v>1109</v>
      </c>
      <c r="C32" s="18" t="s">
        <v>909</v>
      </c>
      <c r="D32" s="18" t="s">
        <v>909</v>
      </c>
      <c r="E32" s="19">
        <f t="shared" si="3"/>
        <v>0</v>
      </c>
      <c r="F32" s="18" t="s">
        <v>909</v>
      </c>
      <c r="G32" s="125">
        <f t="shared" si="2"/>
        <v>0</v>
      </c>
      <c r="H32" s="150" t="s">
        <v>909</v>
      </c>
      <c r="I32" s="151" t="s">
        <v>909</v>
      </c>
      <c r="J32" s="163" t="s">
        <v>909</v>
      </c>
      <c r="K32" s="164" t="s">
        <v>909</v>
      </c>
    </row>
    <row r="33" spans="1:11">
      <c r="A33" s="235" t="s">
        <v>1089</v>
      </c>
      <c r="B33" s="233" t="s">
        <v>1110</v>
      </c>
      <c r="C33" s="18">
        <v>200</v>
      </c>
      <c r="D33" s="18" t="s">
        <v>909</v>
      </c>
      <c r="E33" s="19">
        <v>200</v>
      </c>
      <c r="F33" s="18">
        <v>200</v>
      </c>
      <c r="G33" s="125">
        <f t="shared" si="2"/>
        <v>0</v>
      </c>
      <c r="H33" s="150" t="s">
        <v>909</v>
      </c>
      <c r="I33" s="151" t="s">
        <v>909</v>
      </c>
      <c r="J33" s="163" t="s">
        <v>909</v>
      </c>
      <c r="K33" s="164" t="s">
        <v>909</v>
      </c>
    </row>
    <row r="34" spans="1:11">
      <c r="A34" s="235" t="s">
        <v>1089</v>
      </c>
      <c r="B34" s="233" t="s">
        <v>1111</v>
      </c>
      <c r="C34" s="18" t="s">
        <v>909</v>
      </c>
      <c r="D34" s="18" t="s">
        <v>909</v>
      </c>
      <c r="E34" s="19">
        <f t="shared" si="3"/>
        <v>0</v>
      </c>
      <c r="F34" s="18" t="s">
        <v>909</v>
      </c>
      <c r="G34" s="125">
        <f t="shared" si="2"/>
        <v>0</v>
      </c>
      <c r="H34" s="150" t="s">
        <v>909</v>
      </c>
      <c r="I34" s="151" t="s">
        <v>909</v>
      </c>
      <c r="J34" s="163" t="s">
        <v>909</v>
      </c>
      <c r="K34" s="164" t="s">
        <v>909</v>
      </c>
    </row>
    <row r="35" spans="1:11">
      <c r="A35" s="235" t="s">
        <v>1089</v>
      </c>
      <c r="B35" s="233" t="s">
        <v>1112</v>
      </c>
      <c r="C35" s="18">
        <v>50</v>
      </c>
      <c r="D35" s="18" t="s">
        <v>909</v>
      </c>
      <c r="E35" s="19">
        <v>50</v>
      </c>
      <c r="F35" s="18">
        <v>50</v>
      </c>
      <c r="G35" s="125">
        <f t="shared" si="2"/>
        <v>0</v>
      </c>
      <c r="H35" s="150" t="s">
        <v>909</v>
      </c>
      <c r="I35" s="151" t="s">
        <v>909</v>
      </c>
      <c r="J35" s="163" t="s">
        <v>909</v>
      </c>
      <c r="K35" s="164" t="s">
        <v>909</v>
      </c>
    </row>
    <row r="36" spans="1:11">
      <c r="A36" s="235" t="s">
        <v>1089</v>
      </c>
      <c r="B36" s="233" t="s">
        <v>133</v>
      </c>
      <c r="C36" s="18" t="s">
        <v>909</v>
      </c>
      <c r="D36" s="18" t="s">
        <v>909</v>
      </c>
      <c r="E36" s="19">
        <f t="shared" si="3"/>
        <v>0</v>
      </c>
      <c r="F36" s="18" t="s">
        <v>909</v>
      </c>
      <c r="G36" s="125">
        <f t="shared" si="2"/>
        <v>0</v>
      </c>
      <c r="H36" s="150" t="s">
        <v>909</v>
      </c>
      <c r="I36" s="151" t="s">
        <v>909</v>
      </c>
      <c r="J36" s="163" t="s">
        <v>909</v>
      </c>
      <c r="K36" s="164" t="s">
        <v>909</v>
      </c>
    </row>
    <row r="37" spans="1:11">
      <c r="A37" s="235" t="s">
        <v>1089</v>
      </c>
      <c r="B37" s="233" t="s">
        <v>1113</v>
      </c>
      <c r="C37" s="18">
        <v>50</v>
      </c>
      <c r="D37" s="18" t="s">
        <v>909</v>
      </c>
      <c r="E37" s="19">
        <v>50</v>
      </c>
      <c r="F37" s="18">
        <v>50</v>
      </c>
      <c r="G37" s="125">
        <f t="shared" si="2"/>
        <v>0</v>
      </c>
      <c r="H37" s="150" t="s">
        <v>909</v>
      </c>
      <c r="I37" s="151" t="s">
        <v>909</v>
      </c>
      <c r="J37" s="163" t="s">
        <v>909</v>
      </c>
      <c r="K37" s="164" t="s">
        <v>909</v>
      </c>
    </row>
    <row r="38" spans="1:11">
      <c r="A38" s="235" t="s">
        <v>1089</v>
      </c>
      <c r="B38" s="233" t="s">
        <v>1114</v>
      </c>
      <c r="C38" s="18">
        <v>100</v>
      </c>
      <c r="D38" s="18" t="s">
        <v>909</v>
      </c>
      <c r="E38" s="19">
        <v>100</v>
      </c>
      <c r="F38" s="18">
        <v>100</v>
      </c>
      <c r="G38" s="125">
        <f t="shared" si="2"/>
        <v>0</v>
      </c>
      <c r="H38" s="150" t="s">
        <v>909</v>
      </c>
      <c r="I38" s="151" t="s">
        <v>909</v>
      </c>
      <c r="J38" s="163" t="s">
        <v>909</v>
      </c>
      <c r="K38" s="164" t="s">
        <v>909</v>
      </c>
    </row>
    <row r="39" spans="1:11">
      <c r="A39" s="235" t="s">
        <v>1089</v>
      </c>
      <c r="B39" s="233" t="s">
        <v>142</v>
      </c>
      <c r="C39" s="18">
        <v>50</v>
      </c>
      <c r="D39" s="18" t="s">
        <v>909</v>
      </c>
      <c r="E39" s="19">
        <v>50</v>
      </c>
      <c r="F39" s="18">
        <v>50</v>
      </c>
      <c r="G39" s="125">
        <f t="shared" si="2"/>
        <v>0</v>
      </c>
      <c r="H39" s="150" t="s">
        <v>909</v>
      </c>
      <c r="I39" s="151" t="s">
        <v>909</v>
      </c>
      <c r="J39" s="163" t="s">
        <v>909</v>
      </c>
      <c r="K39" s="164" t="s">
        <v>909</v>
      </c>
    </row>
    <row r="40" spans="1:11">
      <c r="A40" s="235" t="s">
        <v>1089</v>
      </c>
      <c r="B40" s="233" t="s">
        <v>143</v>
      </c>
      <c r="C40" s="18" t="s">
        <v>909</v>
      </c>
      <c r="D40" s="18" t="s">
        <v>909</v>
      </c>
      <c r="E40" s="19">
        <f t="shared" si="3"/>
        <v>0</v>
      </c>
      <c r="F40" s="18" t="s">
        <v>909</v>
      </c>
      <c r="G40" s="125">
        <f t="shared" si="2"/>
        <v>0</v>
      </c>
      <c r="H40" s="150" t="s">
        <v>909</v>
      </c>
      <c r="I40" s="151" t="s">
        <v>909</v>
      </c>
      <c r="J40" s="163" t="s">
        <v>909</v>
      </c>
      <c r="K40" s="164" t="s">
        <v>909</v>
      </c>
    </row>
    <row r="41" spans="1:11">
      <c r="A41" s="235" t="s">
        <v>1089</v>
      </c>
      <c r="B41" s="233" t="s">
        <v>1115</v>
      </c>
      <c r="C41" s="18">
        <v>50</v>
      </c>
      <c r="D41" s="18" t="s">
        <v>909</v>
      </c>
      <c r="E41" s="19">
        <v>50</v>
      </c>
      <c r="F41" s="18">
        <v>50</v>
      </c>
      <c r="G41" s="125">
        <f t="shared" si="2"/>
        <v>0</v>
      </c>
      <c r="H41" s="150" t="s">
        <v>909</v>
      </c>
      <c r="I41" s="151" t="s">
        <v>909</v>
      </c>
      <c r="J41" s="163" t="s">
        <v>909</v>
      </c>
      <c r="K41" s="164" t="s">
        <v>909</v>
      </c>
    </row>
    <row r="42" spans="1:11">
      <c r="A42" s="235" t="s">
        <v>1089</v>
      </c>
      <c r="B42" s="233" t="s">
        <v>116</v>
      </c>
      <c r="C42" s="18" t="s">
        <v>909</v>
      </c>
      <c r="D42" s="18" t="s">
        <v>909</v>
      </c>
      <c r="E42" s="19">
        <f t="shared" si="3"/>
        <v>0</v>
      </c>
      <c r="F42" s="18" t="s">
        <v>909</v>
      </c>
      <c r="G42" s="125">
        <f t="shared" si="2"/>
        <v>0</v>
      </c>
      <c r="H42" s="150" t="s">
        <v>909</v>
      </c>
      <c r="I42" s="151" t="s">
        <v>909</v>
      </c>
      <c r="J42" s="163" t="s">
        <v>909</v>
      </c>
      <c r="K42" s="164" t="s">
        <v>909</v>
      </c>
    </row>
    <row r="43" spans="1:11">
      <c r="A43" s="235" t="s">
        <v>1089</v>
      </c>
      <c r="B43" s="233" t="s">
        <v>117</v>
      </c>
      <c r="C43" s="18">
        <v>100</v>
      </c>
      <c r="D43" s="18" t="s">
        <v>909</v>
      </c>
      <c r="E43" s="19">
        <v>100</v>
      </c>
      <c r="F43" s="18">
        <v>100</v>
      </c>
      <c r="G43" s="125">
        <f t="shared" si="2"/>
        <v>0</v>
      </c>
      <c r="H43" s="150" t="s">
        <v>909</v>
      </c>
      <c r="I43" s="151" t="s">
        <v>909</v>
      </c>
      <c r="J43" s="163" t="s">
        <v>909</v>
      </c>
      <c r="K43" s="164" t="s">
        <v>909</v>
      </c>
    </row>
    <row r="44" spans="1:11">
      <c r="A44" s="235" t="s">
        <v>1089</v>
      </c>
      <c r="B44" s="233" t="s">
        <v>1116</v>
      </c>
      <c r="C44" s="18">
        <v>100</v>
      </c>
      <c r="D44" s="18" t="s">
        <v>909</v>
      </c>
      <c r="E44" s="19">
        <v>100</v>
      </c>
      <c r="F44" s="18">
        <v>100</v>
      </c>
      <c r="G44" s="125">
        <f t="shared" si="2"/>
        <v>0</v>
      </c>
      <c r="H44" s="150" t="s">
        <v>909</v>
      </c>
      <c r="I44" s="151" t="s">
        <v>909</v>
      </c>
      <c r="J44" s="163" t="s">
        <v>909</v>
      </c>
      <c r="K44" s="164" t="s">
        <v>909</v>
      </c>
    </row>
    <row r="45" spans="1:11">
      <c r="A45" s="235" t="s">
        <v>1089</v>
      </c>
      <c r="B45" s="233" t="s">
        <v>1117</v>
      </c>
      <c r="C45" s="18" t="s">
        <v>909</v>
      </c>
      <c r="D45" s="18" t="s">
        <v>909</v>
      </c>
      <c r="E45" s="19">
        <f t="shared" si="3"/>
        <v>0</v>
      </c>
      <c r="F45" s="18" t="s">
        <v>909</v>
      </c>
      <c r="G45" s="125">
        <f t="shared" si="2"/>
        <v>0</v>
      </c>
      <c r="H45" s="150" t="s">
        <v>909</v>
      </c>
      <c r="I45" s="151" t="s">
        <v>909</v>
      </c>
      <c r="J45" s="163" t="s">
        <v>909</v>
      </c>
      <c r="K45" s="164" t="s">
        <v>909</v>
      </c>
    </row>
    <row r="46" spans="1:11">
      <c r="A46" s="235" t="s">
        <v>1089</v>
      </c>
      <c r="B46" s="233" t="s">
        <v>1118</v>
      </c>
      <c r="C46" s="18" t="s">
        <v>909</v>
      </c>
      <c r="D46" s="18" t="s">
        <v>909</v>
      </c>
      <c r="E46" s="19">
        <f t="shared" si="3"/>
        <v>0</v>
      </c>
      <c r="F46" s="18" t="s">
        <v>909</v>
      </c>
      <c r="G46" s="125">
        <f t="shared" si="2"/>
        <v>0</v>
      </c>
      <c r="H46" s="150" t="s">
        <v>909</v>
      </c>
      <c r="I46" s="151" t="s">
        <v>909</v>
      </c>
      <c r="J46" s="163" t="s">
        <v>909</v>
      </c>
      <c r="K46" s="164" t="s">
        <v>909</v>
      </c>
    </row>
    <row r="47" spans="1:11">
      <c r="A47" s="235" t="s">
        <v>1089</v>
      </c>
      <c r="B47" s="233" t="s">
        <v>1119</v>
      </c>
      <c r="C47" s="18" t="s">
        <v>909</v>
      </c>
      <c r="D47" s="18" t="s">
        <v>909</v>
      </c>
      <c r="E47" s="19">
        <f t="shared" si="3"/>
        <v>0</v>
      </c>
      <c r="F47" s="18" t="s">
        <v>909</v>
      </c>
      <c r="G47" s="125">
        <f t="shared" si="2"/>
        <v>0</v>
      </c>
      <c r="H47" s="150" t="s">
        <v>909</v>
      </c>
      <c r="I47" s="151" t="s">
        <v>909</v>
      </c>
      <c r="J47" s="163" t="s">
        <v>909</v>
      </c>
      <c r="K47" s="164" t="s">
        <v>909</v>
      </c>
    </row>
    <row r="48" spans="1:11">
      <c r="A48" s="235" t="s">
        <v>1089</v>
      </c>
      <c r="B48" s="233" t="s">
        <v>1120</v>
      </c>
      <c r="C48" s="18" t="s">
        <v>909</v>
      </c>
      <c r="D48" s="18" t="s">
        <v>909</v>
      </c>
      <c r="E48" s="19">
        <f t="shared" si="3"/>
        <v>0</v>
      </c>
      <c r="F48" s="18" t="s">
        <v>909</v>
      </c>
      <c r="G48" s="125">
        <f t="shared" si="2"/>
        <v>0</v>
      </c>
      <c r="H48" s="150" t="s">
        <v>909</v>
      </c>
      <c r="I48" s="151" t="s">
        <v>909</v>
      </c>
      <c r="J48" s="163" t="s">
        <v>909</v>
      </c>
      <c r="K48" s="164" t="s">
        <v>909</v>
      </c>
    </row>
    <row r="49" spans="1:11">
      <c r="A49" s="235" t="s">
        <v>1089</v>
      </c>
      <c r="B49" s="233" t="s">
        <v>1121</v>
      </c>
      <c r="C49" s="18" t="s">
        <v>909</v>
      </c>
      <c r="D49" s="18" t="s">
        <v>909</v>
      </c>
      <c r="E49" s="19">
        <f t="shared" si="3"/>
        <v>0</v>
      </c>
      <c r="F49" s="18" t="s">
        <v>909</v>
      </c>
      <c r="G49" s="125">
        <f t="shared" si="2"/>
        <v>0</v>
      </c>
      <c r="H49" s="150" t="s">
        <v>909</v>
      </c>
      <c r="I49" s="151" t="s">
        <v>909</v>
      </c>
      <c r="J49" s="163" t="s">
        <v>909</v>
      </c>
      <c r="K49" s="164" t="s">
        <v>909</v>
      </c>
    </row>
    <row r="50" spans="1:11">
      <c r="A50" s="235" t="s">
        <v>1089</v>
      </c>
      <c r="B50" s="233" t="s">
        <v>1122</v>
      </c>
      <c r="C50" s="18" t="s">
        <v>909</v>
      </c>
      <c r="D50" s="18" t="s">
        <v>909</v>
      </c>
      <c r="E50" s="19">
        <f t="shared" si="3"/>
        <v>0</v>
      </c>
      <c r="F50" s="18" t="s">
        <v>909</v>
      </c>
      <c r="G50" s="125">
        <f t="shared" si="2"/>
        <v>0</v>
      </c>
      <c r="H50" s="150" t="s">
        <v>909</v>
      </c>
      <c r="I50" s="151" t="s">
        <v>909</v>
      </c>
      <c r="J50" s="163" t="s">
        <v>909</v>
      </c>
      <c r="K50" s="164" t="s">
        <v>909</v>
      </c>
    </row>
    <row r="51" spans="1:11">
      <c r="A51" s="235" t="s">
        <v>1089</v>
      </c>
      <c r="B51" s="233" t="s">
        <v>1123</v>
      </c>
      <c r="C51" s="18" t="s">
        <v>909</v>
      </c>
      <c r="D51" s="18" t="s">
        <v>909</v>
      </c>
      <c r="E51" s="19">
        <f t="shared" si="3"/>
        <v>0</v>
      </c>
      <c r="F51" s="18" t="s">
        <v>909</v>
      </c>
      <c r="G51" s="125">
        <f t="shared" si="2"/>
        <v>0</v>
      </c>
      <c r="H51" s="150" t="s">
        <v>909</v>
      </c>
      <c r="I51" s="151" t="s">
        <v>909</v>
      </c>
      <c r="J51" s="163" t="s">
        <v>909</v>
      </c>
      <c r="K51" s="164" t="s">
        <v>909</v>
      </c>
    </row>
    <row r="52" spans="1:11">
      <c r="A52" s="235" t="s">
        <v>1089</v>
      </c>
      <c r="B52" s="233" t="s">
        <v>1124</v>
      </c>
      <c r="C52" s="18">
        <v>100</v>
      </c>
      <c r="D52" s="18" t="s">
        <v>909</v>
      </c>
      <c r="E52" s="19">
        <v>100</v>
      </c>
      <c r="F52" s="18">
        <v>100</v>
      </c>
      <c r="G52" s="125">
        <f t="shared" si="2"/>
        <v>0</v>
      </c>
      <c r="H52" s="150" t="s">
        <v>909</v>
      </c>
      <c r="I52" s="151" t="s">
        <v>909</v>
      </c>
      <c r="J52" s="163" t="s">
        <v>909</v>
      </c>
      <c r="K52" s="164" t="s">
        <v>909</v>
      </c>
    </row>
    <row r="53" spans="1:11">
      <c r="A53" s="235" t="s">
        <v>1089</v>
      </c>
      <c r="B53" s="233" t="s">
        <v>1125</v>
      </c>
      <c r="C53" s="18" t="s">
        <v>909</v>
      </c>
      <c r="D53" s="18" t="s">
        <v>909</v>
      </c>
      <c r="E53" s="19">
        <f t="shared" si="3"/>
        <v>0</v>
      </c>
      <c r="F53" s="18" t="s">
        <v>909</v>
      </c>
      <c r="G53" s="125">
        <f t="shared" si="2"/>
        <v>0</v>
      </c>
      <c r="H53" s="150" t="s">
        <v>909</v>
      </c>
      <c r="I53" s="151" t="s">
        <v>909</v>
      </c>
      <c r="J53" s="163" t="s">
        <v>909</v>
      </c>
      <c r="K53" s="164" t="s">
        <v>909</v>
      </c>
    </row>
    <row r="54" spans="1:11">
      <c r="A54" s="235" t="s">
        <v>1089</v>
      </c>
      <c r="B54" s="233" t="s">
        <v>111</v>
      </c>
      <c r="C54" s="18">
        <v>1000</v>
      </c>
      <c r="D54" s="18" t="s">
        <v>909</v>
      </c>
      <c r="E54" s="19">
        <v>1000</v>
      </c>
      <c r="F54" s="18">
        <v>1000</v>
      </c>
      <c r="G54" s="125">
        <f t="shared" si="2"/>
        <v>0</v>
      </c>
      <c r="H54" s="150" t="s">
        <v>909</v>
      </c>
      <c r="I54" s="151" t="s">
        <v>909</v>
      </c>
      <c r="J54" s="163" t="s">
        <v>909</v>
      </c>
      <c r="K54" s="164" t="s">
        <v>909</v>
      </c>
    </row>
    <row r="55" spans="1:11">
      <c r="A55" s="235" t="s">
        <v>1089</v>
      </c>
      <c r="B55" s="233" t="s">
        <v>1126</v>
      </c>
      <c r="C55" s="18" t="s">
        <v>909</v>
      </c>
      <c r="D55" s="18" t="s">
        <v>909</v>
      </c>
      <c r="E55" s="19">
        <f t="shared" si="3"/>
        <v>0</v>
      </c>
      <c r="F55" s="18" t="s">
        <v>909</v>
      </c>
      <c r="G55" s="125">
        <f t="shared" si="2"/>
        <v>0</v>
      </c>
      <c r="H55" s="150" t="s">
        <v>909</v>
      </c>
      <c r="I55" s="151" t="s">
        <v>909</v>
      </c>
      <c r="J55" s="163" t="s">
        <v>909</v>
      </c>
      <c r="K55" s="164" t="s">
        <v>909</v>
      </c>
    </row>
    <row r="56" spans="1:11">
      <c r="A56" s="235" t="s">
        <v>1089</v>
      </c>
      <c r="B56" s="233" t="s">
        <v>1127</v>
      </c>
      <c r="C56" s="18" t="s">
        <v>909</v>
      </c>
      <c r="D56" s="18" t="s">
        <v>909</v>
      </c>
      <c r="E56" s="19">
        <f t="shared" si="3"/>
        <v>0</v>
      </c>
      <c r="F56" s="18" t="s">
        <v>909</v>
      </c>
      <c r="G56" s="125">
        <f t="shared" si="2"/>
        <v>0</v>
      </c>
      <c r="H56" s="150" t="s">
        <v>909</v>
      </c>
      <c r="I56" s="151" t="s">
        <v>909</v>
      </c>
      <c r="J56" s="163" t="s">
        <v>909</v>
      </c>
      <c r="K56" s="164" t="s">
        <v>909</v>
      </c>
    </row>
    <row r="57" spans="1:11">
      <c r="A57" s="235" t="s">
        <v>1089</v>
      </c>
      <c r="B57" s="233" t="s">
        <v>137</v>
      </c>
      <c r="C57" s="18">
        <v>1000</v>
      </c>
      <c r="D57" s="18" t="s">
        <v>909</v>
      </c>
      <c r="E57" s="19">
        <v>1000</v>
      </c>
      <c r="F57" s="18">
        <v>1000</v>
      </c>
      <c r="G57" s="125">
        <f t="shared" si="2"/>
        <v>0</v>
      </c>
      <c r="H57" s="150" t="s">
        <v>909</v>
      </c>
      <c r="I57" s="151" t="s">
        <v>909</v>
      </c>
      <c r="J57" s="163" t="s">
        <v>909</v>
      </c>
      <c r="K57" s="164" t="s">
        <v>909</v>
      </c>
    </row>
    <row r="58" spans="1:11">
      <c r="A58" s="235" t="s">
        <v>1089</v>
      </c>
      <c r="B58" s="233" t="s">
        <v>1128</v>
      </c>
      <c r="C58" s="18" t="s">
        <v>909</v>
      </c>
      <c r="D58" s="18" t="s">
        <v>909</v>
      </c>
      <c r="E58" s="19">
        <f t="shared" si="3"/>
        <v>0</v>
      </c>
      <c r="F58" s="18" t="s">
        <v>909</v>
      </c>
      <c r="G58" s="125">
        <f t="shared" si="2"/>
        <v>0</v>
      </c>
      <c r="H58" s="150" t="s">
        <v>909</v>
      </c>
      <c r="I58" s="151" t="s">
        <v>909</v>
      </c>
      <c r="J58" s="163" t="s">
        <v>909</v>
      </c>
      <c r="K58" s="164" t="s">
        <v>909</v>
      </c>
    </row>
    <row r="59" spans="1:11">
      <c r="A59" s="235" t="s">
        <v>1089</v>
      </c>
      <c r="B59" s="233" t="s">
        <v>1129</v>
      </c>
      <c r="C59" s="18" t="s">
        <v>909</v>
      </c>
      <c r="D59" s="18" t="s">
        <v>909</v>
      </c>
      <c r="E59" s="19">
        <f t="shared" si="3"/>
        <v>0</v>
      </c>
      <c r="F59" s="18" t="s">
        <v>909</v>
      </c>
      <c r="G59" s="125">
        <f t="shared" si="2"/>
        <v>0</v>
      </c>
      <c r="H59" s="150" t="s">
        <v>909</v>
      </c>
      <c r="I59" s="151" t="s">
        <v>909</v>
      </c>
      <c r="J59" s="163" t="s">
        <v>909</v>
      </c>
      <c r="K59" s="164" t="s">
        <v>909</v>
      </c>
    </row>
    <row r="60" spans="1:11">
      <c r="A60" s="235" t="s">
        <v>1089</v>
      </c>
      <c r="B60" s="233" t="s">
        <v>1130</v>
      </c>
      <c r="C60" s="18" t="s">
        <v>909</v>
      </c>
      <c r="D60" s="18" t="s">
        <v>909</v>
      </c>
      <c r="E60" s="19">
        <f t="shared" si="3"/>
        <v>0</v>
      </c>
      <c r="F60" s="18" t="s">
        <v>909</v>
      </c>
      <c r="G60" s="125">
        <f t="shared" si="2"/>
        <v>0</v>
      </c>
      <c r="H60" s="150" t="s">
        <v>909</v>
      </c>
      <c r="I60" s="151" t="s">
        <v>909</v>
      </c>
      <c r="J60" s="163" t="s">
        <v>909</v>
      </c>
      <c r="K60" s="164" t="s">
        <v>909</v>
      </c>
    </row>
    <row r="61" spans="1:11">
      <c r="A61" s="235" t="s">
        <v>1089</v>
      </c>
      <c r="B61" s="233" t="s">
        <v>1131</v>
      </c>
      <c r="C61" s="18" t="s">
        <v>909</v>
      </c>
      <c r="D61" s="18" t="s">
        <v>909</v>
      </c>
      <c r="E61" s="19">
        <f t="shared" si="3"/>
        <v>0</v>
      </c>
      <c r="F61" s="18" t="s">
        <v>909</v>
      </c>
      <c r="G61" s="125">
        <f t="shared" si="2"/>
        <v>0</v>
      </c>
      <c r="H61" s="150" t="s">
        <v>909</v>
      </c>
      <c r="I61" s="151" t="s">
        <v>909</v>
      </c>
      <c r="J61" s="163" t="s">
        <v>909</v>
      </c>
      <c r="K61" s="164" t="s">
        <v>909</v>
      </c>
    </row>
    <row r="62" spans="1:11">
      <c r="A62" s="235" t="s">
        <v>1089</v>
      </c>
      <c r="B62" s="233" t="s">
        <v>1132</v>
      </c>
      <c r="C62" s="18" t="s">
        <v>909</v>
      </c>
      <c r="D62" s="18" t="s">
        <v>909</v>
      </c>
      <c r="E62" s="19">
        <f t="shared" si="3"/>
        <v>0</v>
      </c>
      <c r="F62" s="18" t="s">
        <v>909</v>
      </c>
      <c r="G62" s="125">
        <f t="shared" si="2"/>
        <v>0</v>
      </c>
      <c r="H62" s="150" t="s">
        <v>909</v>
      </c>
      <c r="I62" s="151" t="s">
        <v>909</v>
      </c>
      <c r="J62" s="163" t="s">
        <v>909</v>
      </c>
      <c r="K62" s="164" t="s">
        <v>909</v>
      </c>
    </row>
    <row r="63" spans="1:11">
      <c r="A63" s="235" t="s">
        <v>1089</v>
      </c>
      <c r="B63" s="233" t="s">
        <v>114</v>
      </c>
      <c r="C63" s="18">
        <v>7000</v>
      </c>
      <c r="D63" s="18" t="s">
        <v>909</v>
      </c>
      <c r="E63" s="19">
        <v>7000</v>
      </c>
      <c r="F63" s="18">
        <v>4000</v>
      </c>
      <c r="G63" s="125">
        <f t="shared" si="2"/>
        <v>3000</v>
      </c>
      <c r="H63" s="150" t="s">
        <v>909</v>
      </c>
      <c r="I63" s="151" t="s">
        <v>909</v>
      </c>
      <c r="J63" s="163" t="s">
        <v>909</v>
      </c>
      <c r="K63" s="164" t="s">
        <v>909</v>
      </c>
    </row>
    <row r="64" spans="1:11">
      <c r="A64" s="235" t="s">
        <v>1089</v>
      </c>
      <c r="B64" s="233" t="s">
        <v>1133</v>
      </c>
      <c r="C64" s="18">
        <v>6000</v>
      </c>
      <c r="D64" s="18" t="s">
        <v>909</v>
      </c>
      <c r="E64" s="19">
        <v>6000</v>
      </c>
      <c r="F64" s="18">
        <v>5000</v>
      </c>
      <c r="G64" s="125">
        <f t="shared" si="2"/>
        <v>1000</v>
      </c>
      <c r="H64" s="150" t="s">
        <v>909</v>
      </c>
      <c r="I64" s="151" t="s">
        <v>909</v>
      </c>
      <c r="J64" s="163" t="s">
        <v>909</v>
      </c>
      <c r="K64" s="164" t="s">
        <v>909</v>
      </c>
    </row>
    <row r="65" spans="1:11">
      <c r="A65" s="235" t="s">
        <v>1089</v>
      </c>
      <c r="B65" s="233" t="s">
        <v>1134</v>
      </c>
      <c r="C65" s="18" t="s">
        <v>909</v>
      </c>
      <c r="D65" s="18" t="s">
        <v>909</v>
      </c>
      <c r="E65" s="19">
        <f t="shared" si="3"/>
        <v>0</v>
      </c>
      <c r="F65" s="18" t="s">
        <v>909</v>
      </c>
      <c r="G65" s="125">
        <f t="shared" si="2"/>
        <v>0</v>
      </c>
      <c r="H65" s="150" t="s">
        <v>909</v>
      </c>
      <c r="I65" s="151" t="s">
        <v>909</v>
      </c>
      <c r="J65" s="163" t="s">
        <v>909</v>
      </c>
      <c r="K65" s="164" t="s">
        <v>909</v>
      </c>
    </row>
    <row r="66" spans="1:11">
      <c r="A66" s="235" t="s">
        <v>1089</v>
      </c>
      <c r="B66" s="233" t="s">
        <v>1135</v>
      </c>
      <c r="C66" s="18">
        <v>200</v>
      </c>
      <c r="D66" s="18" t="s">
        <v>909</v>
      </c>
      <c r="E66" s="19">
        <v>200</v>
      </c>
      <c r="F66" s="18">
        <v>200</v>
      </c>
      <c r="G66" s="125">
        <f t="shared" si="2"/>
        <v>0</v>
      </c>
      <c r="H66" s="150" t="s">
        <v>909</v>
      </c>
      <c r="I66" s="151" t="s">
        <v>909</v>
      </c>
      <c r="J66" s="163" t="s">
        <v>909</v>
      </c>
      <c r="K66" s="164" t="s">
        <v>909</v>
      </c>
    </row>
    <row r="67" spans="1:11">
      <c r="A67" s="235" t="s">
        <v>1089</v>
      </c>
      <c r="B67" s="233" t="s">
        <v>100</v>
      </c>
      <c r="C67" s="18" t="s">
        <v>909</v>
      </c>
      <c r="D67" s="18" t="s">
        <v>909</v>
      </c>
      <c r="E67" s="19">
        <f t="shared" si="3"/>
        <v>0</v>
      </c>
      <c r="F67" s="18" t="s">
        <v>909</v>
      </c>
      <c r="G67" s="125">
        <f t="shared" si="2"/>
        <v>0</v>
      </c>
      <c r="H67" s="150" t="s">
        <v>909</v>
      </c>
      <c r="I67" s="151" t="s">
        <v>909</v>
      </c>
      <c r="J67" s="163" t="s">
        <v>909</v>
      </c>
      <c r="K67" s="164" t="s">
        <v>909</v>
      </c>
    </row>
    <row r="68" spans="1:11">
      <c r="A68" s="235" t="s">
        <v>1089</v>
      </c>
      <c r="B68" s="233" t="s">
        <v>91</v>
      </c>
      <c r="C68" s="18" t="s">
        <v>909</v>
      </c>
      <c r="D68" s="18" t="s">
        <v>909</v>
      </c>
      <c r="E68" s="19">
        <f t="shared" si="3"/>
        <v>0</v>
      </c>
      <c r="F68" s="18" t="s">
        <v>909</v>
      </c>
      <c r="G68" s="125">
        <f t="shared" si="2"/>
        <v>0</v>
      </c>
      <c r="H68" s="150" t="s">
        <v>909</v>
      </c>
      <c r="I68" s="151" t="s">
        <v>909</v>
      </c>
      <c r="J68" s="163" t="s">
        <v>909</v>
      </c>
      <c r="K68" s="164" t="s">
        <v>909</v>
      </c>
    </row>
    <row r="69" spans="1:11">
      <c r="A69" s="235" t="s">
        <v>1089</v>
      </c>
      <c r="B69" s="233" t="s">
        <v>1136</v>
      </c>
      <c r="C69" s="18" t="s">
        <v>909</v>
      </c>
      <c r="D69" s="18" t="s">
        <v>909</v>
      </c>
      <c r="E69" s="19">
        <f t="shared" si="3"/>
        <v>0</v>
      </c>
      <c r="F69" s="18" t="s">
        <v>909</v>
      </c>
      <c r="G69" s="125">
        <f t="shared" si="2"/>
        <v>0</v>
      </c>
      <c r="H69" s="150" t="s">
        <v>909</v>
      </c>
      <c r="I69" s="151" t="s">
        <v>909</v>
      </c>
      <c r="J69" s="163" t="s">
        <v>909</v>
      </c>
      <c r="K69" s="164" t="s">
        <v>909</v>
      </c>
    </row>
    <row r="70" spans="1:11">
      <c r="A70" s="235" t="s">
        <v>1089</v>
      </c>
      <c r="B70" s="233" t="s">
        <v>101</v>
      </c>
      <c r="C70" s="18">
        <v>5000</v>
      </c>
      <c r="D70" s="18" t="s">
        <v>909</v>
      </c>
      <c r="E70" s="19">
        <v>5000</v>
      </c>
      <c r="F70" s="18">
        <v>5000</v>
      </c>
      <c r="G70" s="125">
        <v>5000</v>
      </c>
      <c r="H70" s="150" t="s">
        <v>909</v>
      </c>
      <c r="I70" s="151" t="s">
        <v>909</v>
      </c>
      <c r="J70" s="163" t="s">
        <v>909</v>
      </c>
      <c r="K70" s="164" t="s">
        <v>909</v>
      </c>
    </row>
    <row r="71" spans="1:11">
      <c r="A71" s="235" t="s">
        <v>1089</v>
      </c>
      <c r="B71" s="233" t="s">
        <v>92</v>
      </c>
      <c r="C71" s="18" t="s">
        <v>909</v>
      </c>
      <c r="D71" s="18" t="s">
        <v>909</v>
      </c>
      <c r="E71" s="19">
        <f t="shared" si="3"/>
        <v>0</v>
      </c>
      <c r="F71" s="18" t="s">
        <v>909</v>
      </c>
      <c r="G71" s="125">
        <f t="shared" si="2"/>
        <v>0</v>
      </c>
      <c r="H71" s="150" t="s">
        <v>909</v>
      </c>
      <c r="I71" s="151" t="s">
        <v>909</v>
      </c>
      <c r="J71" s="163" t="s">
        <v>909</v>
      </c>
      <c r="K71" s="164" t="s">
        <v>909</v>
      </c>
    </row>
    <row r="72" spans="1:11">
      <c r="A72" s="235" t="s">
        <v>1089</v>
      </c>
      <c r="B72" s="233" t="s">
        <v>93</v>
      </c>
      <c r="C72" s="18" t="s">
        <v>909</v>
      </c>
      <c r="D72" s="18" t="s">
        <v>909</v>
      </c>
      <c r="E72" s="19">
        <f t="shared" si="3"/>
        <v>0</v>
      </c>
      <c r="F72" s="18" t="s">
        <v>909</v>
      </c>
      <c r="G72" s="125">
        <f t="shared" si="2"/>
        <v>0</v>
      </c>
      <c r="H72" s="150" t="s">
        <v>909</v>
      </c>
      <c r="I72" s="151" t="s">
        <v>909</v>
      </c>
      <c r="J72" s="163" t="s">
        <v>909</v>
      </c>
      <c r="K72" s="164" t="s">
        <v>909</v>
      </c>
    </row>
    <row r="73" spans="1:11">
      <c r="A73" s="235" t="s">
        <v>1089</v>
      </c>
      <c r="B73" s="233" t="s">
        <v>1137</v>
      </c>
      <c r="C73" s="18" t="s">
        <v>909</v>
      </c>
      <c r="D73" s="18" t="s">
        <v>909</v>
      </c>
      <c r="E73" s="19">
        <f t="shared" si="3"/>
        <v>0</v>
      </c>
      <c r="F73" s="18" t="s">
        <v>909</v>
      </c>
      <c r="G73" s="125">
        <f t="shared" si="2"/>
        <v>0</v>
      </c>
      <c r="H73" s="150" t="s">
        <v>909</v>
      </c>
      <c r="I73" s="151" t="s">
        <v>909</v>
      </c>
      <c r="J73" s="163" t="s">
        <v>909</v>
      </c>
      <c r="K73" s="164" t="s">
        <v>909</v>
      </c>
    </row>
    <row r="74" spans="1:11">
      <c r="A74" s="235" t="s">
        <v>1089</v>
      </c>
      <c r="B74" s="233" t="s">
        <v>1138</v>
      </c>
      <c r="C74" s="18" t="s">
        <v>909</v>
      </c>
      <c r="D74" s="18" t="s">
        <v>909</v>
      </c>
      <c r="E74" s="19">
        <f t="shared" si="3"/>
        <v>0</v>
      </c>
      <c r="F74" s="18" t="s">
        <v>909</v>
      </c>
      <c r="G74" s="125">
        <f t="shared" si="2"/>
        <v>0</v>
      </c>
      <c r="H74" s="150" t="s">
        <v>909</v>
      </c>
      <c r="I74" s="151" t="s">
        <v>909</v>
      </c>
      <c r="J74" s="163" t="s">
        <v>909</v>
      </c>
      <c r="K74" s="164" t="s">
        <v>909</v>
      </c>
    </row>
    <row r="75" spans="1:11">
      <c r="A75" s="235" t="s">
        <v>1089</v>
      </c>
      <c r="B75" s="233" t="s">
        <v>1139</v>
      </c>
      <c r="C75" s="18" t="s">
        <v>909</v>
      </c>
      <c r="D75" s="18" t="s">
        <v>909</v>
      </c>
      <c r="E75" s="19">
        <f t="shared" si="3"/>
        <v>0</v>
      </c>
      <c r="F75" s="18" t="s">
        <v>909</v>
      </c>
      <c r="G75" s="125">
        <f t="shared" si="2"/>
        <v>0</v>
      </c>
      <c r="H75" s="150" t="s">
        <v>909</v>
      </c>
      <c r="I75" s="151" t="s">
        <v>909</v>
      </c>
      <c r="J75" s="163" t="s">
        <v>909</v>
      </c>
      <c r="K75" s="164" t="s">
        <v>909</v>
      </c>
    </row>
    <row r="76" spans="1:11">
      <c r="A76" s="235" t="s">
        <v>1089</v>
      </c>
      <c r="B76" s="233" t="s">
        <v>1140</v>
      </c>
      <c r="C76" s="18">
        <v>8000</v>
      </c>
      <c r="D76" s="18" t="s">
        <v>909</v>
      </c>
      <c r="E76" s="19">
        <v>8000</v>
      </c>
      <c r="F76" s="18">
        <v>1600</v>
      </c>
      <c r="G76" s="125">
        <f t="shared" si="2"/>
        <v>6400</v>
      </c>
      <c r="H76" s="150" t="s">
        <v>909</v>
      </c>
      <c r="I76" s="151" t="s">
        <v>909</v>
      </c>
      <c r="J76" s="163" t="s">
        <v>909</v>
      </c>
      <c r="K76" s="164" t="s">
        <v>909</v>
      </c>
    </row>
    <row r="77" spans="1:11">
      <c r="A77" s="235" t="s">
        <v>1089</v>
      </c>
      <c r="B77" s="233" t="s">
        <v>1141</v>
      </c>
      <c r="C77" s="18" t="s">
        <v>909</v>
      </c>
      <c r="D77" s="18" t="s">
        <v>909</v>
      </c>
      <c r="E77" s="19">
        <f t="shared" ref="E77:E140" si="4">IFERROR(C77+D77,0)</f>
        <v>0</v>
      </c>
      <c r="F77" s="18" t="s">
        <v>909</v>
      </c>
      <c r="G77" s="125">
        <f t="shared" ref="G77:G140" si="5">IFERROR((E77-F77),0)</f>
        <v>0</v>
      </c>
      <c r="H77" s="150" t="s">
        <v>909</v>
      </c>
      <c r="I77" s="151" t="s">
        <v>909</v>
      </c>
      <c r="J77" s="163" t="s">
        <v>909</v>
      </c>
      <c r="K77" s="164" t="s">
        <v>909</v>
      </c>
    </row>
    <row r="78" spans="1:11">
      <c r="A78" s="235" t="s">
        <v>1089</v>
      </c>
      <c r="B78" s="233" t="s">
        <v>1142</v>
      </c>
      <c r="C78" s="18" t="s">
        <v>909</v>
      </c>
      <c r="D78" s="18" t="s">
        <v>909</v>
      </c>
      <c r="E78" s="19">
        <f t="shared" si="4"/>
        <v>0</v>
      </c>
      <c r="F78" s="19" t="s">
        <v>909</v>
      </c>
      <c r="G78" s="125">
        <f t="shared" si="5"/>
        <v>0</v>
      </c>
      <c r="H78" s="150" t="s">
        <v>909</v>
      </c>
      <c r="I78" s="151" t="s">
        <v>909</v>
      </c>
      <c r="J78" s="163" t="s">
        <v>909</v>
      </c>
      <c r="K78" s="164" t="s">
        <v>909</v>
      </c>
    </row>
    <row r="79" spans="1:11">
      <c r="A79" s="16" t="s">
        <v>1143</v>
      </c>
      <c r="B79" s="236" t="s">
        <v>1144</v>
      </c>
      <c r="C79" s="18">
        <v>12800</v>
      </c>
      <c r="D79" s="18" t="s">
        <v>909</v>
      </c>
      <c r="E79" s="19">
        <v>12800</v>
      </c>
      <c r="F79" s="18">
        <v>12800</v>
      </c>
      <c r="G79" s="125">
        <f t="shared" si="5"/>
        <v>0</v>
      </c>
      <c r="H79" s="150" t="s">
        <v>909</v>
      </c>
      <c r="I79" s="151" t="s">
        <v>909</v>
      </c>
      <c r="J79" s="163" t="s">
        <v>909</v>
      </c>
      <c r="K79" s="164" t="s">
        <v>909</v>
      </c>
    </row>
    <row r="80" spans="1:11">
      <c r="A80" s="238" t="s">
        <v>1143</v>
      </c>
      <c r="B80" s="236" t="s">
        <v>326</v>
      </c>
      <c r="C80" s="18">
        <v>4000</v>
      </c>
      <c r="D80" s="18" t="s">
        <v>909</v>
      </c>
      <c r="E80" s="19">
        <v>4000</v>
      </c>
      <c r="F80" s="18">
        <v>4000</v>
      </c>
      <c r="G80" s="125">
        <f t="shared" si="5"/>
        <v>0</v>
      </c>
      <c r="H80" s="150" t="s">
        <v>909</v>
      </c>
      <c r="I80" s="151" t="s">
        <v>909</v>
      </c>
      <c r="J80" s="163" t="s">
        <v>909</v>
      </c>
      <c r="K80" s="164" t="s">
        <v>909</v>
      </c>
    </row>
    <row r="81" spans="1:11">
      <c r="A81" s="238" t="s">
        <v>1143</v>
      </c>
      <c r="B81" s="236" t="s">
        <v>327</v>
      </c>
      <c r="C81" s="18">
        <v>2500</v>
      </c>
      <c r="D81" s="18" t="s">
        <v>909</v>
      </c>
      <c r="E81" s="19">
        <v>2500</v>
      </c>
      <c r="F81" s="18">
        <v>2500</v>
      </c>
      <c r="G81" s="125">
        <f t="shared" si="5"/>
        <v>0</v>
      </c>
      <c r="H81" s="150" t="s">
        <v>909</v>
      </c>
      <c r="I81" s="151" t="s">
        <v>909</v>
      </c>
      <c r="J81" s="163" t="s">
        <v>909</v>
      </c>
      <c r="K81" s="164" t="s">
        <v>909</v>
      </c>
    </row>
    <row r="82" spans="1:11">
      <c r="A82" s="238" t="s">
        <v>1143</v>
      </c>
      <c r="B82" s="236" t="s">
        <v>1152</v>
      </c>
      <c r="C82" s="18">
        <v>15600</v>
      </c>
      <c r="D82" s="18" t="s">
        <v>909</v>
      </c>
      <c r="E82" s="19">
        <v>15600</v>
      </c>
      <c r="F82" s="18">
        <v>15600</v>
      </c>
      <c r="G82" s="125">
        <f t="shared" si="5"/>
        <v>0</v>
      </c>
      <c r="H82" s="150" t="s">
        <v>909</v>
      </c>
      <c r="I82" s="151" t="s">
        <v>909</v>
      </c>
      <c r="J82" s="163" t="s">
        <v>909</v>
      </c>
      <c r="K82" s="164" t="s">
        <v>909</v>
      </c>
    </row>
    <row r="83" spans="1:11">
      <c r="A83" s="238" t="s">
        <v>1143</v>
      </c>
      <c r="B83" s="236" t="s">
        <v>328</v>
      </c>
      <c r="C83" s="18">
        <v>20160</v>
      </c>
      <c r="D83" s="18" t="s">
        <v>909</v>
      </c>
      <c r="E83" s="19">
        <v>20160</v>
      </c>
      <c r="F83" s="18">
        <v>20160</v>
      </c>
      <c r="G83" s="125">
        <f t="shared" si="5"/>
        <v>0</v>
      </c>
      <c r="H83" s="150" t="s">
        <v>909</v>
      </c>
      <c r="I83" s="151" t="s">
        <v>909</v>
      </c>
      <c r="J83" s="163" t="s">
        <v>909</v>
      </c>
      <c r="K83" s="164" t="s">
        <v>909</v>
      </c>
    </row>
    <row r="84" spans="1:11">
      <c r="A84" s="238" t="s">
        <v>1143</v>
      </c>
      <c r="B84" s="236" t="s">
        <v>329</v>
      </c>
      <c r="C84" s="18">
        <v>3512</v>
      </c>
      <c r="D84" s="18" t="s">
        <v>909</v>
      </c>
      <c r="E84" s="19">
        <v>3512</v>
      </c>
      <c r="F84" s="18">
        <v>3512</v>
      </c>
      <c r="G84" s="125">
        <f t="shared" si="5"/>
        <v>0</v>
      </c>
      <c r="H84" s="150" t="s">
        <v>909</v>
      </c>
      <c r="I84" s="151" t="s">
        <v>909</v>
      </c>
      <c r="J84" s="163" t="s">
        <v>909</v>
      </c>
      <c r="K84" s="164" t="s">
        <v>909</v>
      </c>
    </row>
    <row r="85" spans="1:11">
      <c r="A85" s="238" t="s">
        <v>1143</v>
      </c>
      <c r="B85" s="236" t="s">
        <v>1153</v>
      </c>
      <c r="C85" s="18" t="s">
        <v>909</v>
      </c>
      <c r="D85" s="18" t="s">
        <v>909</v>
      </c>
      <c r="E85" s="19">
        <f t="shared" si="4"/>
        <v>0</v>
      </c>
      <c r="F85" s="18" t="s">
        <v>909</v>
      </c>
      <c r="G85" s="125">
        <f t="shared" si="5"/>
        <v>0</v>
      </c>
      <c r="H85" s="150" t="s">
        <v>909</v>
      </c>
      <c r="I85" s="151" t="s">
        <v>909</v>
      </c>
      <c r="J85" s="163" t="s">
        <v>909</v>
      </c>
      <c r="K85" s="164" t="s">
        <v>909</v>
      </c>
    </row>
    <row r="86" spans="1:11">
      <c r="A86" s="238" t="s">
        <v>1143</v>
      </c>
      <c r="B86" s="236" t="s">
        <v>1154</v>
      </c>
      <c r="C86" s="18">
        <v>700</v>
      </c>
      <c r="D86" s="18" t="s">
        <v>909</v>
      </c>
      <c r="E86" s="19">
        <v>700</v>
      </c>
      <c r="F86" s="18">
        <v>700</v>
      </c>
      <c r="G86" s="125">
        <f t="shared" si="5"/>
        <v>0</v>
      </c>
      <c r="H86" s="150" t="s">
        <v>909</v>
      </c>
      <c r="I86" s="151" t="s">
        <v>909</v>
      </c>
      <c r="J86" s="163" t="s">
        <v>909</v>
      </c>
      <c r="K86" s="164" t="s">
        <v>909</v>
      </c>
    </row>
    <row r="87" spans="1:11">
      <c r="A87" s="238" t="s">
        <v>1143</v>
      </c>
      <c r="B87" s="236" t="s">
        <v>1155</v>
      </c>
      <c r="C87" s="18">
        <v>9800</v>
      </c>
      <c r="D87" s="18" t="s">
        <v>909</v>
      </c>
      <c r="E87" s="19">
        <v>9800</v>
      </c>
      <c r="F87" s="18">
        <v>9800</v>
      </c>
      <c r="G87" s="125">
        <f t="shared" si="5"/>
        <v>0</v>
      </c>
      <c r="H87" s="150" t="s">
        <v>909</v>
      </c>
      <c r="I87" s="152" t="s">
        <v>909</v>
      </c>
      <c r="J87" s="166" t="s">
        <v>909</v>
      </c>
      <c r="K87" s="164" t="s">
        <v>909</v>
      </c>
    </row>
    <row r="88" spans="1:11">
      <c r="A88" s="238" t="s">
        <v>1143</v>
      </c>
      <c r="B88" s="236" t="s">
        <v>1156</v>
      </c>
      <c r="C88" s="18">
        <v>1200</v>
      </c>
      <c r="D88" s="18" t="s">
        <v>909</v>
      </c>
      <c r="E88" s="19">
        <v>1200</v>
      </c>
      <c r="F88" s="18">
        <v>1200</v>
      </c>
      <c r="G88" s="125">
        <f t="shared" si="5"/>
        <v>0</v>
      </c>
      <c r="H88" s="150" t="s">
        <v>909</v>
      </c>
      <c r="I88" s="151" t="s">
        <v>909</v>
      </c>
      <c r="J88" s="165" t="s">
        <v>909</v>
      </c>
      <c r="K88" s="164" t="s">
        <v>909</v>
      </c>
    </row>
    <row r="89" spans="1:11">
      <c r="A89" s="238" t="s">
        <v>1143</v>
      </c>
      <c r="B89" s="236" t="s">
        <v>1157</v>
      </c>
      <c r="C89" s="18">
        <v>2000</v>
      </c>
      <c r="D89" s="18" t="s">
        <v>909</v>
      </c>
      <c r="E89" s="19">
        <v>2000</v>
      </c>
      <c r="F89" s="18">
        <v>2000</v>
      </c>
      <c r="G89" s="125">
        <f t="shared" si="5"/>
        <v>0</v>
      </c>
      <c r="H89" s="150" t="s">
        <v>909</v>
      </c>
      <c r="I89" s="151" t="s">
        <v>909</v>
      </c>
      <c r="J89" s="163" t="s">
        <v>909</v>
      </c>
      <c r="K89" s="164" t="s">
        <v>909</v>
      </c>
    </row>
    <row r="90" spans="1:11">
      <c r="A90" s="238" t="s">
        <v>1143</v>
      </c>
      <c r="B90" s="236" t="s">
        <v>295</v>
      </c>
      <c r="C90" s="18">
        <v>29600</v>
      </c>
      <c r="D90" s="18" t="s">
        <v>909</v>
      </c>
      <c r="E90" s="19">
        <v>29600</v>
      </c>
      <c r="F90" s="18">
        <v>29600</v>
      </c>
      <c r="G90" s="125">
        <f t="shared" si="5"/>
        <v>0</v>
      </c>
      <c r="H90" s="150" t="s">
        <v>909</v>
      </c>
      <c r="I90" s="151" t="s">
        <v>909</v>
      </c>
      <c r="J90" s="163" t="s">
        <v>909</v>
      </c>
      <c r="K90" s="164" t="s">
        <v>909</v>
      </c>
    </row>
    <row r="91" spans="1:11">
      <c r="A91" s="238" t="s">
        <v>1143</v>
      </c>
      <c r="B91" s="236" t="s">
        <v>338</v>
      </c>
      <c r="C91" s="18">
        <v>6550</v>
      </c>
      <c r="D91" s="18" t="s">
        <v>909</v>
      </c>
      <c r="E91" s="19">
        <v>6550</v>
      </c>
      <c r="F91" s="18">
        <v>6550</v>
      </c>
      <c r="G91" s="125">
        <f t="shared" si="5"/>
        <v>0</v>
      </c>
      <c r="H91" s="150" t="s">
        <v>909</v>
      </c>
      <c r="I91" s="151" t="s">
        <v>909</v>
      </c>
      <c r="J91" s="165" t="s">
        <v>909</v>
      </c>
      <c r="K91" s="164" t="s">
        <v>909</v>
      </c>
    </row>
    <row r="92" spans="1:11">
      <c r="A92" s="238" t="s">
        <v>1143</v>
      </c>
      <c r="B92" s="236" t="s">
        <v>1158</v>
      </c>
      <c r="C92" s="18" t="s">
        <v>909</v>
      </c>
      <c r="D92" s="18" t="s">
        <v>909</v>
      </c>
      <c r="E92" s="19">
        <f t="shared" si="4"/>
        <v>0</v>
      </c>
      <c r="F92" s="18" t="s">
        <v>909</v>
      </c>
      <c r="G92" s="125">
        <f t="shared" si="5"/>
        <v>0</v>
      </c>
      <c r="H92" s="150" t="s">
        <v>909</v>
      </c>
      <c r="I92" s="151" t="s">
        <v>909</v>
      </c>
      <c r="J92" s="163" t="s">
        <v>909</v>
      </c>
      <c r="K92" s="164" t="s">
        <v>909</v>
      </c>
    </row>
    <row r="93" spans="1:11">
      <c r="A93" s="238" t="s">
        <v>1143</v>
      </c>
      <c r="B93" s="236" t="s">
        <v>1159</v>
      </c>
      <c r="C93" s="18">
        <v>2100</v>
      </c>
      <c r="D93" s="18" t="s">
        <v>909</v>
      </c>
      <c r="E93" s="19">
        <v>2100</v>
      </c>
      <c r="F93" s="18">
        <v>2100</v>
      </c>
      <c r="G93" s="125">
        <f t="shared" si="5"/>
        <v>0</v>
      </c>
      <c r="H93" s="150" t="s">
        <v>909</v>
      </c>
      <c r="I93" s="151" t="s">
        <v>909</v>
      </c>
      <c r="J93" s="165" t="s">
        <v>909</v>
      </c>
      <c r="K93" s="164" t="s">
        <v>909</v>
      </c>
    </row>
    <row r="94" spans="1:11">
      <c r="A94" s="238" t="s">
        <v>1143</v>
      </c>
      <c r="B94" s="236" t="s">
        <v>1160</v>
      </c>
      <c r="C94" s="18" t="s">
        <v>909</v>
      </c>
      <c r="D94" s="18" t="s">
        <v>909</v>
      </c>
      <c r="E94" s="19">
        <f t="shared" si="4"/>
        <v>0</v>
      </c>
      <c r="F94" s="18" t="s">
        <v>909</v>
      </c>
      <c r="G94" s="125">
        <f t="shared" si="5"/>
        <v>0</v>
      </c>
      <c r="H94" s="150" t="s">
        <v>909</v>
      </c>
      <c r="I94" s="151" t="s">
        <v>909</v>
      </c>
      <c r="J94" s="163" t="s">
        <v>909</v>
      </c>
      <c r="K94" s="164" t="s">
        <v>909</v>
      </c>
    </row>
    <row r="95" spans="1:11">
      <c r="A95" s="238" t="s">
        <v>1143</v>
      </c>
      <c r="B95" s="236" t="s">
        <v>1161</v>
      </c>
      <c r="C95" s="18">
        <v>9900</v>
      </c>
      <c r="D95" s="18" t="s">
        <v>909</v>
      </c>
      <c r="E95" s="19">
        <v>9900</v>
      </c>
      <c r="F95" s="18">
        <v>9900</v>
      </c>
      <c r="G95" s="125">
        <f t="shared" si="5"/>
        <v>0</v>
      </c>
      <c r="H95" s="150" t="s">
        <v>909</v>
      </c>
      <c r="I95" s="151" t="s">
        <v>909</v>
      </c>
      <c r="J95" s="163" t="s">
        <v>909</v>
      </c>
      <c r="K95" s="164" t="s">
        <v>909</v>
      </c>
    </row>
    <row r="96" spans="1:11">
      <c r="A96" s="238" t="s">
        <v>1143</v>
      </c>
      <c r="B96" s="236" t="s">
        <v>1162</v>
      </c>
      <c r="C96" s="18">
        <v>1000</v>
      </c>
      <c r="D96" s="18" t="s">
        <v>909</v>
      </c>
      <c r="E96" s="19">
        <v>1000</v>
      </c>
      <c r="F96" s="18">
        <v>1000</v>
      </c>
      <c r="G96" s="125">
        <f t="shared" si="5"/>
        <v>0</v>
      </c>
      <c r="H96" s="150" t="s">
        <v>909</v>
      </c>
      <c r="I96" s="151" t="s">
        <v>909</v>
      </c>
      <c r="J96" s="163" t="s">
        <v>909</v>
      </c>
      <c r="K96" s="164" t="s">
        <v>909</v>
      </c>
    </row>
    <row r="97" spans="1:11">
      <c r="A97" s="238" t="s">
        <v>1143</v>
      </c>
      <c r="B97" s="237" t="s">
        <v>1163</v>
      </c>
      <c r="C97" s="18">
        <v>45000</v>
      </c>
      <c r="D97" s="18" t="s">
        <v>909</v>
      </c>
      <c r="E97" s="19">
        <v>45000</v>
      </c>
      <c r="F97" s="18">
        <v>45000</v>
      </c>
      <c r="G97" s="125">
        <f t="shared" si="5"/>
        <v>0</v>
      </c>
      <c r="H97" s="150" t="s">
        <v>909</v>
      </c>
      <c r="I97" s="151" t="s">
        <v>909</v>
      </c>
      <c r="J97" s="163" t="s">
        <v>909</v>
      </c>
      <c r="K97" s="164" t="s">
        <v>909</v>
      </c>
    </row>
    <row r="98" spans="1:11">
      <c r="A98" s="238" t="s">
        <v>1143</v>
      </c>
      <c r="B98" s="236" t="s">
        <v>309</v>
      </c>
      <c r="C98" s="18">
        <v>8600</v>
      </c>
      <c r="D98" s="18" t="s">
        <v>909</v>
      </c>
      <c r="E98" s="19">
        <v>8600</v>
      </c>
      <c r="F98" s="18">
        <v>8600</v>
      </c>
      <c r="G98" s="125">
        <f t="shared" si="5"/>
        <v>0</v>
      </c>
      <c r="H98" s="150" t="s">
        <v>909</v>
      </c>
      <c r="I98" s="151" t="s">
        <v>909</v>
      </c>
      <c r="J98" s="163" t="s">
        <v>909</v>
      </c>
      <c r="K98" s="164" t="s">
        <v>909</v>
      </c>
    </row>
    <row r="99" spans="1:11">
      <c r="A99" s="238" t="s">
        <v>1143</v>
      </c>
      <c r="B99" s="236" t="s">
        <v>310</v>
      </c>
      <c r="C99" s="18">
        <v>16600</v>
      </c>
      <c r="D99" s="18" t="s">
        <v>909</v>
      </c>
      <c r="E99" s="19">
        <v>16600</v>
      </c>
      <c r="F99" s="18">
        <v>16600</v>
      </c>
      <c r="G99" s="125">
        <f t="shared" si="5"/>
        <v>0</v>
      </c>
      <c r="H99" s="150" t="s">
        <v>909</v>
      </c>
      <c r="I99" s="151" t="s">
        <v>909</v>
      </c>
      <c r="J99" s="163" t="s">
        <v>909</v>
      </c>
      <c r="K99" s="164" t="s">
        <v>909</v>
      </c>
    </row>
    <row r="100" spans="1:11">
      <c r="A100" s="238" t="s">
        <v>1143</v>
      </c>
      <c r="B100" s="236" t="s">
        <v>308</v>
      </c>
      <c r="C100" s="18">
        <v>7300</v>
      </c>
      <c r="D100" s="18" t="s">
        <v>909</v>
      </c>
      <c r="E100" s="19">
        <v>7300</v>
      </c>
      <c r="F100" s="18">
        <v>7300</v>
      </c>
      <c r="G100" s="125">
        <f t="shared" si="5"/>
        <v>0</v>
      </c>
      <c r="H100" s="150" t="s">
        <v>909</v>
      </c>
      <c r="I100" s="151" t="s">
        <v>909</v>
      </c>
      <c r="J100" s="163" t="s">
        <v>909</v>
      </c>
      <c r="K100" s="164" t="s">
        <v>909</v>
      </c>
    </row>
    <row r="101" spans="1:11">
      <c r="A101" s="238" t="s">
        <v>1143</v>
      </c>
      <c r="B101" s="236" t="s">
        <v>306</v>
      </c>
      <c r="C101" s="18">
        <v>156600</v>
      </c>
      <c r="D101" s="18"/>
      <c r="E101" s="19">
        <v>156600</v>
      </c>
      <c r="F101" s="18">
        <v>156600</v>
      </c>
      <c r="G101" s="125">
        <f t="shared" si="5"/>
        <v>0</v>
      </c>
      <c r="H101" s="150" t="s">
        <v>909</v>
      </c>
      <c r="I101" s="151" t="s">
        <v>909</v>
      </c>
      <c r="J101" s="163" t="s">
        <v>909</v>
      </c>
      <c r="K101" s="164" t="s">
        <v>909</v>
      </c>
    </row>
    <row r="102" spans="1:11">
      <c r="A102" s="238" t="s">
        <v>1143</v>
      </c>
      <c r="B102" s="236" t="s">
        <v>1164</v>
      </c>
      <c r="C102" s="18">
        <v>28200</v>
      </c>
      <c r="D102" s="18" t="s">
        <v>909</v>
      </c>
      <c r="E102" s="19">
        <v>28200</v>
      </c>
      <c r="F102" s="18">
        <v>28200</v>
      </c>
      <c r="G102" s="125">
        <f t="shared" si="5"/>
        <v>0</v>
      </c>
      <c r="H102" s="150" t="s">
        <v>909</v>
      </c>
      <c r="I102" s="151" t="s">
        <v>909</v>
      </c>
      <c r="J102" s="165" t="s">
        <v>909</v>
      </c>
      <c r="K102" s="164" t="s">
        <v>909</v>
      </c>
    </row>
    <row r="103" spans="1:11">
      <c r="A103" s="238" t="s">
        <v>1143</v>
      </c>
      <c r="B103" s="237" t="s">
        <v>1165</v>
      </c>
      <c r="C103" s="18">
        <v>15800</v>
      </c>
      <c r="D103" s="18" t="s">
        <v>909</v>
      </c>
      <c r="E103" s="19">
        <v>15800</v>
      </c>
      <c r="F103" s="18">
        <v>15800</v>
      </c>
      <c r="G103" s="125">
        <f t="shared" si="5"/>
        <v>0</v>
      </c>
      <c r="H103" s="150" t="s">
        <v>909</v>
      </c>
      <c r="I103" s="151" t="s">
        <v>909</v>
      </c>
      <c r="J103" s="163" t="s">
        <v>909</v>
      </c>
      <c r="K103" s="164" t="s">
        <v>909</v>
      </c>
    </row>
    <row r="104" spans="1:11">
      <c r="A104" s="238" t="s">
        <v>1143</v>
      </c>
      <c r="B104" s="237" t="s">
        <v>1166</v>
      </c>
      <c r="C104" s="18" t="s">
        <v>909</v>
      </c>
      <c r="D104" s="18" t="s">
        <v>909</v>
      </c>
      <c r="E104" s="19">
        <f t="shared" si="4"/>
        <v>0</v>
      </c>
      <c r="F104" s="18" t="s">
        <v>909</v>
      </c>
      <c r="G104" s="125">
        <f t="shared" si="5"/>
        <v>0</v>
      </c>
      <c r="H104" s="150" t="s">
        <v>909</v>
      </c>
      <c r="I104" s="151" t="s">
        <v>909</v>
      </c>
      <c r="J104" s="163" t="s">
        <v>909</v>
      </c>
      <c r="K104" s="164" t="s">
        <v>909</v>
      </c>
    </row>
    <row r="105" spans="1:11">
      <c r="A105" s="238" t="s">
        <v>1143</v>
      </c>
      <c r="B105" s="236" t="s">
        <v>1167</v>
      </c>
      <c r="C105" s="18">
        <v>1280</v>
      </c>
      <c r="D105" s="18" t="s">
        <v>909</v>
      </c>
      <c r="E105" s="19">
        <v>1280</v>
      </c>
      <c r="F105" s="18">
        <v>1280</v>
      </c>
      <c r="G105" s="125">
        <f t="shared" si="5"/>
        <v>0</v>
      </c>
      <c r="H105" s="150" t="s">
        <v>909</v>
      </c>
      <c r="I105" s="151" t="s">
        <v>909</v>
      </c>
      <c r="J105" s="163" t="s">
        <v>909</v>
      </c>
      <c r="K105" s="164" t="s">
        <v>909</v>
      </c>
    </row>
    <row r="106" spans="1:11">
      <c r="A106" s="238" t="s">
        <v>1143</v>
      </c>
      <c r="B106" s="236" t="s">
        <v>1168</v>
      </c>
      <c r="C106" s="18">
        <v>12000</v>
      </c>
      <c r="D106" s="18" t="s">
        <v>909</v>
      </c>
      <c r="E106" s="19">
        <v>12000</v>
      </c>
      <c r="F106" s="18">
        <v>12000</v>
      </c>
      <c r="G106" s="125">
        <f t="shared" si="5"/>
        <v>0</v>
      </c>
      <c r="H106" s="150" t="s">
        <v>909</v>
      </c>
      <c r="I106" s="151" t="s">
        <v>909</v>
      </c>
      <c r="J106" s="163" t="s">
        <v>909</v>
      </c>
      <c r="K106" s="164" t="s">
        <v>909</v>
      </c>
    </row>
    <row r="107" spans="1:11">
      <c r="A107" s="238" t="s">
        <v>1143</v>
      </c>
      <c r="B107" s="236" t="s">
        <v>1169</v>
      </c>
      <c r="C107" s="18" t="s">
        <v>909</v>
      </c>
      <c r="D107" s="18" t="s">
        <v>909</v>
      </c>
      <c r="E107" s="19">
        <f t="shared" si="4"/>
        <v>0</v>
      </c>
      <c r="F107" s="18" t="s">
        <v>909</v>
      </c>
      <c r="G107" s="125">
        <f t="shared" si="5"/>
        <v>0</v>
      </c>
      <c r="H107" s="150" t="s">
        <v>909</v>
      </c>
      <c r="I107" s="151" t="s">
        <v>909</v>
      </c>
      <c r="J107" s="163" t="s">
        <v>909</v>
      </c>
      <c r="K107" s="164" t="s">
        <v>909</v>
      </c>
    </row>
    <row r="108" spans="1:11">
      <c r="A108" s="238" t="s">
        <v>1143</v>
      </c>
      <c r="B108" s="236" t="s">
        <v>1170</v>
      </c>
      <c r="C108" s="18">
        <v>100</v>
      </c>
      <c r="D108" s="18" t="s">
        <v>909</v>
      </c>
      <c r="E108" s="19">
        <v>100</v>
      </c>
      <c r="F108" s="18">
        <v>100</v>
      </c>
      <c r="G108" s="125">
        <f t="shared" si="5"/>
        <v>0</v>
      </c>
      <c r="H108" s="150" t="s">
        <v>909</v>
      </c>
      <c r="I108" s="151" t="s">
        <v>909</v>
      </c>
      <c r="J108" s="165" t="s">
        <v>909</v>
      </c>
      <c r="K108" s="164" t="s">
        <v>909</v>
      </c>
    </row>
    <row r="109" spans="1:11">
      <c r="A109" s="238" t="s">
        <v>1143</v>
      </c>
      <c r="B109" s="236" t="s">
        <v>344</v>
      </c>
      <c r="C109" s="18">
        <v>4700</v>
      </c>
      <c r="D109" s="18" t="s">
        <v>909</v>
      </c>
      <c r="E109" s="19">
        <v>4700</v>
      </c>
      <c r="F109" s="18">
        <v>4700</v>
      </c>
      <c r="G109" s="125">
        <f t="shared" si="5"/>
        <v>0</v>
      </c>
      <c r="H109" s="150" t="s">
        <v>909</v>
      </c>
      <c r="I109" s="151" t="s">
        <v>909</v>
      </c>
      <c r="J109" s="165" t="s">
        <v>909</v>
      </c>
      <c r="K109" s="164" t="s">
        <v>909</v>
      </c>
    </row>
    <row r="110" spans="1:11">
      <c r="A110" s="238" t="s">
        <v>1143</v>
      </c>
      <c r="B110" s="236" t="s">
        <v>345</v>
      </c>
      <c r="C110" s="18">
        <v>2200</v>
      </c>
      <c r="D110" s="18" t="s">
        <v>909</v>
      </c>
      <c r="E110" s="19">
        <v>2200</v>
      </c>
      <c r="F110" s="18">
        <v>2200</v>
      </c>
      <c r="G110" s="125">
        <f t="shared" si="5"/>
        <v>0</v>
      </c>
      <c r="H110" s="150" t="s">
        <v>909</v>
      </c>
      <c r="I110" s="151" t="s">
        <v>909</v>
      </c>
      <c r="J110" s="165" t="s">
        <v>909</v>
      </c>
      <c r="K110" s="164" t="s">
        <v>909</v>
      </c>
    </row>
    <row r="111" spans="1:11">
      <c r="A111" s="238" t="s">
        <v>1143</v>
      </c>
      <c r="B111" s="236" t="s">
        <v>1171</v>
      </c>
      <c r="C111" s="18" t="s">
        <v>909</v>
      </c>
      <c r="D111" s="18" t="s">
        <v>909</v>
      </c>
      <c r="E111" s="19">
        <f t="shared" si="4"/>
        <v>0</v>
      </c>
      <c r="F111" s="18" t="s">
        <v>909</v>
      </c>
      <c r="G111" s="125">
        <f t="shared" si="5"/>
        <v>0</v>
      </c>
      <c r="H111" s="150" t="s">
        <v>909</v>
      </c>
      <c r="I111" s="151" t="s">
        <v>909</v>
      </c>
      <c r="J111" s="165" t="s">
        <v>909</v>
      </c>
      <c r="K111" s="164" t="s">
        <v>909</v>
      </c>
    </row>
    <row r="112" spans="1:11">
      <c r="A112" s="238" t="s">
        <v>1143</v>
      </c>
      <c r="B112" s="236" t="s">
        <v>1172</v>
      </c>
      <c r="C112" s="18" t="s">
        <v>909</v>
      </c>
      <c r="D112" s="18" t="s">
        <v>909</v>
      </c>
      <c r="E112" s="19">
        <f t="shared" si="4"/>
        <v>0</v>
      </c>
      <c r="F112" s="18" t="s">
        <v>909</v>
      </c>
      <c r="G112" s="125">
        <f t="shared" si="5"/>
        <v>0</v>
      </c>
      <c r="H112" s="150" t="s">
        <v>909</v>
      </c>
      <c r="I112" s="151" t="s">
        <v>909</v>
      </c>
      <c r="J112" s="163" t="s">
        <v>909</v>
      </c>
      <c r="K112" s="164" t="s">
        <v>909</v>
      </c>
    </row>
    <row r="113" spans="1:11">
      <c r="A113" s="238" t="s">
        <v>1143</v>
      </c>
      <c r="B113" s="236" t="s">
        <v>1173</v>
      </c>
      <c r="C113" s="18">
        <v>40</v>
      </c>
      <c r="D113" s="18" t="s">
        <v>909</v>
      </c>
      <c r="E113" s="19">
        <v>40</v>
      </c>
      <c r="F113" s="18">
        <v>40</v>
      </c>
      <c r="G113" s="125">
        <f t="shared" si="5"/>
        <v>0</v>
      </c>
      <c r="H113" s="150" t="s">
        <v>909</v>
      </c>
      <c r="I113" s="151" t="s">
        <v>909</v>
      </c>
      <c r="J113" s="163" t="s">
        <v>909</v>
      </c>
      <c r="K113" s="164" t="s">
        <v>909</v>
      </c>
    </row>
    <row r="114" spans="1:11">
      <c r="A114" s="238" t="s">
        <v>1143</v>
      </c>
      <c r="B114" s="236" t="s">
        <v>1174</v>
      </c>
      <c r="C114" s="18" t="s">
        <v>909</v>
      </c>
      <c r="D114" s="18" t="s">
        <v>909</v>
      </c>
      <c r="E114" s="19">
        <f t="shared" si="4"/>
        <v>0</v>
      </c>
      <c r="F114" s="18" t="s">
        <v>909</v>
      </c>
      <c r="G114" s="125">
        <f t="shared" si="5"/>
        <v>0</v>
      </c>
      <c r="H114" s="150" t="s">
        <v>909</v>
      </c>
      <c r="I114" s="151" t="s">
        <v>909</v>
      </c>
      <c r="J114" s="165" t="s">
        <v>909</v>
      </c>
      <c r="K114" s="164" t="s">
        <v>909</v>
      </c>
    </row>
    <row r="115" spans="1:11">
      <c r="A115" s="238" t="s">
        <v>1143</v>
      </c>
      <c r="B115" s="237" t="s">
        <v>1175</v>
      </c>
      <c r="C115" s="18">
        <v>44100</v>
      </c>
      <c r="D115" s="18" t="s">
        <v>909</v>
      </c>
      <c r="E115" s="19">
        <v>44100</v>
      </c>
      <c r="F115" s="18">
        <v>44100</v>
      </c>
      <c r="G115" s="125">
        <f t="shared" si="5"/>
        <v>0</v>
      </c>
      <c r="H115" s="150" t="s">
        <v>909</v>
      </c>
      <c r="I115" s="151" t="s">
        <v>909</v>
      </c>
      <c r="J115" s="165" t="s">
        <v>909</v>
      </c>
      <c r="K115" s="164" t="s">
        <v>909</v>
      </c>
    </row>
    <row r="116" spans="1:11">
      <c r="A116" s="238" t="s">
        <v>1143</v>
      </c>
      <c r="B116" s="237" t="s">
        <v>1176</v>
      </c>
      <c r="C116" s="18">
        <v>700</v>
      </c>
      <c r="D116" s="18" t="s">
        <v>909</v>
      </c>
      <c r="E116" s="19">
        <v>700</v>
      </c>
      <c r="F116" s="18">
        <v>700</v>
      </c>
      <c r="G116" s="125">
        <f t="shared" si="5"/>
        <v>0</v>
      </c>
      <c r="H116" s="150" t="s">
        <v>909</v>
      </c>
      <c r="I116" s="151" t="s">
        <v>909</v>
      </c>
      <c r="J116" s="165" t="s">
        <v>909</v>
      </c>
      <c r="K116" s="164" t="s">
        <v>909</v>
      </c>
    </row>
    <row r="117" spans="1:11">
      <c r="A117" s="238" t="s">
        <v>1143</v>
      </c>
      <c r="B117" s="237" t="s">
        <v>1309</v>
      </c>
      <c r="C117" s="18" t="s">
        <v>909</v>
      </c>
      <c r="D117" s="18" t="s">
        <v>909</v>
      </c>
      <c r="E117" s="19">
        <f t="shared" si="4"/>
        <v>0</v>
      </c>
      <c r="F117" s="18" t="s">
        <v>909</v>
      </c>
      <c r="G117" s="125">
        <f t="shared" si="5"/>
        <v>0</v>
      </c>
      <c r="H117" s="150" t="s">
        <v>909</v>
      </c>
      <c r="I117" s="151" t="s">
        <v>909</v>
      </c>
      <c r="J117" s="163" t="s">
        <v>909</v>
      </c>
      <c r="K117" s="164" t="s">
        <v>909</v>
      </c>
    </row>
    <row r="118" spans="1:11">
      <c r="A118" s="238" t="s">
        <v>1143</v>
      </c>
      <c r="B118" s="237" t="s">
        <v>1177</v>
      </c>
      <c r="C118" s="18" t="s">
        <v>909</v>
      </c>
      <c r="D118" s="18" t="s">
        <v>909</v>
      </c>
      <c r="E118" s="19">
        <f t="shared" si="4"/>
        <v>0</v>
      </c>
      <c r="F118" s="18" t="s">
        <v>909</v>
      </c>
      <c r="G118" s="125">
        <f t="shared" si="5"/>
        <v>0</v>
      </c>
      <c r="H118" s="150" t="s">
        <v>909</v>
      </c>
      <c r="I118" s="151" t="s">
        <v>909</v>
      </c>
      <c r="J118" s="163" t="s">
        <v>909</v>
      </c>
      <c r="K118" s="164" t="s">
        <v>909</v>
      </c>
    </row>
    <row r="119" spans="1:11">
      <c r="A119" s="238" t="s">
        <v>1143</v>
      </c>
      <c r="B119" s="237" t="s">
        <v>1178</v>
      </c>
      <c r="C119" s="18">
        <v>600</v>
      </c>
      <c r="D119" s="18" t="s">
        <v>909</v>
      </c>
      <c r="E119" s="19">
        <v>600</v>
      </c>
      <c r="F119" s="18">
        <v>600</v>
      </c>
      <c r="G119" s="125">
        <f t="shared" si="5"/>
        <v>0</v>
      </c>
      <c r="H119" s="150" t="s">
        <v>909</v>
      </c>
      <c r="I119" s="151" t="s">
        <v>909</v>
      </c>
      <c r="J119" s="165" t="s">
        <v>909</v>
      </c>
      <c r="K119" s="164" t="s">
        <v>909</v>
      </c>
    </row>
    <row r="120" spans="1:11">
      <c r="A120" s="238" t="s">
        <v>1143</v>
      </c>
      <c r="B120" s="237" t="s">
        <v>1179</v>
      </c>
      <c r="C120" s="18" t="s">
        <v>909</v>
      </c>
      <c r="D120" s="18" t="s">
        <v>909</v>
      </c>
      <c r="E120" s="19">
        <f t="shared" si="4"/>
        <v>0</v>
      </c>
      <c r="F120" s="18" t="s">
        <v>909</v>
      </c>
      <c r="G120" s="125">
        <f t="shared" si="5"/>
        <v>0</v>
      </c>
      <c r="H120" s="150" t="s">
        <v>909</v>
      </c>
      <c r="I120" s="151" t="s">
        <v>909</v>
      </c>
      <c r="J120" s="165" t="s">
        <v>909</v>
      </c>
      <c r="K120" s="164" t="s">
        <v>909</v>
      </c>
    </row>
    <row r="121" spans="1:11">
      <c r="A121" s="238" t="s">
        <v>1143</v>
      </c>
      <c r="B121" s="237" t="s">
        <v>1180</v>
      </c>
      <c r="C121" s="18" t="s">
        <v>909</v>
      </c>
      <c r="D121" s="18" t="s">
        <v>909</v>
      </c>
      <c r="E121" s="19">
        <f t="shared" si="4"/>
        <v>0</v>
      </c>
      <c r="F121" s="18" t="s">
        <v>909</v>
      </c>
      <c r="G121" s="125">
        <f t="shared" si="5"/>
        <v>0</v>
      </c>
      <c r="H121" s="150" t="s">
        <v>909</v>
      </c>
      <c r="I121" s="151" t="s">
        <v>909</v>
      </c>
      <c r="J121" s="165" t="s">
        <v>909</v>
      </c>
      <c r="K121" s="164" t="s">
        <v>909</v>
      </c>
    </row>
    <row r="122" spans="1:11">
      <c r="A122" s="238" t="s">
        <v>1143</v>
      </c>
      <c r="B122" s="237" t="s">
        <v>1181</v>
      </c>
      <c r="C122" s="18" t="s">
        <v>909</v>
      </c>
      <c r="D122" s="18" t="s">
        <v>909</v>
      </c>
      <c r="E122" s="19">
        <f t="shared" si="4"/>
        <v>0</v>
      </c>
      <c r="F122" s="18" t="s">
        <v>909</v>
      </c>
      <c r="G122" s="125">
        <f t="shared" si="5"/>
        <v>0</v>
      </c>
      <c r="H122" s="150" t="s">
        <v>909</v>
      </c>
      <c r="I122" s="151" t="s">
        <v>909</v>
      </c>
      <c r="J122" s="163" t="s">
        <v>909</v>
      </c>
      <c r="K122" s="164" t="s">
        <v>909</v>
      </c>
    </row>
    <row r="123" spans="1:11">
      <c r="A123" s="238" t="s">
        <v>1143</v>
      </c>
      <c r="B123" s="236" t="s">
        <v>1182</v>
      </c>
      <c r="C123" s="18">
        <v>45440</v>
      </c>
      <c r="D123" s="18" t="s">
        <v>909</v>
      </c>
      <c r="E123" s="19">
        <v>45440</v>
      </c>
      <c r="F123" s="18">
        <v>45440</v>
      </c>
      <c r="G123" s="125">
        <f t="shared" si="5"/>
        <v>0</v>
      </c>
      <c r="H123" s="150" t="s">
        <v>909</v>
      </c>
      <c r="I123" s="151" t="s">
        <v>909</v>
      </c>
      <c r="J123" s="163" t="s">
        <v>909</v>
      </c>
      <c r="K123" s="164" t="s">
        <v>909</v>
      </c>
    </row>
    <row r="124" spans="1:11">
      <c r="A124" s="238" t="s">
        <v>1143</v>
      </c>
      <c r="B124" s="236" t="s">
        <v>1183</v>
      </c>
      <c r="C124" s="18">
        <v>13440</v>
      </c>
      <c r="D124" s="18" t="s">
        <v>909</v>
      </c>
      <c r="E124" s="19">
        <v>13440</v>
      </c>
      <c r="F124" s="18">
        <v>13440</v>
      </c>
      <c r="G124" s="125">
        <f t="shared" si="5"/>
        <v>0</v>
      </c>
      <c r="H124" s="150" t="s">
        <v>909</v>
      </c>
      <c r="I124" s="151" t="s">
        <v>909</v>
      </c>
      <c r="J124" s="163" t="s">
        <v>909</v>
      </c>
      <c r="K124" s="164" t="s">
        <v>909</v>
      </c>
    </row>
    <row r="125" spans="1:11">
      <c r="A125" s="238" t="s">
        <v>1143</v>
      </c>
      <c r="B125" s="236" t="s">
        <v>1184</v>
      </c>
      <c r="C125" s="18">
        <v>19920</v>
      </c>
      <c r="D125" s="18" t="s">
        <v>909</v>
      </c>
      <c r="E125" s="19">
        <v>19920</v>
      </c>
      <c r="F125" s="18">
        <v>19920</v>
      </c>
      <c r="G125" s="125">
        <f t="shared" si="5"/>
        <v>0</v>
      </c>
      <c r="H125" s="150" t="s">
        <v>909</v>
      </c>
      <c r="I125" s="151" t="s">
        <v>909</v>
      </c>
      <c r="J125" s="163" t="s">
        <v>909</v>
      </c>
      <c r="K125" s="164" t="s">
        <v>909</v>
      </c>
    </row>
    <row r="126" spans="1:11">
      <c r="A126" s="238" t="s">
        <v>1143</v>
      </c>
      <c r="B126" s="236" t="s">
        <v>1185</v>
      </c>
      <c r="C126" s="18" t="s">
        <v>909</v>
      </c>
      <c r="D126" s="18" t="s">
        <v>909</v>
      </c>
      <c r="E126" s="19">
        <f t="shared" si="4"/>
        <v>0</v>
      </c>
      <c r="F126" s="18" t="s">
        <v>909</v>
      </c>
      <c r="G126" s="125">
        <f t="shared" si="5"/>
        <v>0</v>
      </c>
      <c r="H126" s="150" t="s">
        <v>909</v>
      </c>
      <c r="I126" s="151" t="s">
        <v>909</v>
      </c>
      <c r="J126" s="163" t="s">
        <v>909</v>
      </c>
      <c r="K126" s="164" t="s">
        <v>909</v>
      </c>
    </row>
    <row r="127" spans="1:11">
      <c r="A127" s="238" t="s">
        <v>1143</v>
      </c>
      <c r="B127" s="237" t="s">
        <v>1186</v>
      </c>
      <c r="C127" s="18" t="s">
        <v>909</v>
      </c>
      <c r="D127" s="18" t="s">
        <v>909</v>
      </c>
      <c r="E127" s="19">
        <f t="shared" si="4"/>
        <v>0</v>
      </c>
      <c r="F127" s="18" t="s">
        <v>909</v>
      </c>
      <c r="G127" s="125">
        <f t="shared" si="5"/>
        <v>0</v>
      </c>
      <c r="H127" s="150" t="s">
        <v>909</v>
      </c>
      <c r="I127" s="151" t="s">
        <v>909</v>
      </c>
      <c r="J127" s="165" t="s">
        <v>909</v>
      </c>
      <c r="K127" s="164" t="s">
        <v>909</v>
      </c>
    </row>
    <row r="128" spans="1:11">
      <c r="A128" s="238" t="s">
        <v>1143</v>
      </c>
      <c r="B128" s="237" t="s">
        <v>1187</v>
      </c>
      <c r="C128" s="18" t="s">
        <v>909</v>
      </c>
      <c r="D128" s="18" t="s">
        <v>909</v>
      </c>
      <c r="E128" s="19">
        <f t="shared" si="4"/>
        <v>0</v>
      </c>
      <c r="F128" s="18" t="s">
        <v>909</v>
      </c>
      <c r="G128" s="125">
        <f t="shared" si="5"/>
        <v>0</v>
      </c>
      <c r="H128" s="150" t="s">
        <v>909</v>
      </c>
      <c r="I128" s="151" t="s">
        <v>909</v>
      </c>
      <c r="J128" s="165" t="s">
        <v>909</v>
      </c>
      <c r="K128" s="164" t="s">
        <v>909</v>
      </c>
    </row>
    <row r="129" spans="1:11">
      <c r="A129" s="238" t="s">
        <v>1143</v>
      </c>
      <c r="B129" s="237" t="s">
        <v>1189</v>
      </c>
      <c r="C129" s="18" t="s">
        <v>909</v>
      </c>
      <c r="D129" s="18" t="s">
        <v>909</v>
      </c>
      <c r="E129" s="19">
        <f t="shared" si="4"/>
        <v>0</v>
      </c>
      <c r="F129" s="18" t="s">
        <v>909</v>
      </c>
      <c r="G129" s="125">
        <f t="shared" si="5"/>
        <v>0</v>
      </c>
      <c r="H129" s="150" t="s">
        <v>909</v>
      </c>
      <c r="I129" s="151" t="s">
        <v>909</v>
      </c>
      <c r="J129" s="165" t="s">
        <v>909</v>
      </c>
      <c r="K129" s="164" t="s">
        <v>909</v>
      </c>
    </row>
    <row r="130" spans="1:11">
      <c r="A130" s="238" t="s">
        <v>1143</v>
      </c>
      <c r="B130" s="236" t="s">
        <v>1188</v>
      </c>
      <c r="C130" s="18" t="s">
        <v>909</v>
      </c>
      <c r="D130" s="18" t="s">
        <v>909</v>
      </c>
      <c r="E130" s="19">
        <f t="shared" si="4"/>
        <v>0</v>
      </c>
      <c r="F130" s="18" t="s">
        <v>909</v>
      </c>
      <c r="G130" s="125">
        <f t="shared" si="5"/>
        <v>0</v>
      </c>
      <c r="H130" s="150" t="s">
        <v>909</v>
      </c>
      <c r="I130" s="151" t="s">
        <v>909</v>
      </c>
      <c r="J130" s="163" t="s">
        <v>909</v>
      </c>
      <c r="K130" s="164" t="s">
        <v>909</v>
      </c>
    </row>
    <row r="131" spans="1:11">
      <c r="A131" s="238" t="s">
        <v>1143</v>
      </c>
      <c r="B131" s="236" t="s">
        <v>1190</v>
      </c>
      <c r="C131" s="18" t="s">
        <v>909</v>
      </c>
      <c r="D131" s="18" t="s">
        <v>909</v>
      </c>
      <c r="E131" s="19">
        <f t="shared" si="4"/>
        <v>0</v>
      </c>
      <c r="F131" s="18" t="s">
        <v>909</v>
      </c>
      <c r="G131" s="125">
        <f t="shared" si="5"/>
        <v>0</v>
      </c>
      <c r="H131" s="150" t="s">
        <v>909</v>
      </c>
      <c r="I131" s="151" t="s">
        <v>909</v>
      </c>
      <c r="J131" s="163" t="s">
        <v>909</v>
      </c>
      <c r="K131" s="164" t="s">
        <v>909</v>
      </c>
    </row>
    <row r="132" spans="1:11">
      <c r="A132" s="238" t="s">
        <v>1143</v>
      </c>
      <c r="B132" s="230" t="s">
        <v>1648</v>
      </c>
      <c r="C132" s="18">
        <v>22200</v>
      </c>
      <c r="D132" s="18" t="s">
        <v>909</v>
      </c>
      <c r="E132" s="19">
        <v>22200</v>
      </c>
      <c r="F132" s="18">
        <v>22200</v>
      </c>
      <c r="G132" s="125">
        <f t="shared" si="5"/>
        <v>0</v>
      </c>
      <c r="H132" s="150" t="s">
        <v>909</v>
      </c>
      <c r="I132" s="151" t="s">
        <v>909</v>
      </c>
      <c r="J132" s="163" t="s">
        <v>909</v>
      </c>
      <c r="K132" s="164" t="s">
        <v>909</v>
      </c>
    </row>
    <row r="133" spans="1:11">
      <c r="A133" s="238" t="s">
        <v>1143</v>
      </c>
      <c r="B133" s="231" t="s">
        <v>1192</v>
      </c>
      <c r="C133" s="18">
        <v>1100</v>
      </c>
      <c r="D133" s="18" t="s">
        <v>909</v>
      </c>
      <c r="E133" s="19">
        <v>1100</v>
      </c>
      <c r="F133" s="18">
        <v>1100</v>
      </c>
      <c r="G133" s="125">
        <f t="shared" si="5"/>
        <v>0</v>
      </c>
      <c r="H133" s="150" t="s">
        <v>909</v>
      </c>
      <c r="I133" s="151" t="s">
        <v>909</v>
      </c>
      <c r="J133" s="163" t="s">
        <v>909</v>
      </c>
      <c r="K133" s="164" t="s">
        <v>909</v>
      </c>
    </row>
    <row r="134" spans="1:11">
      <c r="A134" s="238" t="s">
        <v>1143</v>
      </c>
      <c r="B134" s="231" t="s">
        <v>1193</v>
      </c>
      <c r="C134" s="18">
        <v>1200</v>
      </c>
      <c r="D134" s="18" t="s">
        <v>909</v>
      </c>
      <c r="E134" s="19">
        <v>1200</v>
      </c>
      <c r="F134" s="18">
        <v>1200</v>
      </c>
      <c r="G134" s="125">
        <f t="shared" si="5"/>
        <v>0</v>
      </c>
      <c r="H134" s="150" t="s">
        <v>909</v>
      </c>
      <c r="I134" s="151" t="s">
        <v>909</v>
      </c>
      <c r="J134" s="163" t="s">
        <v>909</v>
      </c>
      <c r="K134" s="164" t="s">
        <v>909</v>
      </c>
    </row>
    <row r="135" spans="1:11">
      <c r="A135" s="238" t="s">
        <v>1143</v>
      </c>
      <c r="B135" s="231" t="s">
        <v>1194</v>
      </c>
      <c r="C135" s="18" t="s">
        <v>909</v>
      </c>
      <c r="D135" s="18" t="s">
        <v>909</v>
      </c>
      <c r="E135" s="19">
        <f t="shared" si="4"/>
        <v>0</v>
      </c>
      <c r="F135" s="18" t="s">
        <v>909</v>
      </c>
      <c r="G135" s="125">
        <f t="shared" si="5"/>
        <v>0</v>
      </c>
      <c r="H135" s="150" t="s">
        <v>909</v>
      </c>
      <c r="I135" s="151" t="s">
        <v>909</v>
      </c>
      <c r="J135" s="163" t="s">
        <v>909</v>
      </c>
      <c r="K135" s="164" t="s">
        <v>909</v>
      </c>
    </row>
    <row r="136" spans="1:11">
      <c r="A136" s="238" t="s">
        <v>1143</v>
      </c>
      <c r="B136" s="230" t="s">
        <v>1195</v>
      </c>
      <c r="C136" s="18">
        <v>2400</v>
      </c>
      <c r="D136" s="18" t="s">
        <v>909</v>
      </c>
      <c r="E136" s="19">
        <v>2400</v>
      </c>
      <c r="F136" s="18">
        <v>2400</v>
      </c>
      <c r="G136" s="125">
        <f t="shared" si="5"/>
        <v>0</v>
      </c>
      <c r="H136" s="150" t="s">
        <v>909</v>
      </c>
      <c r="I136" s="151" t="s">
        <v>909</v>
      </c>
      <c r="J136" s="163" t="s">
        <v>909</v>
      </c>
      <c r="K136" s="164" t="s">
        <v>909</v>
      </c>
    </row>
    <row r="137" spans="1:11">
      <c r="A137" s="238" t="s">
        <v>1143</v>
      </c>
      <c r="B137" s="230" t="s">
        <v>1196</v>
      </c>
      <c r="C137" s="18">
        <v>5100</v>
      </c>
      <c r="D137" s="18" t="s">
        <v>909</v>
      </c>
      <c r="E137" s="19">
        <v>5100</v>
      </c>
      <c r="F137" s="18">
        <v>5100</v>
      </c>
      <c r="G137" s="125">
        <f t="shared" si="5"/>
        <v>0</v>
      </c>
      <c r="H137" s="150" t="s">
        <v>909</v>
      </c>
      <c r="I137" s="151" t="s">
        <v>909</v>
      </c>
      <c r="J137" s="163" t="s">
        <v>909</v>
      </c>
      <c r="K137" s="164" t="s">
        <v>909</v>
      </c>
    </row>
    <row r="138" spans="1:11">
      <c r="A138" s="238" t="s">
        <v>1143</v>
      </c>
      <c r="B138" s="230" t="s">
        <v>1197</v>
      </c>
      <c r="C138" s="18" t="s">
        <v>909</v>
      </c>
      <c r="D138" s="18" t="s">
        <v>909</v>
      </c>
      <c r="E138" s="19">
        <f t="shared" si="4"/>
        <v>0</v>
      </c>
      <c r="F138" s="18" t="s">
        <v>909</v>
      </c>
      <c r="G138" s="125">
        <f t="shared" si="5"/>
        <v>0</v>
      </c>
      <c r="H138" s="150" t="s">
        <v>909</v>
      </c>
      <c r="I138" s="151" t="s">
        <v>909</v>
      </c>
      <c r="J138" s="163" t="s">
        <v>909</v>
      </c>
      <c r="K138" s="164" t="s">
        <v>909</v>
      </c>
    </row>
    <row r="139" spans="1:11">
      <c r="A139" s="238" t="s">
        <v>1143</v>
      </c>
      <c r="B139" s="230" t="s">
        <v>1198</v>
      </c>
      <c r="C139" s="18" t="s">
        <v>909</v>
      </c>
      <c r="D139" s="18" t="s">
        <v>909</v>
      </c>
      <c r="E139" s="19">
        <f t="shared" si="4"/>
        <v>0</v>
      </c>
      <c r="F139" s="18" t="s">
        <v>909</v>
      </c>
      <c r="G139" s="125">
        <f t="shared" si="5"/>
        <v>0</v>
      </c>
      <c r="H139" s="150" t="s">
        <v>909</v>
      </c>
      <c r="I139" s="151" t="s">
        <v>909</v>
      </c>
      <c r="J139" s="163" t="s">
        <v>909</v>
      </c>
      <c r="K139" s="164" t="s">
        <v>909</v>
      </c>
    </row>
    <row r="140" spans="1:11">
      <c r="A140" s="238" t="s">
        <v>1143</v>
      </c>
      <c r="B140" s="230" t="s">
        <v>1199</v>
      </c>
      <c r="C140" s="18" t="s">
        <v>909</v>
      </c>
      <c r="D140" s="18" t="s">
        <v>909</v>
      </c>
      <c r="E140" s="19">
        <f t="shared" si="4"/>
        <v>0</v>
      </c>
      <c r="F140" s="18" t="s">
        <v>909</v>
      </c>
      <c r="G140" s="125">
        <f t="shared" si="5"/>
        <v>0</v>
      </c>
      <c r="H140" s="150" t="s">
        <v>909</v>
      </c>
      <c r="I140" s="151" t="s">
        <v>909</v>
      </c>
      <c r="J140" s="163" t="s">
        <v>909</v>
      </c>
      <c r="K140" s="164" t="s">
        <v>909</v>
      </c>
    </row>
    <row r="141" spans="1:11">
      <c r="A141" s="238" t="s">
        <v>1143</v>
      </c>
      <c r="B141" s="230" t="s">
        <v>1200</v>
      </c>
      <c r="C141" s="18" t="s">
        <v>909</v>
      </c>
      <c r="D141" s="18" t="s">
        <v>909</v>
      </c>
      <c r="E141" s="19">
        <f t="shared" ref="E141:E206" si="6">IFERROR(C141+D141,0)</f>
        <v>0</v>
      </c>
      <c r="F141" s="18" t="s">
        <v>909</v>
      </c>
      <c r="G141" s="125">
        <f t="shared" ref="G141:G207" si="7">IFERROR((E141-F141),0)</f>
        <v>0</v>
      </c>
      <c r="H141" s="150" t="s">
        <v>909</v>
      </c>
      <c r="I141" s="151" t="s">
        <v>909</v>
      </c>
      <c r="J141" s="165" t="s">
        <v>909</v>
      </c>
      <c r="K141" s="164" t="s">
        <v>909</v>
      </c>
    </row>
    <row r="142" spans="1:11">
      <c r="A142" s="238" t="s">
        <v>1143</v>
      </c>
      <c r="B142" s="230" t="s">
        <v>1201</v>
      </c>
      <c r="C142" s="18" t="s">
        <v>909</v>
      </c>
      <c r="D142" s="18" t="s">
        <v>909</v>
      </c>
      <c r="E142" s="19">
        <f t="shared" si="6"/>
        <v>0</v>
      </c>
      <c r="F142" s="18" t="s">
        <v>909</v>
      </c>
      <c r="G142" s="125">
        <f t="shared" si="7"/>
        <v>0</v>
      </c>
      <c r="H142" s="150" t="s">
        <v>909</v>
      </c>
      <c r="I142" s="151" t="s">
        <v>909</v>
      </c>
      <c r="J142" s="165" t="s">
        <v>909</v>
      </c>
      <c r="K142" s="164" t="s">
        <v>909</v>
      </c>
    </row>
    <row r="143" spans="1:11">
      <c r="A143" s="238" t="s">
        <v>1143</v>
      </c>
      <c r="B143" s="230" t="s">
        <v>1202</v>
      </c>
      <c r="C143" s="18">
        <v>200</v>
      </c>
      <c r="D143" s="18" t="s">
        <v>909</v>
      </c>
      <c r="E143" s="19">
        <v>200</v>
      </c>
      <c r="F143" s="18">
        <v>200</v>
      </c>
      <c r="G143" s="125">
        <f t="shared" si="7"/>
        <v>0</v>
      </c>
      <c r="H143" s="150" t="s">
        <v>909</v>
      </c>
      <c r="I143" s="151" t="s">
        <v>909</v>
      </c>
      <c r="J143" s="165" t="s">
        <v>909</v>
      </c>
      <c r="K143" s="164" t="s">
        <v>909</v>
      </c>
    </row>
    <row r="144" spans="1:11">
      <c r="A144" s="238" t="s">
        <v>1143</v>
      </c>
      <c r="B144" s="230" t="s">
        <v>1203</v>
      </c>
      <c r="C144" s="18" t="s">
        <v>909</v>
      </c>
      <c r="D144" s="18" t="s">
        <v>909</v>
      </c>
      <c r="E144" s="19">
        <f t="shared" si="6"/>
        <v>0</v>
      </c>
      <c r="F144" s="18" t="s">
        <v>909</v>
      </c>
      <c r="G144" s="125">
        <f t="shared" si="7"/>
        <v>0</v>
      </c>
      <c r="H144" s="150" t="s">
        <v>909</v>
      </c>
      <c r="I144" s="151" t="s">
        <v>909</v>
      </c>
      <c r="J144" s="165" t="s">
        <v>909</v>
      </c>
      <c r="K144" s="164" t="s">
        <v>909</v>
      </c>
    </row>
    <row r="145" spans="1:11">
      <c r="A145" s="238" t="s">
        <v>1143</v>
      </c>
      <c r="B145" s="230" t="s">
        <v>1204</v>
      </c>
      <c r="C145" s="18" t="s">
        <v>909</v>
      </c>
      <c r="D145" s="18" t="s">
        <v>909</v>
      </c>
      <c r="E145" s="19">
        <f t="shared" si="6"/>
        <v>0</v>
      </c>
      <c r="F145" s="18" t="s">
        <v>909</v>
      </c>
      <c r="G145" s="125">
        <f t="shared" si="7"/>
        <v>0</v>
      </c>
      <c r="H145" s="150" t="s">
        <v>909</v>
      </c>
      <c r="I145" s="151" t="s">
        <v>909</v>
      </c>
      <c r="J145" s="163" t="s">
        <v>909</v>
      </c>
      <c r="K145" s="164" t="s">
        <v>909</v>
      </c>
    </row>
    <row r="146" spans="1:11">
      <c r="A146" s="238" t="s">
        <v>1143</v>
      </c>
      <c r="B146" s="231" t="s">
        <v>1205</v>
      </c>
      <c r="C146" s="18" t="s">
        <v>909</v>
      </c>
      <c r="D146" s="18" t="s">
        <v>909</v>
      </c>
      <c r="E146" s="19">
        <f t="shared" si="6"/>
        <v>0</v>
      </c>
      <c r="F146" s="18" t="s">
        <v>909</v>
      </c>
      <c r="G146" s="125">
        <f t="shared" si="7"/>
        <v>0</v>
      </c>
      <c r="H146" s="150" t="s">
        <v>909</v>
      </c>
      <c r="I146" s="151" t="s">
        <v>909</v>
      </c>
      <c r="J146" s="165" t="s">
        <v>909</v>
      </c>
      <c r="K146" s="164" t="s">
        <v>909</v>
      </c>
    </row>
    <row r="147" spans="1:11">
      <c r="A147" s="238" t="s">
        <v>1143</v>
      </c>
      <c r="B147" s="231" t="s">
        <v>1206</v>
      </c>
      <c r="C147" s="18" t="s">
        <v>909</v>
      </c>
      <c r="D147" s="18" t="s">
        <v>909</v>
      </c>
      <c r="E147" s="19">
        <f t="shared" si="6"/>
        <v>0</v>
      </c>
      <c r="F147" s="18" t="s">
        <v>909</v>
      </c>
      <c r="G147" s="125">
        <f t="shared" si="7"/>
        <v>0</v>
      </c>
      <c r="H147" s="150" t="s">
        <v>909</v>
      </c>
      <c r="I147" s="151" t="s">
        <v>909</v>
      </c>
      <c r="J147" s="165" t="s">
        <v>909</v>
      </c>
      <c r="K147" s="164" t="s">
        <v>909</v>
      </c>
    </row>
    <row r="148" spans="1:11">
      <c r="A148" s="238" t="s">
        <v>1143</v>
      </c>
      <c r="B148" s="231" t="s">
        <v>1647</v>
      </c>
      <c r="C148" s="18">
        <v>840</v>
      </c>
      <c r="D148" s="18" t="s">
        <v>909</v>
      </c>
      <c r="E148" s="19">
        <v>840</v>
      </c>
      <c r="F148" s="18">
        <v>840</v>
      </c>
      <c r="G148" s="125">
        <f t="shared" si="7"/>
        <v>0</v>
      </c>
      <c r="H148" s="150" t="s">
        <v>909</v>
      </c>
      <c r="I148" s="151" t="s">
        <v>909</v>
      </c>
      <c r="J148" s="163" t="s">
        <v>909</v>
      </c>
      <c r="K148" s="164" t="s">
        <v>909</v>
      </c>
    </row>
    <row r="149" spans="1:11">
      <c r="A149" s="238" t="s">
        <v>1143</v>
      </c>
      <c r="B149" s="237" t="s">
        <v>1208</v>
      </c>
      <c r="C149" s="18">
        <v>600</v>
      </c>
      <c r="D149" s="18" t="s">
        <v>909</v>
      </c>
      <c r="E149" s="19">
        <v>600</v>
      </c>
      <c r="F149" s="18">
        <v>600</v>
      </c>
      <c r="G149" s="125">
        <f t="shared" si="7"/>
        <v>0</v>
      </c>
      <c r="H149" s="150" t="s">
        <v>909</v>
      </c>
      <c r="I149" s="151" t="s">
        <v>909</v>
      </c>
      <c r="J149" s="163" t="s">
        <v>909</v>
      </c>
      <c r="K149" s="164" t="s">
        <v>909</v>
      </c>
    </row>
    <row r="150" spans="1:11">
      <c r="A150" s="238" t="s">
        <v>1143</v>
      </c>
      <c r="B150" s="237" t="s">
        <v>1209</v>
      </c>
      <c r="C150" s="18" t="s">
        <v>909</v>
      </c>
      <c r="D150" s="18" t="s">
        <v>909</v>
      </c>
      <c r="E150" s="19">
        <f t="shared" si="6"/>
        <v>0</v>
      </c>
      <c r="F150" s="18" t="s">
        <v>909</v>
      </c>
      <c r="G150" s="125">
        <f t="shared" si="7"/>
        <v>0</v>
      </c>
      <c r="H150" s="150" t="s">
        <v>909</v>
      </c>
      <c r="I150" s="151" t="s">
        <v>909</v>
      </c>
      <c r="J150" s="165" t="s">
        <v>909</v>
      </c>
      <c r="K150" s="164" t="s">
        <v>909</v>
      </c>
    </row>
    <row r="151" spans="1:11">
      <c r="A151" s="238" t="s">
        <v>1143</v>
      </c>
      <c r="B151" s="237" t="s">
        <v>1210</v>
      </c>
      <c r="C151" s="18">
        <v>1400</v>
      </c>
      <c r="D151" s="18" t="s">
        <v>909</v>
      </c>
      <c r="E151" s="19">
        <v>1400</v>
      </c>
      <c r="F151" s="18">
        <v>1400</v>
      </c>
      <c r="G151" s="125">
        <f t="shared" si="7"/>
        <v>0</v>
      </c>
      <c r="H151" s="150" t="s">
        <v>909</v>
      </c>
      <c r="I151" s="151" t="s">
        <v>909</v>
      </c>
      <c r="J151" s="165" t="s">
        <v>909</v>
      </c>
      <c r="K151" s="164" t="s">
        <v>909</v>
      </c>
    </row>
    <row r="152" spans="1:11">
      <c r="A152" s="238" t="s">
        <v>1143</v>
      </c>
      <c r="B152" s="237" t="s">
        <v>1211</v>
      </c>
      <c r="C152" s="18">
        <v>3500</v>
      </c>
      <c r="D152" s="18" t="s">
        <v>909</v>
      </c>
      <c r="E152" s="19">
        <v>3500</v>
      </c>
      <c r="F152" s="18">
        <v>3500</v>
      </c>
      <c r="G152" s="125">
        <f t="shared" si="7"/>
        <v>0</v>
      </c>
      <c r="H152" s="150" t="s">
        <v>909</v>
      </c>
      <c r="I152" s="151" t="s">
        <v>909</v>
      </c>
      <c r="J152" s="163" t="s">
        <v>909</v>
      </c>
      <c r="K152" s="164" t="s">
        <v>909</v>
      </c>
    </row>
    <row r="153" spans="1:11">
      <c r="A153" s="238" t="s">
        <v>1143</v>
      </c>
      <c r="B153" s="237" t="s">
        <v>1212</v>
      </c>
      <c r="C153" s="18">
        <v>4600</v>
      </c>
      <c r="D153" s="18" t="s">
        <v>909</v>
      </c>
      <c r="E153" s="19">
        <v>4600</v>
      </c>
      <c r="F153" s="18">
        <v>4600</v>
      </c>
      <c r="G153" s="125">
        <f t="shared" si="7"/>
        <v>0</v>
      </c>
      <c r="H153" s="150" t="s">
        <v>909</v>
      </c>
      <c r="I153" s="151" t="s">
        <v>909</v>
      </c>
      <c r="J153" s="165" t="s">
        <v>909</v>
      </c>
      <c r="K153" s="164" t="s">
        <v>909</v>
      </c>
    </row>
    <row r="154" spans="1:11">
      <c r="A154" s="238" t="s">
        <v>1143</v>
      </c>
      <c r="B154" s="237" t="s">
        <v>1213</v>
      </c>
      <c r="C154" s="18">
        <v>100</v>
      </c>
      <c r="D154" s="18" t="s">
        <v>909</v>
      </c>
      <c r="E154" s="19">
        <v>100</v>
      </c>
      <c r="F154" s="18">
        <v>100</v>
      </c>
      <c r="G154" s="125">
        <f t="shared" si="7"/>
        <v>0</v>
      </c>
      <c r="H154" s="150" t="s">
        <v>909</v>
      </c>
      <c r="I154" s="151" t="s">
        <v>909</v>
      </c>
      <c r="J154" s="165" t="s">
        <v>909</v>
      </c>
      <c r="K154" s="164" t="s">
        <v>909</v>
      </c>
    </row>
    <row r="155" spans="1:11">
      <c r="A155" s="238" t="s">
        <v>1143</v>
      </c>
      <c r="B155" s="237" t="s">
        <v>1214</v>
      </c>
      <c r="C155" s="18">
        <v>300</v>
      </c>
      <c r="D155" s="18" t="s">
        <v>909</v>
      </c>
      <c r="E155" s="19">
        <v>300</v>
      </c>
      <c r="F155" s="18">
        <v>300</v>
      </c>
      <c r="G155" s="125">
        <f t="shared" si="7"/>
        <v>0</v>
      </c>
      <c r="H155" s="150" t="s">
        <v>909</v>
      </c>
      <c r="I155" s="151" t="s">
        <v>909</v>
      </c>
      <c r="J155" s="163" t="s">
        <v>909</v>
      </c>
      <c r="K155" s="164" t="s">
        <v>909</v>
      </c>
    </row>
    <row r="156" spans="1:11">
      <c r="A156" s="238" t="s">
        <v>1143</v>
      </c>
      <c r="B156" s="237" t="s">
        <v>1215</v>
      </c>
      <c r="C156" s="18">
        <v>1400</v>
      </c>
      <c r="D156" s="18" t="s">
        <v>909</v>
      </c>
      <c r="E156" s="19">
        <v>1400</v>
      </c>
      <c r="F156" s="18">
        <v>1400</v>
      </c>
      <c r="G156" s="125">
        <f t="shared" si="7"/>
        <v>0</v>
      </c>
      <c r="H156" s="150" t="s">
        <v>909</v>
      </c>
      <c r="I156" s="151" t="s">
        <v>909</v>
      </c>
      <c r="J156" s="163" t="s">
        <v>909</v>
      </c>
      <c r="K156" s="164" t="s">
        <v>909</v>
      </c>
    </row>
    <row r="157" spans="1:11">
      <c r="A157" s="238" t="s">
        <v>1143</v>
      </c>
      <c r="B157" s="237" t="s">
        <v>1216</v>
      </c>
      <c r="C157" s="18"/>
      <c r="D157" s="18" t="s">
        <v>909</v>
      </c>
      <c r="E157" s="19"/>
      <c r="F157" s="18" t="s">
        <v>909</v>
      </c>
      <c r="G157" s="125">
        <f t="shared" si="7"/>
        <v>0</v>
      </c>
      <c r="H157" s="150" t="s">
        <v>909</v>
      </c>
      <c r="I157" s="151" t="s">
        <v>909</v>
      </c>
      <c r="J157" s="163" t="s">
        <v>909</v>
      </c>
      <c r="K157" s="164" t="s">
        <v>909</v>
      </c>
    </row>
    <row r="158" spans="1:11">
      <c r="A158" s="238" t="s">
        <v>1143</v>
      </c>
      <c r="B158" s="237" t="s">
        <v>1217</v>
      </c>
      <c r="C158" s="18">
        <v>24700</v>
      </c>
      <c r="D158" s="18" t="s">
        <v>909</v>
      </c>
      <c r="E158" s="19">
        <v>24700</v>
      </c>
      <c r="F158" s="18">
        <v>24700</v>
      </c>
      <c r="G158" s="125">
        <f t="shared" si="7"/>
        <v>0</v>
      </c>
      <c r="H158" s="150" t="s">
        <v>909</v>
      </c>
      <c r="I158" s="151" t="s">
        <v>909</v>
      </c>
      <c r="J158" s="163" t="s">
        <v>909</v>
      </c>
      <c r="K158" s="164" t="s">
        <v>909</v>
      </c>
    </row>
    <row r="159" spans="1:11">
      <c r="A159" s="238" t="s">
        <v>1143</v>
      </c>
      <c r="B159" s="237" t="s">
        <v>1218</v>
      </c>
      <c r="C159" s="18">
        <v>2600</v>
      </c>
      <c r="D159" s="18" t="s">
        <v>909</v>
      </c>
      <c r="E159" s="19">
        <v>2600</v>
      </c>
      <c r="F159" s="18">
        <v>2600</v>
      </c>
      <c r="G159" s="125">
        <f t="shared" si="7"/>
        <v>0</v>
      </c>
      <c r="H159" s="150" t="s">
        <v>909</v>
      </c>
      <c r="I159" s="151" t="s">
        <v>909</v>
      </c>
      <c r="J159" s="163" t="s">
        <v>909</v>
      </c>
      <c r="K159" s="164" t="s">
        <v>909</v>
      </c>
    </row>
    <row r="160" spans="1:11">
      <c r="A160" s="238" t="s">
        <v>1143</v>
      </c>
      <c r="B160" s="231" t="s">
        <v>1219</v>
      </c>
      <c r="C160" s="18">
        <v>14500</v>
      </c>
      <c r="D160" s="18"/>
      <c r="E160" s="19">
        <v>14500</v>
      </c>
      <c r="F160" s="18">
        <v>14500</v>
      </c>
      <c r="G160" s="125">
        <f t="shared" si="7"/>
        <v>0</v>
      </c>
      <c r="H160" s="150" t="s">
        <v>909</v>
      </c>
      <c r="I160" s="151" t="s">
        <v>909</v>
      </c>
      <c r="J160" s="163" t="s">
        <v>909</v>
      </c>
      <c r="K160" s="164" t="s">
        <v>909</v>
      </c>
    </row>
    <row r="161" spans="1:11">
      <c r="A161" s="238"/>
      <c r="B161" s="420" t="s">
        <v>1649</v>
      </c>
      <c r="C161" s="421">
        <v>5100</v>
      </c>
      <c r="D161" s="18"/>
      <c r="E161" s="19">
        <v>5100</v>
      </c>
      <c r="F161" s="18">
        <v>5100</v>
      </c>
      <c r="G161" s="125">
        <f t="shared" si="7"/>
        <v>0</v>
      </c>
      <c r="H161" s="150"/>
      <c r="I161" s="151"/>
      <c r="J161" s="163"/>
      <c r="K161" s="164"/>
    </row>
    <row r="162" spans="1:11">
      <c r="A162" s="238"/>
      <c r="B162" s="420" t="s">
        <v>1650</v>
      </c>
      <c r="C162" s="421">
        <v>6400</v>
      </c>
      <c r="D162" s="18"/>
      <c r="E162" s="19">
        <v>6400</v>
      </c>
      <c r="F162" s="18">
        <v>6400</v>
      </c>
      <c r="G162" s="125">
        <f t="shared" si="7"/>
        <v>0</v>
      </c>
      <c r="H162" s="150"/>
      <c r="I162" s="151"/>
      <c r="J162" s="163"/>
      <c r="K162" s="164"/>
    </row>
    <row r="163" spans="1:11">
      <c r="A163" s="238"/>
      <c r="B163" s="420" t="s">
        <v>1651</v>
      </c>
      <c r="C163" s="421">
        <v>2900</v>
      </c>
      <c r="D163" s="18"/>
      <c r="E163" s="19">
        <v>2900</v>
      </c>
      <c r="F163" s="18">
        <v>2900</v>
      </c>
      <c r="G163" s="125">
        <f t="shared" si="7"/>
        <v>0</v>
      </c>
      <c r="H163" s="150"/>
      <c r="I163" s="151"/>
      <c r="J163" s="163"/>
      <c r="K163" s="164"/>
    </row>
    <row r="164" spans="1:11">
      <c r="A164" s="238" t="s">
        <v>1143</v>
      </c>
      <c r="B164" s="422" t="s">
        <v>1220</v>
      </c>
      <c r="C164" s="18" t="s">
        <v>909</v>
      </c>
      <c r="D164" s="18" t="s">
        <v>909</v>
      </c>
      <c r="E164" s="19">
        <f t="shared" si="6"/>
        <v>0</v>
      </c>
      <c r="F164" s="18" t="s">
        <v>909</v>
      </c>
      <c r="G164" s="125">
        <f t="shared" si="7"/>
        <v>0</v>
      </c>
      <c r="H164" s="150" t="s">
        <v>909</v>
      </c>
      <c r="I164" s="151" t="s">
        <v>909</v>
      </c>
      <c r="J164" s="163" t="s">
        <v>909</v>
      </c>
      <c r="K164" s="164" t="s">
        <v>909</v>
      </c>
    </row>
    <row r="165" spans="1:11">
      <c r="A165" s="238" t="s">
        <v>1143</v>
      </c>
      <c r="B165" s="420" t="s">
        <v>1221</v>
      </c>
      <c r="C165" s="18" t="s">
        <v>909</v>
      </c>
      <c r="D165" s="18" t="s">
        <v>909</v>
      </c>
      <c r="E165" s="19">
        <f t="shared" si="6"/>
        <v>0</v>
      </c>
      <c r="F165" s="18" t="s">
        <v>909</v>
      </c>
      <c r="G165" s="125">
        <f t="shared" si="7"/>
        <v>0</v>
      </c>
      <c r="H165" s="150" t="s">
        <v>909</v>
      </c>
      <c r="I165" s="151" t="s">
        <v>909</v>
      </c>
      <c r="J165" s="163" t="s">
        <v>909</v>
      </c>
      <c r="K165" s="164" t="s">
        <v>909</v>
      </c>
    </row>
    <row r="166" spans="1:11">
      <c r="A166" s="238" t="s">
        <v>1143</v>
      </c>
      <c r="B166" s="230" t="s">
        <v>1222</v>
      </c>
      <c r="C166" s="18" t="s">
        <v>909</v>
      </c>
      <c r="D166" s="18" t="s">
        <v>909</v>
      </c>
      <c r="E166" s="19">
        <f t="shared" si="6"/>
        <v>0</v>
      </c>
      <c r="F166" s="18" t="s">
        <v>909</v>
      </c>
      <c r="G166" s="125">
        <f t="shared" si="7"/>
        <v>0</v>
      </c>
      <c r="H166" s="150" t="s">
        <v>909</v>
      </c>
      <c r="I166" s="151" t="s">
        <v>909</v>
      </c>
      <c r="J166" s="163" t="s">
        <v>909</v>
      </c>
      <c r="K166" s="164" t="s">
        <v>909</v>
      </c>
    </row>
    <row r="167" spans="1:11">
      <c r="A167" s="238" t="s">
        <v>1143</v>
      </c>
      <c r="B167" s="230" t="s">
        <v>1223</v>
      </c>
      <c r="C167" s="18">
        <v>2100</v>
      </c>
      <c r="D167" s="18" t="s">
        <v>909</v>
      </c>
      <c r="E167" s="19">
        <v>2100</v>
      </c>
      <c r="F167" s="18">
        <v>2100</v>
      </c>
      <c r="G167" s="125">
        <f t="shared" si="7"/>
        <v>0</v>
      </c>
      <c r="H167" s="150" t="s">
        <v>909</v>
      </c>
      <c r="I167" s="151" t="s">
        <v>909</v>
      </c>
      <c r="J167" s="163" t="s">
        <v>909</v>
      </c>
      <c r="K167" s="164" t="s">
        <v>909</v>
      </c>
    </row>
    <row r="168" spans="1:11">
      <c r="A168" s="238" t="s">
        <v>1143</v>
      </c>
      <c r="B168" s="230" t="s">
        <v>1224</v>
      </c>
      <c r="C168" s="18" t="s">
        <v>909</v>
      </c>
      <c r="D168" s="18" t="s">
        <v>909</v>
      </c>
      <c r="E168" s="19">
        <f t="shared" si="6"/>
        <v>0</v>
      </c>
      <c r="F168" s="18" t="s">
        <v>909</v>
      </c>
      <c r="G168" s="125">
        <f t="shared" si="7"/>
        <v>0</v>
      </c>
      <c r="H168" s="150" t="s">
        <v>909</v>
      </c>
      <c r="I168" s="151" t="s">
        <v>909</v>
      </c>
      <c r="J168" s="163" t="s">
        <v>909</v>
      </c>
      <c r="K168" s="164" t="s">
        <v>909</v>
      </c>
    </row>
    <row r="169" spans="1:11">
      <c r="A169" s="238" t="s">
        <v>1143</v>
      </c>
      <c r="B169" s="230" t="s">
        <v>1225</v>
      </c>
      <c r="C169" s="18">
        <v>760</v>
      </c>
      <c r="D169" s="18" t="s">
        <v>909</v>
      </c>
      <c r="E169" s="19">
        <v>760</v>
      </c>
      <c r="F169" s="18">
        <v>760</v>
      </c>
      <c r="G169" s="125">
        <f t="shared" si="7"/>
        <v>0</v>
      </c>
      <c r="H169" s="150" t="s">
        <v>909</v>
      </c>
      <c r="I169" s="151" t="s">
        <v>909</v>
      </c>
      <c r="J169" s="163" t="s">
        <v>909</v>
      </c>
      <c r="K169" s="164" t="s">
        <v>909</v>
      </c>
    </row>
    <row r="170" spans="1:11">
      <c r="A170" s="238" t="s">
        <v>1143</v>
      </c>
      <c r="B170" s="236" t="s">
        <v>1226</v>
      </c>
      <c r="C170" s="18" t="s">
        <v>909</v>
      </c>
      <c r="D170" s="18" t="s">
        <v>909</v>
      </c>
      <c r="E170" s="19">
        <f t="shared" si="6"/>
        <v>0</v>
      </c>
      <c r="F170" s="18" t="s">
        <v>909</v>
      </c>
      <c r="G170" s="125">
        <f t="shared" si="7"/>
        <v>0</v>
      </c>
      <c r="H170" s="150" t="s">
        <v>909</v>
      </c>
      <c r="I170" s="151" t="s">
        <v>909</v>
      </c>
      <c r="J170" s="163" t="s">
        <v>909</v>
      </c>
      <c r="K170" s="164" t="s">
        <v>909</v>
      </c>
    </row>
    <row r="171" spans="1:11">
      <c r="A171" s="238" t="s">
        <v>1143</v>
      </c>
      <c r="B171" s="236" t="s">
        <v>1227</v>
      </c>
      <c r="C171" s="18">
        <v>900</v>
      </c>
      <c r="D171" s="18" t="s">
        <v>909</v>
      </c>
      <c r="E171" s="19">
        <v>900</v>
      </c>
      <c r="F171" s="18">
        <v>900</v>
      </c>
      <c r="G171" s="125">
        <f t="shared" si="7"/>
        <v>0</v>
      </c>
      <c r="H171" s="150" t="s">
        <v>909</v>
      </c>
      <c r="I171" s="151" t="s">
        <v>909</v>
      </c>
      <c r="J171" s="163" t="s">
        <v>909</v>
      </c>
      <c r="K171" s="164" t="s">
        <v>909</v>
      </c>
    </row>
    <row r="172" spans="1:11">
      <c r="A172" s="238" t="s">
        <v>1143</v>
      </c>
      <c r="B172" s="236" t="s">
        <v>1228</v>
      </c>
      <c r="C172" s="18" t="s">
        <v>909</v>
      </c>
      <c r="D172" s="18" t="s">
        <v>909</v>
      </c>
      <c r="E172" s="19">
        <f t="shared" si="6"/>
        <v>0</v>
      </c>
      <c r="F172" s="18" t="s">
        <v>909</v>
      </c>
      <c r="G172" s="125">
        <f t="shared" si="7"/>
        <v>0</v>
      </c>
      <c r="H172" s="150" t="s">
        <v>909</v>
      </c>
      <c r="I172" s="151" t="s">
        <v>909</v>
      </c>
      <c r="J172" s="163" t="s">
        <v>909</v>
      </c>
      <c r="K172" s="164" t="s">
        <v>909</v>
      </c>
    </row>
    <row r="173" spans="1:11">
      <c r="A173" s="238" t="s">
        <v>1143</v>
      </c>
      <c r="B173" s="236" t="s">
        <v>1229</v>
      </c>
      <c r="C173" s="18" t="s">
        <v>909</v>
      </c>
      <c r="D173" s="18" t="s">
        <v>909</v>
      </c>
      <c r="E173" s="19">
        <f t="shared" si="6"/>
        <v>0</v>
      </c>
      <c r="F173" s="18" t="s">
        <v>909</v>
      </c>
      <c r="G173" s="125">
        <f t="shared" si="7"/>
        <v>0</v>
      </c>
      <c r="H173" s="150" t="s">
        <v>909</v>
      </c>
      <c r="I173" s="151" t="s">
        <v>909</v>
      </c>
      <c r="J173" s="163" t="s">
        <v>909</v>
      </c>
      <c r="K173" s="164" t="s">
        <v>909</v>
      </c>
    </row>
    <row r="174" spans="1:11">
      <c r="A174" s="238" t="s">
        <v>1143</v>
      </c>
      <c r="B174" s="236" t="s">
        <v>1230</v>
      </c>
      <c r="C174" s="18">
        <v>700</v>
      </c>
      <c r="D174" s="18" t="s">
        <v>909</v>
      </c>
      <c r="E174" s="19">
        <v>700</v>
      </c>
      <c r="F174" s="18">
        <v>700</v>
      </c>
      <c r="G174" s="125">
        <f t="shared" si="7"/>
        <v>0</v>
      </c>
      <c r="H174" s="150" t="s">
        <v>909</v>
      </c>
      <c r="I174" s="151" t="s">
        <v>909</v>
      </c>
      <c r="J174" s="163" t="s">
        <v>909</v>
      </c>
      <c r="K174" s="164" t="s">
        <v>909</v>
      </c>
    </row>
    <row r="175" spans="1:11">
      <c r="A175" s="238" t="s">
        <v>1143</v>
      </c>
      <c r="B175" s="236" t="s">
        <v>1146</v>
      </c>
      <c r="C175" s="18" t="s">
        <v>909</v>
      </c>
      <c r="D175" s="18" t="s">
        <v>909</v>
      </c>
      <c r="E175" s="19">
        <f t="shared" si="6"/>
        <v>0</v>
      </c>
      <c r="F175" s="18" t="s">
        <v>909</v>
      </c>
      <c r="G175" s="125">
        <f t="shared" si="7"/>
        <v>0</v>
      </c>
      <c r="H175" s="150" t="s">
        <v>909</v>
      </c>
      <c r="I175" s="151" t="s">
        <v>909</v>
      </c>
      <c r="J175" s="163" t="s">
        <v>909</v>
      </c>
      <c r="K175" s="164" t="s">
        <v>909</v>
      </c>
    </row>
    <row r="176" spans="1:11">
      <c r="A176" s="238" t="s">
        <v>1143</v>
      </c>
      <c r="B176" s="236" t="s">
        <v>324</v>
      </c>
      <c r="C176" s="18">
        <v>1600</v>
      </c>
      <c r="D176" s="18" t="s">
        <v>909</v>
      </c>
      <c r="E176" s="19">
        <v>1600</v>
      </c>
      <c r="F176" s="18">
        <v>1600</v>
      </c>
      <c r="G176" s="125">
        <f t="shared" si="7"/>
        <v>0</v>
      </c>
      <c r="H176" s="150" t="s">
        <v>909</v>
      </c>
      <c r="I176" s="151" t="s">
        <v>909</v>
      </c>
      <c r="J176" s="163" t="s">
        <v>909</v>
      </c>
      <c r="K176" s="164" t="s">
        <v>909</v>
      </c>
    </row>
    <row r="177" spans="1:11">
      <c r="A177" s="238" t="s">
        <v>1143</v>
      </c>
      <c r="B177" s="236" t="s">
        <v>1231</v>
      </c>
      <c r="C177" s="18" t="s">
        <v>909</v>
      </c>
      <c r="D177" s="18" t="s">
        <v>909</v>
      </c>
      <c r="E177" s="19">
        <f t="shared" si="6"/>
        <v>0</v>
      </c>
      <c r="F177" s="18" t="s">
        <v>909</v>
      </c>
      <c r="G177" s="125">
        <f t="shared" si="7"/>
        <v>0</v>
      </c>
      <c r="H177" s="150" t="s">
        <v>909</v>
      </c>
      <c r="I177" s="151" t="s">
        <v>909</v>
      </c>
      <c r="J177" s="163" t="s">
        <v>909</v>
      </c>
      <c r="K177" s="164" t="s">
        <v>909</v>
      </c>
    </row>
    <row r="178" spans="1:11">
      <c r="A178" s="238" t="s">
        <v>1143</v>
      </c>
      <c r="B178" s="236" t="s">
        <v>938</v>
      </c>
      <c r="C178" s="18" t="s">
        <v>909</v>
      </c>
      <c r="D178" s="18" t="s">
        <v>909</v>
      </c>
      <c r="E178" s="19">
        <f t="shared" si="6"/>
        <v>0</v>
      </c>
      <c r="F178" s="18" t="s">
        <v>909</v>
      </c>
      <c r="G178" s="125">
        <f t="shared" si="7"/>
        <v>0</v>
      </c>
      <c r="H178" s="150" t="s">
        <v>909</v>
      </c>
      <c r="I178" s="151" t="s">
        <v>909</v>
      </c>
      <c r="J178" s="163" t="s">
        <v>909</v>
      </c>
      <c r="K178" s="164" t="s">
        <v>909</v>
      </c>
    </row>
    <row r="179" spans="1:11">
      <c r="A179" s="238" t="s">
        <v>1143</v>
      </c>
      <c r="B179" s="237" t="s">
        <v>1232</v>
      </c>
      <c r="C179" s="18" t="s">
        <v>909</v>
      </c>
      <c r="D179" s="18" t="s">
        <v>909</v>
      </c>
      <c r="E179" s="19">
        <f t="shared" si="6"/>
        <v>0</v>
      </c>
      <c r="F179" s="18" t="s">
        <v>909</v>
      </c>
      <c r="G179" s="125">
        <f t="shared" si="7"/>
        <v>0</v>
      </c>
      <c r="H179" s="150" t="s">
        <v>909</v>
      </c>
      <c r="I179" s="151" t="s">
        <v>909</v>
      </c>
      <c r="J179" s="163" t="s">
        <v>909</v>
      </c>
      <c r="K179" s="164" t="s">
        <v>909</v>
      </c>
    </row>
    <row r="180" spans="1:11">
      <c r="A180" s="238" t="s">
        <v>1143</v>
      </c>
      <c r="B180" s="236" t="s">
        <v>1147</v>
      </c>
      <c r="C180" s="18">
        <v>8200</v>
      </c>
      <c r="D180" s="18" t="s">
        <v>909</v>
      </c>
      <c r="E180" s="19">
        <v>8200</v>
      </c>
      <c r="F180" s="18">
        <v>8200</v>
      </c>
      <c r="G180" s="125">
        <f t="shared" si="7"/>
        <v>0</v>
      </c>
      <c r="H180" s="150" t="s">
        <v>909</v>
      </c>
      <c r="I180" s="151" t="s">
        <v>909</v>
      </c>
      <c r="J180" s="163" t="s">
        <v>909</v>
      </c>
      <c r="K180" s="164" t="s">
        <v>909</v>
      </c>
    </row>
    <row r="181" spans="1:11">
      <c r="A181" s="238" t="s">
        <v>1143</v>
      </c>
      <c r="B181" s="236" t="s">
        <v>1233</v>
      </c>
      <c r="C181" s="18" t="s">
        <v>909</v>
      </c>
      <c r="D181" s="18" t="s">
        <v>909</v>
      </c>
      <c r="E181" s="19">
        <f t="shared" si="6"/>
        <v>0</v>
      </c>
      <c r="F181" s="18" t="s">
        <v>909</v>
      </c>
      <c r="G181" s="125">
        <f t="shared" si="7"/>
        <v>0</v>
      </c>
      <c r="H181" s="150" t="s">
        <v>909</v>
      </c>
      <c r="I181" s="151" t="s">
        <v>909</v>
      </c>
      <c r="J181" s="163" t="s">
        <v>909</v>
      </c>
      <c r="K181" s="164" t="s">
        <v>909</v>
      </c>
    </row>
    <row r="182" spans="1:11">
      <c r="A182" s="238" t="s">
        <v>1143</v>
      </c>
      <c r="B182" s="236" t="s">
        <v>1234</v>
      </c>
      <c r="C182" s="18">
        <v>416</v>
      </c>
      <c r="D182" s="18" t="s">
        <v>909</v>
      </c>
      <c r="E182" s="19">
        <v>416</v>
      </c>
      <c r="F182" s="18">
        <v>416</v>
      </c>
      <c r="G182" s="125">
        <f t="shared" si="7"/>
        <v>0</v>
      </c>
      <c r="H182" s="150" t="s">
        <v>909</v>
      </c>
      <c r="I182" s="151" t="s">
        <v>909</v>
      </c>
      <c r="J182" s="163" t="s">
        <v>909</v>
      </c>
      <c r="K182" s="164" t="s">
        <v>909</v>
      </c>
    </row>
    <row r="183" spans="1:11">
      <c r="A183" s="238" t="s">
        <v>1143</v>
      </c>
      <c r="B183" s="236" t="s">
        <v>1235</v>
      </c>
      <c r="C183" s="18" t="s">
        <v>909</v>
      </c>
      <c r="D183" s="18" t="s">
        <v>909</v>
      </c>
      <c r="E183" s="19">
        <f t="shared" si="6"/>
        <v>0</v>
      </c>
      <c r="F183" s="18" t="s">
        <v>909</v>
      </c>
      <c r="G183" s="125">
        <f t="shared" si="7"/>
        <v>0</v>
      </c>
      <c r="H183" s="150" t="s">
        <v>909</v>
      </c>
      <c r="I183" s="151" t="s">
        <v>909</v>
      </c>
      <c r="J183" s="165" t="s">
        <v>909</v>
      </c>
      <c r="K183" s="164" t="s">
        <v>909</v>
      </c>
    </row>
    <row r="184" spans="1:11">
      <c r="A184" s="238" t="s">
        <v>1143</v>
      </c>
      <c r="B184" s="236" t="s">
        <v>1236</v>
      </c>
      <c r="C184" s="18" t="s">
        <v>909</v>
      </c>
      <c r="D184" s="18" t="s">
        <v>909</v>
      </c>
      <c r="E184" s="19">
        <f t="shared" si="6"/>
        <v>0</v>
      </c>
      <c r="F184" s="18" t="s">
        <v>909</v>
      </c>
      <c r="G184" s="125">
        <f t="shared" si="7"/>
        <v>0</v>
      </c>
      <c r="H184" s="150" t="s">
        <v>909</v>
      </c>
      <c r="I184" s="151" t="s">
        <v>909</v>
      </c>
      <c r="J184" s="165" t="s">
        <v>909</v>
      </c>
      <c r="K184" s="164" t="s">
        <v>909</v>
      </c>
    </row>
    <row r="185" spans="1:11">
      <c r="A185" s="238" t="s">
        <v>1143</v>
      </c>
      <c r="B185" s="236" t="s">
        <v>1237</v>
      </c>
      <c r="C185" s="18" t="s">
        <v>909</v>
      </c>
      <c r="D185" s="18" t="s">
        <v>909</v>
      </c>
      <c r="E185" s="19">
        <f t="shared" si="6"/>
        <v>0</v>
      </c>
      <c r="F185" s="18" t="s">
        <v>909</v>
      </c>
      <c r="G185" s="125">
        <f t="shared" si="7"/>
        <v>0</v>
      </c>
      <c r="H185" s="150" t="s">
        <v>909</v>
      </c>
      <c r="I185" s="151" t="s">
        <v>909</v>
      </c>
      <c r="J185" s="165" t="s">
        <v>909</v>
      </c>
      <c r="K185" s="164" t="s">
        <v>909</v>
      </c>
    </row>
    <row r="186" spans="1:11">
      <c r="A186" s="238" t="s">
        <v>1143</v>
      </c>
      <c r="B186" s="236" t="s">
        <v>314</v>
      </c>
      <c r="C186" s="18">
        <v>560</v>
      </c>
      <c r="D186" s="18" t="s">
        <v>909</v>
      </c>
      <c r="E186" s="19">
        <v>560</v>
      </c>
      <c r="F186" s="18">
        <v>560</v>
      </c>
      <c r="G186" s="125">
        <f t="shared" si="7"/>
        <v>0</v>
      </c>
      <c r="H186" s="150" t="s">
        <v>909</v>
      </c>
      <c r="I186" s="151" t="s">
        <v>909</v>
      </c>
      <c r="J186" s="165" t="s">
        <v>909</v>
      </c>
      <c r="K186" s="164" t="s">
        <v>909</v>
      </c>
    </row>
    <row r="187" spans="1:11">
      <c r="A187" s="238" t="s">
        <v>1143</v>
      </c>
      <c r="B187" s="236" t="s">
        <v>315</v>
      </c>
      <c r="C187" s="18">
        <v>320</v>
      </c>
      <c r="D187" s="18" t="s">
        <v>909</v>
      </c>
      <c r="E187" s="19">
        <v>320</v>
      </c>
      <c r="F187" s="18">
        <v>320</v>
      </c>
      <c r="G187" s="125">
        <f t="shared" si="7"/>
        <v>0</v>
      </c>
      <c r="H187" s="150" t="s">
        <v>909</v>
      </c>
      <c r="I187" s="151" t="s">
        <v>909</v>
      </c>
      <c r="J187" s="163" t="s">
        <v>909</v>
      </c>
      <c r="K187" s="164" t="s">
        <v>909</v>
      </c>
    </row>
    <row r="188" spans="1:11">
      <c r="A188" s="238" t="s">
        <v>1143</v>
      </c>
      <c r="B188" s="236" t="s">
        <v>1238</v>
      </c>
      <c r="C188" s="18">
        <v>800</v>
      </c>
      <c r="D188" s="18" t="s">
        <v>909</v>
      </c>
      <c r="E188" s="19">
        <v>800</v>
      </c>
      <c r="F188" s="18">
        <v>800</v>
      </c>
      <c r="G188" s="125">
        <f t="shared" si="7"/>
        <v>0</v>
      </c>
      <c r="H188" s="150" t="s">
        <v>909</v>
      </c>
      <c r="I188" s="151" t="s">
        <v>909</v>
      </c>
      <c r="J188" s="163" t="s">
        <v>909</v>
      </c>
      <c r="K188" s="164" t="s">
        <v>909</v>
      </c>
    </row>
    <row r="189" spans="1:11">
      <c r="A189" s="238" t="s">
        <v>1143</v>
      </c>
      <c r="B189" s="236" t="s">
        <v>1239</v>
      </c>
      <c r="C189" s="18" t="s">
        <v>909</v>
      </c>
      <c r="D189" s="18" t="s">
        <v>909</v>
      </c>
      <c r="E189" s="19">
        <f t="shared" si="6"/>
        <v>0</v>
      </c>
      <c r="F189" s="18" t="s">
        <v>909</v>
      </c>
      <c r="G189" s="125">
        <f t="shared" si="7"/>
        <v>0</v>
      </c>
      <c r="H189" s="150" t="s">
        <v>909</v>
      </c>
      <c r="I189" s="151" t="s">
        <v>909</v>
      </c>
      <c r="J189" s="165" t="s">
        <v>909</v>
      </c>
      <c r="K189" s="164" t="s">
        <v>909</v>
      </c>
    </row>
    <row r="190" spans="1:11">
      <c r="A190" s="238" t="s">
        <v>1143</v>
      </c>
      <c r="B190" s="236" t="s">
        <v>1240</v>
      </c>
      <c r="C190" s="18" t="s">
        <v>909</v>
      </c>
      <c r="D190" s="18" t="s">
        <v>909</v>
      </c>
      <c r="E190" s="19">
        <f t="shared" si="6"/>
        <v>0</v>
      </c>
      <c r="F190" s="18" t="s">
        <v>909</v>
      </c>
      <c r="G190" s="125">
        <f t="shared" si="7"/>
        <v>0</v>
      </c>
      <c r="H190" s="150" t="s">
        <v>909</v>
      </c>
      <c r="I190" s="151" t="s">
        <v>909</v>
      </c>
      <c r="J190" s="163" t="s">
        <v>909</v>
      </c>
      <c r="K190" s="164" t="s">
        <v>909</v>
      </c>
    </row>
    <row r="191" spans="1:11">
      <c r="A191" s="238" t="s">
        <v>1143</v>
      </c>
      <c r="B191" s="236" t="s">
        <v>1241</v>
      </c>
      <c r="C191" s="18" t="s">
        <v>909</v>
      </c>
      <c r="D191" s="18" t="s">
        <v>909</v>
      </c>
      <c r="E191" s="19">
        <f t="shared" si="6"/>
        <v>0</v>
      </c>
      <c r="F191" s="18" t="s">
        <v>909</v>
      </c>
      <c r="G191" s="125">
        <f t="shared" si="7"/>
        <v>0</v>
      </c>
      <c r="H191" s="150" t="s">
        <v>909</v>
      </c>
      <c r="I191" s="151" t="s">
        <v>909</v>
      </c>
      <c r="J191" s="163" t="s">
        <v>909</v>
      </c>
      <c r="K191" s="164" t="s">
        <v>909</v>
      </c>
    </row>
    <row r="192" spans="1:11">
      <c r="A192" s="238" t="s">
        <v>1143</v>
      </c>
      <c r="B192" s="236" t="s">
        <v>1242</v>
      </c>
      <c r="C192" s="18">
        <v>19800</v>
      </c>
      <c r="D192" s="18" t="s">
        <v>909</v>
      </c>
      <c r="E192" s="19">
        <v>19800</v>
      </c>
      <c r="F192" s="18">
        <v>19800</v>
      </c>
      <c r="G192" s="125">
        <f t="shared" si="7"/>
        <v>0</v>
      </c>
      <c r="H192" s="150" t="s">
        <v>909</v>
      </c>
      <c r="I192" s="151" t="s">
        <v>909</v>
      </c>
      <c r="J192" s="163" t="s">
        <v>909</v>
      </c>
      <c r="K192" s="164" t="s">
        <v>909</v>
      </c>
    </row>
    <row r="193" spans="1:11">
      <c r="A193" s="238" t="s">
        <v>1143</v>
      </c>
      <c r="B193" s="231" t="s">
        <v>1243</v>
      </c>
      <c r="C193" s="18">
        <v>105000</v>
      </c>
      <c r="D193" s="18" t="s">
        <v>909</v>
      </c>
      <c r="E193" s="19">
        <v>105000</v>
      </c>
      <c r="F193" s="18">
        <v>105000</v>
      </c>
      <c r="G193" s="125">
        <f t="shared" si="7"/>
        <v>0</v>
      </c>
      <c r="H193" s="150" t="s">
        <v>909</v>
      </c>
      <c r="I193" s="151" t="s">
        <v>909</v>
      </c>
      <c r="J193" s="163" t="s">
        <v>909</v>
      </c>
      <c r="K193" s="164" t="s">
        <v>909</v>
      </c>
    </row>
    <row r="194" spans="1:11">
      <c r="A194" s="238" t="s">
        <v>1143</v>
      </c>
      <c r="B194" s="236" t="s">
        <v>335</v>
      </c>
      <c r="C194" s="18">
        <v>10200</v>
      </c>
      <c r="D194" s="18" t="s">
        <v>909</v>
      </c>
      <c r="E194" s="19">
        <v>10200</v>
      </c>
      <c r="F194" s="18">
        <v>10200</v>
      </c>
      <c r="G194" s="125">
        <f t="shared" si="7"/>
        <v>0</v>
      </c>
      <c r="H194" s="150" t="s">
        <v>909</v>
      </c>
      <c r="I194" s="151" t="s">
        <v>909</v>
      </c>
      <c r="J194" s="165" t="s">
        <v>909</v>
      </c>
      <c r="K194" s="164" t="s">
        <v>909</v>
      </c>
    </row>
    <row r="195" spans="1:11">
      <c r="A195" s="238" t="s">
        <v>1143</v>
      </c>
      <c r="B195" s="236" t="s">
        <v>1148</v>
      </c>
      <c r="C195" s="18">
        <v>700</v>
      </c>
      <c r="D195" s="18" t="s">
        <v>909</v>
      </c>
      <c r="E195" s="19">
        <v>700</v>
      </c>
      <c r="F195" s="18">
        <v>700</v>
      </c>
      <c r="G195" s="125">
        <f t="shared" si="7"/>
        <v>0</v>
      </c>
      <c r="H195" s="150" t="s">
        <v>909</v>
      </c>
      <c r="I195" s="151" t="s">
        <v>909</v>
      </c>
      <c r="J195" s="165" t="s">
        <v>909</v>
      </c>
      <c r="K195" s="164" t="s">
        <v>909</v>
      </c>
    </row>
    <row r="196" spans="1:11">
      <c r="A196" s="238" t="s">
        <v>1143</v>
      </c>
      <c r="B196" s="236" t="s">
        <v>1149</v>
      </c>
      <c r="C196" s="18">
        <v>2000</v>
      </c>
      <c r="D196" s="18" t="s">
        <v>909</v>
      </c>
      <c r="E196" s="19">
        <v>2000</v>
      </c>
      <c r="F196" s="18">
        <v>2000</v>
      </c>
      <c r="G196" s="125">
        <f t="shared" si="7"/>
        <v>0</v>
      </c>
      <c r="H196" s="150" t="s">
        <v>909</v>
      </c>
      <c r="I196" s="151" t="s">
        <v>909</v>
      </c>
      <c r="J196" s="163" t="s">
        <v>909</v>
      </c>
      <c r="K196" s="164" t="s">
        <v>909</v>
      </c>
    </row>
    <row r="197" spans="1:11">
      <c r="A197" s="238" t="s">
        <v>1143</v>
      </c>
      <c r="B197" s="236" t="s">
        <v>1537</v>
      </c>
      <c r="C197" s="18" t="s">
        <v>909</v>
      </c>
      <c r="D197" s="18" t="s">
        <v>909</v>
      </c>
      <c r="E197" s="19">
        <f t="shared" si="6"/>
        <v>0</v>
      </c>
      <c r="F197" s="18" t="s">
        <v>909</v>
      </c>
      <c r="G197" s="125">
        <f t="shared" si="7"/>
        <v>0</v>
      </c>
      <c r="H197" s="150" t="s">
        <v>909</v>
      </c>
      <c r="I197" s="151" t="s">
        <v>909</v>
      </c>
      <c r="J197" s="163" t="s">
        <v>909</v>
      </c>
      <c r="K197" s="164" t="s">
        <v>909</v>
      </c>
    </row>
    <row r="198" spans="1:11">
      <c r="A198" s="238" t="s">
        <v>1143</v>
      </c>
      <c r="B198" s="236" t="s">
        <v>1151</v>
      </c>
      <c r="C198" s="18"/>
      <c r="D198" s="18" t="s">
        <v>909</v>
      </c>
      <c r="E198" s="19"/>
      <c r="F198" s="18" t="s">
        <v>909</v>
      </c>
      <c r="G198" s="125">
        <f t="shared" si="7"/>
        <v>0</v>
      </c>
      <c r="H198" s="150" t="s">
        <v>909</v>
      </c>
      <c r="I198" s="151" t="s">
        <v>909</v>
      </c>
      <c r="J198" s="163" t="s">
        <v>909</v>
      </c>
      <c r="K198" s="164" t="s">
        <v>909</v>
      </c>
    </row>
    <row r="199" spans="1:11">
      <c r="A199" s="238" t="s">
        <v>1143</v>
      </c>
      <c r="B199" s="236" t="s">
        <v>1149</v>
      </c>
      <c r="C199" s="18"/>
      <c r="D199" s="18" t="s">
        <v>909</v>
      </c>
      <c r="E199" s="19"/>
      <c r="F199" s="18" t="s">
        <v>909</v>
      </c>
      <c r="G199" s="125">
        <f t="shared" si="7"/>
        <v>0</v>
      </c>
      <c r="H199" s="150" t="s">
        <v>909</v>
      </c>
      <c r="I199" s="151" t="s">
        <v>909</v>
      </c>
      <c r="J199" s="163" t="s">
        <v>909</v>
      </c>
      <c r="K199" s="164" t="s">
        <v>909</v>
      </c>
    </row>
    <row r="200" spans="1:11">
      <c r="A200" s="238" t="s">
        <v>1143</v>
      </c>
      <c r="B200" s="237" t="s">
        <v>1145</v>
      </c>
      <c r="C200" s="18" t="s">
        <v>909</v>
      </c>
      <c r="D200" s="18" t="s">
        <v>909</v>
      </c>
      <c r="E200" s="19">
        <f t="shared" si="6"/>
        <v>0</v>
      </c>
      <c r="F200" s="18" t="s">
        <v>909</v>
      </c>
      <c r="G200" s="125">
        <f t="shared" si="7"/>
        <v>0</v>
      </c>
      <c r="H200" s="150" t="s">
        <v>909</v>
      </c>
      <c r="I200" s="151" t="s">
        <v>909</v>
      </c>
      <c r="J200" s="163" t="s">
        <v>909</v>
      </c>
      <c r="K200" s="164" t="s">
        <v>909</v>
      </c>
    </row>
    <row r="201" spans="1:11">
      <c r="A201" s="16" t="s">
        <v>164</v>
      </c>
      <c r="B201" s="236" t="s">
        <v>201</v>
      </c>
      <c r="C201" s="18" t="s">
        <v>909</v>
      </c>
      <c r="D201" s="18" t="s">
        <v>909</v>
      </c>
      <c r="E201" s="19">
        <f t="shared" si="6"/>
        <v>0</v>
      </c>
      <c r="F201" s="18" t="s">
        <v>909</v>
      </c>
      <c r="G201" s="125">
        <f t="shared" si="7"/>
        <v>0</v>
      </c>
      <c r="H201" s="150" t="s">
        <v>909</v>
      </c>
      <c r="I201" s="151" t="s">
        <v>909</v>
      </c>
      <c r="J201" s="163" t="s">
        <v>909</v>
      </c>
      <c r="K201" s="164" t="s">
        <v>909</v>
      </c>
    </row>
    <row r="202" spans="1:11">
      <c r="A202" s="238" t="s">
        <v>164</v>
      </c>
      <c r="B202" s="237" t="s">
        <v>1244</v>
      </c>
      <c r="C202" s="18" t="s">
        <v>909</v>
      </c>
      <c r="D202" s="18" t="s">
        <v>909</v>
      </c>
      <c r="E202" s="19">
        <f t="shared" si="6"/>
        <v>0</v>
      </c>
      <c r="F202" s="18" t="s">
        <v>909</v>
      </c>
      <c r="G202" s="125">
        <f t="shared" si="7"/>
        <v>0</v>
      </c>
      <c r="H202" s="150" t="s">
        <v>909</v>
      </c>
      <c r="I202" s="151" t="s">
        <v>909</v>
      </c>
      <c r="J202" s="165" t="s">
        <v>909</v>
      </c>
      <c r="K202" s="164" t="s">
        <v>909</v>
      </c>
    </row>
    <row r="203" spans="1:11">
      <c r="A203" s="238" t="s">
        <v>164</v>
      </c>
      <c r="B203" s="236" t="s">
        <v>193</v>
      </c>
      <c r="C203" s="18">
        <v>105000</v>
      </c>
      <c r="D203" s="18" t="s">
        <v>909</v>
      </c>
      <c r="E203" s="19">
        <v>105000</v>
      </c>
      <c r="F203" s="18">
        <v>105000</v>
      </c>
      <c r="G203" s="125">
        <f t="shared" si="7"/>
        <v>0</v>
      </c>
      <c r="H203" s="150" t="s">
        <v>909</v>
      </c>
      <c r="I203" s="151" t="s">
        <v>909</v>
      </c>
      <c r="J203" s="163" t="s">
        <v>909</v>
      </c>
      <c r="K203" s="164" t="s">
        <v>909</v>
      </c>
    </row>
    <row r="204" spans="1:11">
      <c r="A204" s="238" t="s">
        <v>164</v>
      </c>
      <c r="B204" s="236" t="s">
        <v>200</v>
      </c>
      <c r="C204" s="18">
        <v>12000</v>
      </c>
      <c r="D204" s="18"/>
      <c r="E204" s="19">
        <v>12000</v>
      </c>
      <c r="F204" s="18">
        <v>9000</v>
      </c>
      <c r="G204" s="125">
        <f t="shared" si="7"/>
        <v>3000</v>
      </c>
      <c r="H204" s="150" t="s">
        <v>909</v>
      </c>
      <c r="I204" s="151" t="s">
        <v>909</v>
      </c>
      <c r="J204" s="163" t="s">
        <v>909</v>
      </c>
      <c r="K204" s="164" t="s">
        <v>909</v>
      </c>
    </row>
    <row r="205" spans="1:11">
      <c r="A205" s="238" t="s">
        <v>164</v>
      </c>
      <c r="B205" s="236" t="s">
        <v>169</v>
      </c>
      <c r="C205" s="18" t="s">
        <v>909</v>
      </c>
      <c r="D205" s="18" t="s">
        <v>909</v>
      </c>
      <c r="E205" s="19">
        <f t="shared" si="6"/>
        <v>0</v>
      </c>
      <c r="F205" s="18" t="s">
        <v>909</v>
      </c>
      <c r="G205" s="125">
        <f t="shared" si="7"/>
        <v>0</v>
      </c>
      <c r="H205" s="150" t="s">
        <v>909</v>
      </c>
      <c r="I205" s="151" t="s">
        <v>909</v>
      </c>
      <c r="J205" s="163" t="s">
        <v>909</v>
      </c>
      <c r="K205" s="164" t="s">
        <v>909</v>
      </c>
    </row>
    <row r="206" spans="1:11">
      <c r="A206" s="238" t="s">
        <v>164</v>
      </c>
      <c r="B206" s="236" t="s">
        <v>1245</v>
      </c>
      <c r="C206" s="18" t="s">
        <v>909</v>
      </c>
      <c r="D206" s="18" t="s">
        <v>909</v>
      </c>
      <c r="E206" s="19">
        <f t="shared" si="6"/>
        <v>0</v>
      </c>
      <c r="F206" s="18" t="s">
        <v>909</v>
      </c>
      <c r="G206" s="125">
        <f t="shared" si="7"/>
        <v>0</v>
      </c>
      <c r="H206" s="150" t="s">
        <v>909</v>
      </c>
      <c r="I206" s="151" t="s">
        <v>909</v>
      </c>
      <c r="J206" s="163" t="s">
        <v>909</v>
      </c>
      <c r="K206" s="164" t="s">
        <v>909</v>
      </c>
    </row>
    <row r="207" spans="1:11">
      <c r="A207" s="238" t="s">
        <v>164</v>
      </c>
      <c r="B207" s="237" t="s">
        <v>1246</v>
      </c>
      <c r="C207" s="18">
        <v>5400</v>
      </c>
      <c r="D207" s="18" t="s">
        <v>909</v>
      </c>
      <c r="E207" s="19">
        <v>5400</v>
      </c>
      <c r="F207" s="18">
        <v>5400</v>
      </c>
      <c r="G207" s="125">
        <f t="shared" si="7"/>
        <v>0</v>
      </c>
      <c r="H207" s="150" t="s">
        <v>909</v>
      </c>
      <c r="I207" s="151" t="s">
        <v>909</v>
      </c>
      <c r="J207" s="165" t="s">
        <v>909</v>
      </c>
      <c r="K207" s="164" t="s">
        <v>909</v>
      </c>
    </row>
    <row r="208" spans="1:11">
      <c r="A208" s="238" t="s">
        <v>164</v>
      </c>
      <c r="B208" s="237" t="s">
        <v>1247</v>
      </c>
      <c r="C208" s="18">
        <v>12000</v>
      </c>
      <c r="D208" s="18" t="s">
        <v>909</v>
      </c>
      <c r="E208" s="19">
        <v>12000</v>
      </c>
      <c r="F208" s="18">
        <v>12000</v>
      </c>
      <c r="G208" s="125">
        <f t="shared" ref="G208:G272" si="8">IFERROR((E208-F208),0)</f>
        <v>0</v>
      </c>
      <c r="H208" s="150" t="s">
        <v>909</v>
      </c>
      <c r="I208" s="151" t="s">
        <v>909</v>
      </c>
      <c r="J208" s="163" t="s">
        <v>909</v>
      </c>
      <c r="K208" s="164" t="s">
        <v>909</v>
      </c>
    </row>
    <row r="209" spans="1:11">
      <c r="A209" s="238" t="s">
        <v>164</v>
      </c>
      <c r="B209" s="236" t="s">
        <v>1248</v>
      </c>
      <c r="C209" s="18" t="s">
        <v>909</v>
      </c>
      <c r="D209" s="18" t="s">
        <v>909</v>
      </c>
      <c r="E209" s="19">
        <f t="shared" ref="E209:E272" si="9">IFERROR(C209+D209,0)</f>
        <v>0</v>
      </c>
      <c r="F209" s="18" t="s">
        <v>909</v>
      </c>
      <c r="G209" s="125">
        <f t="shared" si="8"/>
        <v>0</v>
      </c>
      <c r="H209" s="150" t="s">
        <v>909</v>
      </c>
      <c r="I209" s="151" t="s">
        <v>909</v>
      </c>
      <c r="J209" s="163" t="s">
        <v>909</v>
      </c>
      <c r="K209" s="164" t="s">
        <v>909</v>
      </c>
    </row>
    <row r="210" spans="1:11">
      <c r="A210" s="238" t="s">
        <v>164</v>
      </c>
      <c r="B210" s="237" t="s">
        <v>1249</v>
      </c>
      <c r="C210" s="18">
        <v>10600</v>
      </c>
      <c r="D210" s="18" t="s">
        <v>909</v>
      </c>
      <c r="E210" s="19">
        <v>10600</v>
      </c>
      <c r="F210" s="18">
        <v>10600</v>
      </c>
      <c r="G210" s="125">
        <f t="shared" si="8"/>
        <v>0</v>
      </c>
      <c r="H210" s="150" t="s">
        <v>909</v>
      </c>
      <c r="I210" s="151" t="s">
        <v>909</v>
      </c>
      <c r="J210" s="165" t="s">
        <v>909</v>
      </c>
      <c r="K210" s="164" t="s">
        <v>909</v>
      </c>
    </row>
    <row r="211" spans="1:11">
      <c r="A211" s="238" t="s">
        <v>164</v>
      </c>
      <c r="B211" s="237" t="s">
        <v>237</v>
      </c>
      <c r="C211" s="18">
        <v>29600</v>
      </c>
      <c r="D211" s="18" t="s">
        <v>909</v>
      </c>
      <c r="E211" s="19">
        <v>29600</v>
      </c>
      <c r="F211" s="18">
        <v>23600</v>
      </c>
      <c r="G211" s="125">
        <f t="shared" si="8"/>
        <v>6000</v>
      </c>
      <c r="H211" s="150" t="s">
        <v>909</v>
      </c>
      <c r="I211" s="151" t="s">
        <v>909</v>
      </c>
      <c r="J211" s="165" t="s">
        <v>909</v>
      </c>
      <c r="K211" s="164" t="s">
        <v>909</v>
      </c>
    </row>
    <row r="212" spans="1:11">
      <c r="A212" s="238" t="s">
        <v>164</v>
      </c>
      <c r="B212" s="236" t="s">
        <v>165</v>
      </c>
      <c r="C212" s="18">
        <v>12000</v>
      </c>
      <c r="D212" s="18" t="s">
        <v>909</v>
      </c>
      <c r="E212" s="19">
        <v>12000</v>
      </c>
      <c r="F212" s="18">
        <v>12000</v>
      </c>
      <c r="G212" s="125">
        <f t="shared" si="8"/>
        <v>0</v>
      </c>
      <c r="H212" s="150" t="s">
        <v>909</v>
      </c>
      <c r="I212" s="151" t="s">
        <v>909</v>
      </c>
      <c r="J212" s="163" t="s">
        <v>909</v>
      </c>
      <c r="K212" s="164" t="s">
        <v>909</v>
      </c>
    </row>
    <row r="213" spans="1:11">
      <c r="A213" s="238" t="s">
        <v>164</v>
      </c>
      <c r="B213" s="236" t="s">
        <v>1250</v>
      </c>
      <c r="C213" s="18">
        <v>7500</v>
      </c>
      <c r="D213" s="18" t="s">
        <v>909</v>
      </c>
      <c r="E213" s="19">
        <v>7500</v>
      </c>
      <c r="F213" s="18">
        <v>7000</v>
      </c>
      <c r="G213" s="125">
        <f t="shared" si="8"/>
        <v>500</v>
      </c>
      <c r="H213" s="150" t="s">
        <v>909</v>
      </c>
      <c r="I213" s="151" t="s">
        <v>909</v>
      </c>
      <c r="J213" s="163" t="s">
        <v>909</v>
      </c>
      <c r="K213" s="164" t="s">
        <v>909</v>
      </c>
    </row>
    <row r="214" spans="1:11">
      <c r="A214" s="238" t="s">
        <v>164</v>
      </c>
      <c r="B214" s="236" t="s">
        <v>194</v>
      </c>
      <c r="C214" s="18" t="s">
        <v>909</v>
      </c>
      <c r="D214" s="18" t="s">
        <v>909</v>
      </c>
      <c r="E214" s="19">
        <f t="shared" si="9"/>
        <v>0</v>
      </c>
      <c r="F214" s="18" t="s">
        <v>909</v>
      </c>
      <c r="G214" s="125">
        <f t="shared" si="8"/>
        <v>0</v>
      </c>
      <c r="H214" s="150" t="s">
        <v>909</v>
      </c>
      <c r="I214" s="151" t="s">
        <v>909</v>
      </c>
      <c r="J214" s="163" t="s">
        <v>909</v>
      </c>
      <c r="K214" s="164" t="s">
        <v>909</v>
      </c>
    </row>
    <row r="215" spans="1:11">
      <c r="A215" s="238" t="s">
        <v>164</v>
      </c>
      <c r="B215" s="236" t="s">
        <v>1251</v>
      </c>
      <c r="C215" s="18">
        <v>68000</v>
      </c>
      <c r="D215" s="18" t="s">
        <v>909</v>
      </c>
      <c r="E215" s="19">
        <v>68000</v>
      </c>
      <c r="F215" s="18">
        <v>68000</v>
      </c>
      <c r="G215" s="125">
        <f t="shared" si="8"/>
        <v>0</v>
      </c>
      <c r="H215" s="150" t="s">
        <v>909</v>
      </c>
      <c r="I215" s="151" t="s">
        <v>909</v>
      </c>
      <c r="J215" s="163" t="s">
        <v>909</v>
      </c>
      <c r="K215" s="164" t="s">
        <v>909</v>
      </c>
    </row>
    <row r="216" spans="1:11">
      <c r="A216" s="238" t="s">
        <v>164</v>
      </c>
      <c r="B216" s="236" t="s">
        <v>1252</v>
      </c>
      <c r="C216" s="18">
        <v>3500</v>
      </c>
      <c r="D216" s="18" t="s">
        <v>909</v>
      </c>
      <c r="E216" s="19">
        <v>3500</v>
      </c>
      <c r="F216" s="18">
        <v>3500</v>
      </c>
      <c r="G216" s="125">
        <f t="shared" si="8"/>
        <v>0</v>
      </c>
      <c r="H216" s="150" t="s">
        <v>909</v>
      </c>
      <c r="I216" s="151" t="s">
        <v>909</v>
      </c>
      <c r="J216" s="163" t="s">
        <v>909</v>
      </c>
      <c r="K216" s="164" t="s">
        <v>909</v>
      </c>
    </row>
    <row r="217" spans="1:11">
      <c r="A217" s="238" t="s">
        <v>164</v>
      </c>
      <c r="B217" s="236" t="s">
        <v>1253</v>
      </c>
      <c r="C217" s="18">
        <v>7000</v>
      </c>
      <c r="D217" s="18" t="s">
        <v>909</v>
      </c>
      <c r="E217" s="19">
        <v>7000</v>
      </c>
      <c r="F217" s="18">
        <v>7000</v>
      </c>
      <c r="G217" s="125">
        <f t="shared" si="8"/>
        <v>0</v>
      </c>
      <c r="H217" s="150" t="s">
        <v>909</v>
      </c>
      <c r="I217" s="151" t="s">
        <v>909</v>
      </c>
      <c r="J217" s="163" t="s">
        <v>909</v>
      </c>
      <c r="K217" s="164" t="s">
        <v>909</v>
      </c>
    </row>
    <row r="218" spans="1:11">
      <c r="A218" s="238" t="s">
        <v>164</v>
      </c>
      <c r="B218" s="237" t="s">
        <v>1254</v>
      </c>
      <c r="C218" s="18">
        <v>4600</v>
      </c>
      <c r="D218" s="18" t="s">
        <v>909</v>
      </c>
      <c r="E218" s="19">
        <v>4600</v>
      </c>
      <c r="F218" s="18">
        <v>4600</v>
      </c>
      <c r="G218" s="125">
        <f t="shared" si="8"/>
        <v>0</v>
      </c>
      <c r="H218" s="150" t="s">
        <v>909</v>
      </c>
      <c r="I218" s="151" t="s">
        <v>909</v>
      </c>
      <c r="J218" s="163" t="s">
        <v>909</v>
      </c>
      <c r="K218" s="164" t="s">
        <v>909</v>
      </c>
    </row>
    <row r="219" spans="1:11">
      <c r="A219" s="238" t="s">
        <v>164</v>
      </c>
      <c r="B219" s="236" t="s">
        <v>170</v>
      </c>
      <c r="C219" s="18">
        <v>112100</v>
      </c>
      <c r="D219" s="21" t="s">
        <v>909</v>
      </c>
      <c r="E219" s="19">
        <v>112100</v>
      </c>
      <c r="F219" s="18">
        <v>102100</v>
      </c>
      <c r="G219" s="125">
        <f t="shared" si="8"/>
        <v>10000</v>
      </c>
      <c r="H219" s="150" t="s">
        <v>909</v>
      </c>
      <c r="I219" s="151" t="s">
        <v>909</v>
      </c>
      <c r="J219" s="165" t="s">
        <v>909</v>
      </c>
      <c r="K219" s="164" t="s">
        <v>909</v>
      </c>
    </row>
    <row r="220" spans="1:11">
      <c r="A220" s="238" t="s">
        <v>164</v>
      </c>
      <c r="B220" s="236" t="s">
        <v>234</v>
      </c>
      <c r="C220" s="18">
        <v>5880</v>
      </c>
      <c r="D220" s="21" t="s">
        <v>909</v>
      </c>
      <c r="E220" s="19">
        <v>5880</v>
      </c>
      <c r="F220" s="18">
        <v>5880</v>
      </c>
      <c r="G220" s="125">
        <f t="shared" si="8"/>
        <v>0</v>
      </c>
      <c r="H220" s="150" t="s">
        <v>909</v>
      </c>
      <c r="I220" s="151" t="s">
        <v>909</v>
      </c>
      <c r="J220" s="163" t="s">
        <v>909</v>
      </c>
      <c r="K220" s="164" t="s">
        <v>909</v>
      </c>
    </row>
    <row r="221" spans="1:11">
      <c r="A221" s="238" t="s">
        <v>164</v>
      </c>
      <c r="B221" s="236" t="s">
        <v>186</v>
      </c>
      <c r="C221" s="18">
        <v>8700</v>
      </c>
      <c r="D221" s="18" t="s">
        <v>909</v>
      </c>
      <c r="E221" s="19">
        <v>8700</v>
      </c>
      <c r="F221" s="18">
        <v>8700</v>
      </c>
      <c r="G221" s="125">
        <f t="shared" si="8"/>
        <v>0</v>
      </c>
      <c r="H221" s="150" t="s">
        <v>909</v>
      </c>
      <c r="I221" s="151" t="s">
        <v>909</v>
      </c>
      <c r="J221" s="165" t="s">
        <v>909</v>
      </c>
      <c r="K221" s="164" t="s">
        <v>909</v>
      </c>
    </row>
    <row r="222" spans="1:11">
      <c r="A222" s="238" t="s">
        <v>164</v>
      </c>
      <c r="B222" s="236" t="s">
        <v>1255</v>
      </c>
      <c r="C222" s="18">
        <v>3600</v>
      </c>
      <c r="D222" s="18" t="s">
        <v>909</v>
      </c>
      <c r="E222" s="19">
        <v>3600</v>
      </c>
      <c r="F222" s="18">
        <v>2800</v>
      </c>
      <c r="G222" s="125">
        <f t="shared" si="8"/>
        <v>800</v>
      </c>
      <c r="H222" s="150" t="s">
        <v>909</v>
      </c>
      <c r="I222" s="151" t="s">
        <v>909</v>
      </c>
      <c r="J222" s="163" t="s">
        <v>909</v>
      </c>
      <c r="K222" s="164" t="s">
        <v>909</v>
      </c>
    </row>
    <row r="223" spans="1:11">
      <c r="A223" s="238" t="s">
        <v>164</v>
      </c>
      <c r="B223" s="236" t="s">
        <v>1256</v>
      </c>
      <c r="C223" s="18">
        <v>300</v>
      </c>
      <c r="D223" s="18" t="s">
        <v>909</v>
      </c>
      <c r="E223" s="19">
        <v>300</v>
      </c>
      <c r="F223" s="18">
        <v>300</v>
      </c>
      <c r="G223" s="125">
        <f t="shared" si="8"/>
        <v>0</v>
      </c>
      <c r="H223" s="150" t="s">
        <v>909</v>
      </c>
      <c r="I223" s="151" t="s">
        <v>909</v>
      </c>
      <c r="J223" s="163" t="s">
        <v>909</v>
      </c>
      <c r="K223" s="164" t="s">
        <v>909</v>
      </c>
    </row>
    <row r="224" spans="1:11">
      <c r="A224" s="238" t="s">
        <v>164</v>
      </c>
      <c r="B224" s="236" t="s">
        <v>1257</v>
      </c>
      <c r="C224" s="18">
        <v>2300</v>
      </c>
      <c r="D224" s="18" t="s">
        <v>909</v>
      </c>
      <c r="E224" s="19">
        <v>2300</v>
      </c>
      <c r="F224" s="18">
        <v>2300</v>
      </c>
      <c r="G224" s="125">
        <f t="shared" si="8"/>
        <v>0</v>
      </c>
      <c r="H224" s="150" t="s">
        <v>909</v>
      </c>
      <c r="I224" s="151" t="s">
        <v>909</v>
      </c>
      <c r="J224" s="163" t="s">
        <v>909</v>
      </c>
      <c r="K224" s="164" t="s">
        <v>909</v>
      </c>
    </row>
    <row r="225" spans="1:11">
      <c r="A225" s="238" t="s">
        <v>164</v>
      </c>
      <c r="B225" s="236" t="s">
        <v>1258</v>
      </c>
      <c r="C225" s="18">
        <v>600</v>
      </c>
      <c r="D225" s="18" t="s">
        <v>909</v>
      </c>
      <c r="E225" s="19">
        <v>600</v>
      </c>
      <c r="F225" s="18">
        <v>600</v>
      </c>
      <c r="G225" s="125">
        <f t="shared" si="8"/>
        <v>0</v>
      </c>
      <c r="H225" s="150" t="s">
        <v>909</v>
      </c>
      <c r="I225" s="151" t="s">
        <v>909</v>
      </c>
      <c r="J225" s="165" t="s">
        <v>909</v>
      </c>
      <c r="K225" s="164" t="s">
        <v>909</v>
      </c>
    </row>
    <row r="226" spans="1:11">
      <c r="A226" s="238"/>
      <c r="B226" s="236" t="s">
        <v>1652</v>
      </c>
      <c r="C226" s="18">
        <v>5200</v>
      </c>
      <c r="D226" s="18"/>
      <c r="E226" s="19">
        <v>5200</v>
      </c>
      <c r="F226" s="18">
        <v>5200</v>
      </c>
      <c r="G226" s="125">
        <f t="shared" si="8"/>
        <v>0</v>
      </c>
      <c r="H226" s="150"/>
      <c r="I226" s="151"/>
      <c r="J226" s="165"/>
      <c r="K226" s="164"/>
    </row>
    <row r="227" spans="1:11">
      <c r="A227" s="238" t="s">
        <v>164</v>
      </c>
      <c r="B227" s="237" t="s">
        <v>1259</v>
      </c>
      <c r="C227" s="18">
        <v>400</v>
      </c>
      <c r="D227" s="18" t="s">
        <v>909</v>
      </c>
      <c r="E227" s="19">
        <v>400</v>
      </c>
      <c r="F227" s="18">
        <v>400</v>
      </c>
      <c r="G227" s="125">
        <f t="shared" si="8"/>
        <v>0</v>
      </c>
      <c r="H227" s="150" t="s">
        <v>909</v>
      </c>
      <c r="I227" s="151" t="s">
        <v>909</v>
      </c>
      <c r="J227" s="165" t="s">
        <v>909</v>
      </c>
      <c r="K227" s="164" t="s">
        <v>909</v>
      </c>
    </row>
    <row r="228" spans="1:11">
      <c r="A228" s="238" t="s">
        <v>164</v>
      </c>
      <c r="B228" s="236" t="s">
        <v>1260</v>
      </c>
      <c r="C228" s="18" t="s">
        <v>909</v>
      </c>
      <c r="D228" s="21" t="s">
        <v>909</v>
      </c>
      <c r="E228" s="19">
        <f t="shared" si="9"/>
        <v>0</v>
      </c>
      <c r="F228" s="18" t="s">
        <v>909</v>
      </c>
      <c r="G228" s="125">
        <f t="shared" si="8"/>
        <v>0</v>
      </c>
      <c r="H228" s="150" t="s">
        <v>909</v>
      </c>
      <c r="I228" s="151" t="s">
        <v>909</v>
      </c>
      <c r="J228" s="165" t="s">
        <v>909</v>
      </c>
      <c r="K228" s="164" t="s">
        <v>909</v>
      </c>
    </row>
    <row r="229" spans="1:11">
      <c r="A229" s="238" t="s">
        <v>164</v>
      </c>
      <c r="B229" s="236" t="s">
        <v>1261</v>
      </c>
      <c r="C229" s="18">
        <v>1200</v>
      </c>
      <c r="D229" s="21" t="s">
        <v>909</v>
      </c>
      <c r="E229" s="19">
        <v>1200</v>
      </c>
      <c r="F229" s="18">
        <v>1200</v>
      </c>
      <c r="G229" s="125">
        <f t="shared" si="8"/>
        <v>0</v>
      </c>
      <c r="H229" s="150" t="s">
        <v>909</v>
      </c>
      <c r="I229" s="151" t="s">
        <v>909</v>
      </c>
      <c r="J229" s="165" t="s">
        <v>909</v>
      </c>
      <c r="K229" s="164" t="s">
        <v>909</v>
      </c>
    </row>
    <row r="230" spans="1:11">
      <c r="A230" s="238" t="s">
        <v>164</v>
      </c>
      <c r="B230" s="237" t="s">
        <v>1262</v>
      </c>
      <c r="C230" s="18">
        <v>1176</v>
      </c>
      <c r="D230" s="21" t="s">
        <v>909</v>
      </c>
      <c r="E230" s="19">
        <v>1176</v>
      </c>
      <c r="F230" s="18">
        <v>1176</v>
      </c>
      <c r="G230" s="125">
        <f t="shared" si="8"/>
        <v>0</v>
      </c>
      <c r="H230" s="150" t="s">
        <v>909</v>
      </c>
      <c r="I230" s="151" t="s">
        <v>909</v>
      </c>
      <c r="J230" s="165" t="s">
        <v>909</v>
      </c>
      <c r="K230" s="164" t="s">
        <v>909</v>
      </c>
    </row>
    <row r="231" spans="1:11">
      <c r="A231" s="238" t="s">
        <v>164</v>
      </c>
      <c r="B231" s="237" t="s">
        <v>233</v>
      </c>
      <c r="C231" s="18">
        <v>7529</v>
      </c>
      <c r="D231" s="21" t="s">
        <v>909</v>
      </c>
      <c r="E231" s="19">
        <v>7529</v>
      </c>
      <c r="F231" s="18">
        <v>7529</v>
      </c>
      <c r="G231" s="125">
        <f t="shared" si="8"/>
        <v>0</v>
      </c>
      <c r="H231" s="150" t="s">
        <v>909</v>
      </c>
      <c r="I231" s="151" t="s">
        <v>909</v>
      </c>
      <c r="J231" s="163" t="s">
        <v>909</v>
      </c>
      <c r="K231" s="164" t="s">
        <v>909</v>
      </c>
    </row>
    <row r="232" spans="1:11">
      <c r="A232" s="238" t="s">
        <v>164</v>
      </c>
      <c r="B232" s="236" t="s">
        <v>1263</v>
      </c>
      <c r="C232" s="18" t="s">
        <v>909</v>
      </c>
      <c r="D232" s="21" t="s">
        <v>909</v>
      </c>
      <c r="E232" s="19">
        <f t="shared" si="9"/>
        <v>0</v>
      </c>
      <c r="F232" s="18" t="s">
        <v>909</v>
      </c>
      <c r="G232" s="125">
        <f t="shared" si="8"/>
        <v>0</v>
      </c>
      <c r="H232" s="150" t="s">
        <v>909</v>
      </c>
      <c r="I232" s="151" t="s">
        <v>909</v>
      </c>
      <c r="J232" s="163" t="s">
        <v>909</v>
      </c>
      <c r="K232" s="164" t="s">
        <v>909</v>
      </c>
    </row>
    <row r="233" spans="1:11">
      <c r="A233" s="238" t="s">
        <v>164</v>
      </c>
      <c r="B233" s="237" t="s">
        <v>1264</v>
      </c>
      <c r="C233" s="18">
        <v>200</v>
      </c>
      <c r="D233" s="21" t="s">
        <v>909</v>
      </c>
      <c r="E233" s="19">
        <v>200</v>
      </c>
      <c r="F233" s="18">
        <v>200</v>
      </c>
      <c r="G233" s="125">
        <f t="shared" si="8"/>
        <v>0</v>
      </c>
      <c r="H233" s="150" t="s">
        <v>909</v>
      </c>
      <c r="I233" s="151" t="s">
        <v>909</v>
      </c>
      <c r="J233" s="163" t="s">
        <v>909</v>
      </c>
      <c r="K233" s="164" t="s">
        <v>909</v>
      </c>
    </row>
    <row r="234" spans="1:11">
      <c r="A234" s="238" t="s">
        <v>164</v>
      </c>
      <c r="B234" s="236" t="s">
        <v>1265</v>
      </c>
      <c r="C234" s="18" t="s">
        <v>909</v>
      </c>
      <c r="D234" s="21" t="s">
        <v>909</v>
      </c>
      <c r="E234" s="19">
        <f t="shared" si="9"/>
        <v>0</v>
      </c>
      <c r="F234" s="18" t="s">
        <v>909</v>
      </c>
      <c r="G234" s="125">
        <f t="shared" si="8"/>
        <v>0</v>
      </c>
      <c r="H234" s="150" t="s">
        <v>909</v>
      </c>
      <c r="I234" s="151" t="s">
        <v>909</v>
      </c>
      <c r="J234" s="163" t="s">
        <v>909</v>
      </c>
      <c r="K234" s="164" t="s">
        <v>909</v>
      </c>
    </row>
    <row r="235" spans="1:11">
      <c r="A235" s="238" t="s">
        <v>164</v>
      </c>
      <c r="B235" s="236" t="s">
        <v>1266</v>
      </c>
      <c r="C235" s="18" t="s">
        <v>909</v>
      </c>
      <c r="D235" s="18" t="s">
        <v>909</v>
      </c>
      <c r="E235" s="19">
        <f t="shared" si="9"/>
        <v>0</v>
      </c>
      <c r="F235" s="18" t="s">
        <v>909</v>
      </c>
      <c r="G235" s="125">
        <f t="shared" si="8"/>
        <v>0</v>
      </c>
      <c r="H235" s="150" t="s">
        <v>909</v>
      </c>
      <c r="I235" s="151" t="s">
        <v>909</v>
      </c>
      <c r="J235" s="165" t="s">
        <v>909</v>
      </c>
      <c r="K235" s="164" t="s">
        <v>909</v>
      </c>
    </row>
    <row r="236" spans="1:11">
      <c r="A236" s="238" t="s">
        <v>164</v>
      </c>
      <c r="B236" s="237" t="s">
        <v>1267</v>
      </c>
      <c r="C236" s="18">
        <v>3000</v>
      </c>
      <c r="D236" s="18" t="s">
        <v>909</v>
      </c>
      <c r="E236" s="19">
        <v>3000</v>
      </c>
      <c r="F236" s="18">
        <v>3000</v>
      </c>
      <c r="G236" s="125">
        <f t="shared" si="8"/>
        <v>0</v>
      </c>
      <c r="H236" s="150" t="s">
        <v>909</v>
      </c>
      <c r="I236" s="151" t="s">
        <v>909</v>
      </c>
      <c r="J236" s="165" t="s">
        <v>909</v>
      </c>
      <c r="K236" s="164" t="s">
        <v>909</v>
      </c>
    </row>
    <row r="237" spans="1:11">
      <c r="A237" s="238" t="s">
        <v>164</v>
      </c>
      <c r="B237" s="236" t="s">
        <v>1268</v>
      </c>
      <c r="C237" s="18" t="s">
        <v>909</v>
      </c>
      <c r="D237" s="18" t="s">
        <v>909</v>
      </c>
      <c r="E237" s="19">
        <f t="shared" si="9"/>
        <v>0</v>
      </c>
      <c r="F237" s="18" t="s">
        <v>909</v>
      </c>
      <c r="G237" s="125">
        <f t="shared" si="8"/>
        <v>0</v>
      </c>
      <c r="H237" s="150" t="s">
        <v>909</v>
      </c>
      <c r="I237" s="151" t="s">
        <v>909</v>
      </c>
      <c r="J237" s="165" t="s">
        <v>909</v>
      </c>
      <c r="K237" s="164" t="s">
        <v>909</v>
      </c>
    </row>
    <row r="238" spans="1:11">
      <c r="A238" s="238" t="s">
        <v>164</v>
      </c>
      <c r="B238" s="236" t="s">
        <v>1269</v>
      </c>
      <c r="C238" s="18">
        <v>1200</v>
      </c>
      <c r="D238" s="18" t="s">
        <v>909</v>
      </c>
      <c r="E238" s="19">
        <v>1200</v>
      </c>
      <c r="F238" s="18">
        <v>1200</v>
      </c>
      <c r="G238" s="125">
        <f t="shared" si="8"/>
        <v>0</v>
      </c>
      <c r="H238" s="150" t="s">
        <v>909</v>
      </c>
      <c r="I238" s="151" t="s">
        <v>909</v>
      </c>
      <c r="J238" s="163" t="s">
        <v>909</v>
      </c>
      <c r="K238" s="164" t="s">
        <v>909</v>
      </c>
    </row>
    <row r="239" spans="1:11">
      <c r="A239" s="238" t="s">
        <v>164</v>
      </c>
      <c r="B239" s="236" t="s">
        <v>1270</v>
      </c>
      <c r="C239" s="18" t="s">
        <v>909</v>
      </c>
      <c r="D239" s="18" t="s">
        <v>909</v>
      </c>
      <c r="E239" s="19">
        <f t="shared" si="9"/>
        <v>0</v>
      </c>
      <c r="F239" s="18" t="s">
        <v>909</v>
      </c>
      <c r="G239" s="125">
        <f t="shared" si="8"/>
        <v>0</v>
      </c>
      <c r="H239" s="150" t="s">
        <v>909</v>
      </c>
      <c r="I239" s="151" t="s">
        <v>909</v>
      </c>
      <c r="J239" s="163" t="s">
        <v>909</v>
      </c>
      <c r="K239" s="164" t="s">
        <v>909</v>
      </c>
    </row>
    <row r="240" spans="1:11">
      <c r="A240" s="238" t="s">
        <v>164</v>
      </c>
      <c r="B240" s="237" t="s">
        <v>226</v>
      </c>
      <c r="C240" s="18">
        <v>7840</v>
      </c>
      <c r="D240" s="18" t="s">
        <v>909</v>
      </c>
      <c r="E240" s="19">
        <v>7840</v>
      </c>
      <c r="F240" s="18">
        <v>7840</v>
      </c>
      <c r="G240" s="125">
        <f t="shared" si="8"/>
        <v>0</v>
      </c>
      <c r="H240" s="150" t="s">
        <v>909</v>
      </c>
      <c r="I240" s="151" t="s">
        <v>909</v>
      </c>
      <c r="J240" s="163" t="s">
        <v>909</v>
      </c>
      <c r="K240" s="164" t="s">
        <v>909</v>
      </c>
    </row>
    <row r="241" spans="1:11">
      <c r="A241" s="238" t="s">
        <v>164</v>
      </c>
      <c r="B241" s="237" t="s">
        <v>1271</v>
      </c>
      <c r="C241" s="18">
        <v>700</v>
      </c>
      <c r="D241" s="18" t="s">
        <v>909</v>
      </c>
      <c r="E241" s="19">
        <v>700</v>
      </c>
      <c r="F241" s="18">
        <v>700</v>
      </c>
      <c r="G241" s="125">
        <f t="shared" si="8"/>
        <v>0</v>
      </c>
      <c r="H241" s="150" t="s">
        <v>909</v>
      </c>
      <c r="I241" s="151" t="s">
        <v>909</v>
      </c>
      <c r="J241" s="163" t="s">
        <v>909</v>
      </c>
      <c r="K241" s="164" t="s">
        <v>909</v>
      </c>
    </row>
    <row r="242" spans="1:11">
      <c r="A242" s="238" t="s">
        <v>164</v>
      </c>
      <c r="B242" s="237" t="s">
        <v>1272</v>
      </c>
      <c r="C242" s="19">
        <v>1000</v>
      </c>
      <c r="D242" s="18" t="s">
        <v>909</v>
      </c>
      <c r="E242" s="19">
        <v>1000</v>
      </c>
      <c r="F242" s="18">
        <v>1000</v>
      </c>
      <c r="G242" s="125">
        <f t="shared" si="8"/>
        <v>0</v>
      </c>
      <c r="H242" s="150" t="s">
        <v>909</v>
      </c>
      <c r="I242" s="151" t="s">
        <v>909</v>
      </c>
      <c r="J242" s="165" t="s">
        <v>909</v>
      </c>
      <c r="K242" s="164" t="s">
        <v>909</v>
      </c>
    </row>
    <row r="243" spans="1:11">
      <c r="A243" s="238" t="s">
        <v>164</v>
      </c>
      <c r="B243" s="237" t="s">
        <v>1273</v>
      </c>
      <c r="C243" s="18">
        <v>100</v>
      </c>
      <c r="D243" s="18" t="s">
        <v>909</v>
      </c>
      <c r="E243" s="19">
        <v>100</v>
      </c>
      <c r="F243" s="18">
        <v>100</v>
      </c>
      <c r="G243" s="125">
        <f t="shared" si="8"/>
        <v>0</v>
      </c>
      <c r="H243" s="150" t="s">
        <v>909</v>
      </c>
      <c r="I243" s="151" t="s">
        <v>909</v>
      </c>
      <c r="J243" s="165" t="s">
        <v>909</v>
      </c>
      <c r="K243" s="164" t="s">
        <v>909</v>
      </c>
    </row>
    <row r="244" spans="1:11">
      <c r="A244" s="238" t="s">
        <v>164</v>
      </c>
      <c r="B244" s="237" t="s">
        <v>1274</v>
      </c>
      <c r="C244" s="18" t="s">
        <v>909</v>
      </c>
      <c r="D244" s="18" t="s">
        <v>909</v>
      </c>
      <c r="E244" s="19">
        <f t="shared" si="9"/>
        <v>0</v>
      </c>
      <c r="F244" s="18" t="s">
        <v>909</v>
      </c>
      <c r="G244" s="125">
        <f t="shared" si="8"/>
        <v>0</v>
      </c>
      <c r="H244" s="150" t="s">
        <v>909</v>
      </c>
      <c r="I244" s="151" t="s">
        <v>909</v>
      </c>
      <c r="J244" s="163" t="s">
        <v>909</v>
      </c>
      <c r="K244" s="164" t="s">
        <v>909</v>
      </c>
    </row>
    <row r="245" spans="1:11">
      <c r="A245" s="238" t="s">
        <v>164</v>
      </c>
      <c r="B245" s="237" t="s">
        <v>1275</v>
      </c>
      <c r="C245" s="18" t="s">
        <v>909</v>
      </c>
      <c r="D245" s="18" t="s">
        <v>909</v>
      </c>
      <c r="E245" s="19">
        <f t="shared" si="9"/>
        <v>0</v>
      </c>
      <c r="F245" s="18" t="s">
        <v>909</v>
      </c>
      <c r="G245" s="125">
        <f t="shared" si="8"/>
        <v>0</v>
      </c>
      <c r="H245" s="150" t="s">
        <v>909</v>
      </c>
      <c r="I245" s="151" t="s">
        <v>909</v>
      </c>
      <c r="J245" s="165" t="s">
        <v>909</v>
      </c>
      <c r="K245" s="164" t="s">
        <v>909</v>
      </c>
    </row>
    <row r="246" spans="1:11">
      <c r="A246" s="238" t="s">
        <v>164</v>
      </c>
      <c r="B246" s="237" t="s">
        <v>238</v>
      </c>
      <c r="C246" s="18">
        <v>15000</v>
      </c>
      <c r="D246" s="18" t="s">
        <v>909</v>
      </c>
      <c r="E246" s="19">
        <v>15000</v>
      </c>
      <c r="F246" s="18">
        <v>13500</v>
      </c>
      <c r="G246" s="125">
        <f t="shared" si="8"/>
        <v>1500</v>
      </c>
      <c r="H246" s="150" t="s">
        <v>909</v>
      </c>
      <c r="I246" s="151" t="s">
        <v>909</v>
      </c>
      <c r="J246" s="163" t="s">
        <v>909</v>
      </c>
      <c r="K246" s="164" t="s">
        <v>909</v>
      </c>
    </row>
    <row r="247" spans="1:11">
      <c r="A247" s="238" t="s">
        <v>164</v>
      </c>
      <c r="B247" s="237" t="s">
        <v>210</v>
      </c>
      <c r="C247" s="18">
        <v>4600</v>
      </c>
      <c r="D247" s="18" t="s">
        <v>909</v>
      </c>
      <c r="E247" s="19">
        <v>4600</v>
      </c>
      <c r="F247" s="18">
        <v>4600</v>
      </c>
      <c r="G247" s="125">
        <f t="shared" si="8"/>
        <v>0</v>
      </c>
      <c r="H247" s="150" t="s">
        <v>909</v>
      </c>
      <c r="I247" s="151" t="s">
        <v>909</v>
      </c>
      <c r="J247" s="163" t="s">
        <v>909</v>
      </c>
      <c r="K247" s="164" t="s">
        <v>909</v>
      </c>
    </row>
    <row r="248" spans="1:11">
      <c r="A248" s="238" t="s">
        <v>164</v>
      </c>
      <c r="B248" s="236" t="s">
        <v>223</v>
      </c>
      <c r="C248" s="18">
        <v>65000</v>
      </c>
      <c r="D248" s="18" t="s">
        <v>909</v>
      </c>
      <c r="E248" s="19">
        <v>65000</v>
      </c>
      <c r="F248" s="18">
        <v>62600</v>
      </c>
      <c r="G248" s="125">
        <f t="shared" si="8"/>
        <v>2400</v>
      </c>
      <c r="H248" s="150" t="s">
        <v>909</v>
      </c>
      <c r="I248" s="151" t="s">
        <v>909</v>
      </c>
      <c r="J248" s="163" t="s">
        <v>909</v>
      </c>
      <c r="K248" s="164" t="s">
        <v>909</v>
      </c>
    </row>
    <row r="249" spans="1:11">
      <c r="A249" s="238" t="s">
        <v>164</v>
      </c>
      <c r="B249" s="236" t="s">
        <v>1276</v>
      </c>
      <c r="C249" s="18">
        <v>7000</v>
      </c>
      <c r="D249" s="18" t="s">
        <v>909</v>
      </c>
      <c r="E249" s="19">
        <v>7000</v>
      </c>
      <c r="F249" s="18">
        <v>6600</v>
      </c>
      <c r="G249" s="125">
        <f t="shared" si="8"/>
        <v>400</v>
      </c>
      <c r="H249" s="150" t="s">
        <v>909</v>
      </c>
      <c r="I249" s="151" t="s">
        <v>909</v>
      </c>
      <c r="J249" s="163" t="s">
        <v>909</v>
      </c>
      <c r="K249" s="164" t="s">
        <v>909</v>
      </c>
    </row>
    <row r="250" spans="1:11">
      <c r="A250" s="238" t="s">
        <v>164</v>
      </c>
      <c r="B250" s="236" t="s">
        <v>198</v>
      </c>
      <c r="C250" s="18">
        <v>6000</v>
      </c>
      <c r="D250" s="18" t="s">
        <v>909</v>
      </c>
      <c r="E250" s="19">
        <v>6000</v>
      </c>
      <c r="F250" s="18">
        <v>6000</v>
      </c>
      <c r="G250" s="125">
        <f t="shared" si="8"/>
        <v>0</v>
      </c>
      <c r="H250" s="150" t="s">
        <v>909</v>
      </c>
      <c r="I250" s="151" t="s">
        <v>909</v>
      </c>
      <c r="J250" s="163" t="s">
        <v>909</v>
      </c>
      <c r="K250" s="164" t="s">
        <v>909</v>
      </c>
    </row>
    <row r="251" spans="1:11">
      <c r="A251" s="238" t="s">
        <v>164</v>
      </c>
      <c r="B251" s="236" t="s">
        <v>1277</v>
      </c>
      <c r="C251" s="18" t="s">
        <v>909</v>
      </c>
      <c r="D251" s="18" t="s">
        <v>909</v>
      </c>
      <c r="E251" s="19">
        <f t="shared" si="9"/>
        <v>0</v>
      </c>
      <c r="F251" s="18"/>
      <c r="G251" s="125">
        <f t="shared" si="8"/>
        <v>0</v>
      </c>
      <c r="H251" s="150" t="s">
        <v>909</v>
      </c>
      <c r="I251" s="151" t="s">
        <v>909</v>
      </c>
      <c r="J251" s="163" t="s">
        <v>909</v>
      </c>
      <c r="K251" s="164" t="s">
        <v>909</v>
      </c>
    </row>
    <row r="252" spans="1:11">
      <c r="A252" s="238" t="s">
        <v>164</v>
      </c>
      <c r="B252" s="236" t="s">
        <v>1278</v>
      </c>
      <c r="C252" s="18">
        <v>6500</v>
      </c>
      <c r="D252" s="18" t="s">
        <v>909</v>
      </c>
      <c r="E252" s="19">
        <v>6500</v>
      </c>
      <c r="F252" s="18">
        <v>6500</v>
      </c>
      <c r="G252" s="125">
        <f t="shared" si="8"/>
        <v>0</v>
      </c>
      <c r="H252" s="150" t="s">
        <v>909</v>
      </c>
      <c r="I252" s="151" t="s">
        <v>909</v>
      </c>
      <c r="J252" s="163" t="s">
        <v>909</v>
      </c>
      <c r="K252" s="164" t="s">
        <v>909</v>
      </c>
    </row>
    <row r="253" spans="1:11">
      <c r="A253" s="238" t="s">
        <v>164</v>
      </c>
      <c r="B253" s="236" t="s">
        <v>1279</v>
      </c>
      <c r="C253" s="18" t="s">
        <v>909</v>
      </c>
      <c r="D253" s="18" t="s">
        <v>909</v>
      </c>
      <c r="E253" s="19">
        <f t="shared" si="9"/>
        <v>0</v>
      </c>
      <c r="F253" s="18" t="s">
        <v>909</v>
      </c>
      <c r="G253" s="125">
        <f t="shared" si="8"/>
        <v>0</v>
      </c>
      <c r="H253" s="150" t="s">
        <v>909</v>
      </c>
      <c r="I253" s="151" t="s">
        <v>909</v>
      </c>
      <c r="J253" s="163" t="s">
        <v>909</v>
      </c>
      <c r="K253" s="164" t="s">
        <v>909</v>
      </c>
    </row>
    <row r="254" spans="1:11">
      <c r="A254" s="238" t="s">
        <v>164</v>
      </c>
      <c r="B254" s="236" t="s">
        <v>1280</v>
      </c>
      <c r="C254" s="18">
        <v>7000</v>
      </c>
      <c r="D254" s="18" t="s">
        <v>909</v>
      </c>
      <c r="E254" s="19">
        <v>7000</v>
      </c>
      <c r="F254" s="18">
        <v>7000</v>
      </c>
      <c r="G254" s="125">
        <f t="shared" si="8"/>
        <v>0</v>
      </c>
      <c r="H254" s="150" t="s">
        <v>909</v>
      </c>
      <c r="I254" s="151" t="s">
        <v>909</v>
      </c>
      <c r="J254" s="165" t="s">
        <v>909</v>
      </c>
      <c r="K254" s="164" t="s">
        <v>909</v>
      </c>
    </row>
    <row r="255" spans="1:11">
      <c r="A255" s="238" t="s">
        <v>164</v>
      </c>
      <c r="B255" s="236" t="s">
        <v>214</v>
      </c>
      <c r="C255" s="18" t="s">
        <v>909</v>
      </c>
      <c r="D255" s="18" t="s">
        <v>909</v>
      </c>
      <c r="E255" s="19">
        <f t="shared" si="9"/>
        <v>0</v>
      </c>
      <c r="F255" s="18" t="s">
        <v>909</v>
      </c>
      <c r="G255" s="125">
        <f t="shared" si="8"/>
        <v>0</v>
      </c>
      <c r="H255" s="150" t="s">
        <v>909</v>
      </c>
      <c r="I255" s="151" t="s">
        <v>909</v>
      </c>
      <c r="J255" s="163" t="s">
        <v>909</v>
      </c>
      <c r="K255" s="164" t="s">
        <v>909</v>
      </c>
    </row>
    <row r="256" spans="1:11">
      <c r="A256" s="238" t="s">
        <v>164</v>
      </c>
      <c r="B256" s="236" t="s">
        <v>1281</v>
      </c>
      <c r="C256" s="18" t="s">
        <v>909</v>
      </c>
      <c r="D256" s="18" t="s">
        <v>909</v>
      </c>
      <c r="E256" s="19">
        <f t="shared" si="9"/>
        <v>0</v>
      </c>
      <c r="F256" s="18" t="s">
        <v>909</v>
      </c>
      <c r="G256" s="125">
        <f t="shared" si="8"/>
        <v>0</v>
      </c>
      <c r="H256" s="150" t="s">
        <v>909</v>
      </c>
      <c r="I256" s="151" t="s">
        <v>909</v>
      </c>
      <c r="J256" s="163" t="s">
        <v>909</v>
      </c>
      <c r="K256" s="164" t="s">
        <v>909</v>
      </c>
    </row>
    <row r="257" spans="1:11">
      <c r="A257" s="238" t="s">
        <v>164</v>
      </c>
      <c r="B257" s="236" t="s">
        <v>1282</v>
      </c>
      <c r="C257" s="18">
        <v>49000</v>
      </c>
      <c r="D257" s="18" t="s">
        <v>909</v>
      </c>
      <c r="E257" s="19">
        <v>49000</v>
      </c>
      <c r="F257" s="18">
        <v>49000</v>
      </c>
      <c r="G257" s="125">
        <f t="shared" si="8"/>
        <v>0</v>
      </c>
      <c r="H257" s="150" t="s">
        <v>909</v>
      </c>
      <c r="I257" s="151" t="s">
        <v>909</v>
      </c>
      <c r="J257" s="163" t="s">
        <v>909</v>
      </c>
      <c r="K257" s="164" t="s">
        <v>909</v>
      </c>
    </row>
    <row r="258" spans="1:11">
      <c r="A258" s="238" t="s">
        <v>164</v>
      </c>
      <c r="B258" s="237" t="s">
        <v>1283</v>
      </c>
      <c r="C258" s="18">
        <v>10800</v>
      </c>
      <c r="D258" s="18" t="s">
        <v>909</v>
      </c>
      <c r="E258" s="19">
        <v>10800</v>
      </c>
      <c r="F258" s="18">
        <v>5900</v>
      </c>
      <c r="G258" s="125">
        <f t="shared" si="8"/>
        <v>4900</v>
      </c>
      <c r="H258" s="150" t="s">
        <v>909</v>
      </c>
      <c r="I258" s="151" t="s">
        <v>909</v>
      </c>
      <c r="J258" s="163" t="s">
        <v>909</v>
      </c>
      <c r="K258" s="164" t="s">
        <v>909</v>
      </c>
    </row>
    <row r="259" spans="1:11">
      <c r="A259" s="238" t="s">
        <v>164</v>
      </c>
      <c r="B259" s="237" t="s">
        <v>1284</v>
      </c>
      <c r="C259" s="18">
        <v>1500</v>
      </c>
      <c r="D259" s="18" t="s">
        <v>909</v>
      </c>
      <c r="E259" s="19">
        <v>1500</v>
      </c>
      <c r="F259" s="18">
        <v>1500</v>
      </c>
      <c r="G259" s="125">
        <f t="shared" si="8"/>
        <v>0</v>
      </c>
      <c r="H259" s="150" t="s">
        <v>909</v>
      </c>
      <c r="I259" s="151" t="s">
        <v>909</v>
      </c>
      <c r="J259" s="165" t="s">
        <v>909</v>
      </c>
      <c r="K259" s="164" t="s">
        <v>909</v>
      </c>
    </row>
    <row r="260" spans="1:11">
      <c r="A260" s="238" t="s">
        <v>164</v>
      </c>
      <c r="B260" s="236" t="s">
        <v>176</v>
      </c>
      <c r="C260" s="18">
        <v>200</v>
      </c>
      <c r="D260" s="18" t="s">
        <v>909</v>
      </c>
      <c r="E260" s="19">
        <v>200</v>
      </c>
      <c r="F260" s="18">
        <v>200</v>
      </c>
      <c r="G260" s="125">
        <f t="shared" si="8"/>
        <v>0</v>
      </c>
      <c r="H260" s="150" t="s">
        <v>909</v>
      </c>
      <c r="I260" s="151" t="s">
        <v>909</v>
      </c>
      <c r="J260" s="163" t="s">
        <v>909</v>
      </c>
      <c r="K260" s="164" t="s">
        <v>909</v>
      </c>
    </row>
    <row r="261" spans="1:11">
      <c r="A261" s="238" t="s">
        <v>164</v>
      </c>
      <c r="B261" s="236" t="s">
        <v>180</v>
      </c>
      <c r="C261" s="18">
        <v>9500</v>
      </c>
      <c r="D261" s="18" t="s">
        <v>909</v>
      </c>
      <c r="E261" s="19">
        <v>9500</v>
      </c>
      <c r="F261" s="18">
        <v>7500</v>
      </c>
      <c r="G261" s="125">
        <f t="shared" si="8"/>
        <v>2000</v>
      </c>
      <c r="H261" s="150" t="s">
        <v>909</v>
      </c>
      <c r="I261" s="151" t="s">
        <v>909</v>
      </c>
      <c r="J261" s="163" t="s">
        <v>909</v>
      </c>
      <c r="K261" s="164" t="s">
        <v>909</v>
      </c>
    </row>
    <row r="262" spans="1:11">
      <c r="A262" s="238" t="s">
        <v>164</v>
      </c>
      <c r="B262" s="236" t="s">
        <v>1285</v>
      </c>
      <c r="C262" s="18" t="s">
        <v>909</v>
      </c>
      <c r="D262" s="18" t="s">
        <v>909</v>
      </c>
      <c r="E262" s="19">
        <f t="shared" si="9"/>
        <v>0</v>
      </c>
      <c r="F262" s="18" t="s">
        <v>909</v>
      </c>
      <c r="G262" s="125">
        <f t="shared" si="8"/>
        <v>0</v>
      </c>
      <c r="H262" s="150" t="s">
        <v>909</v>
      </c>
      <c r="I262" s="151" t="s">
        <v>909</v>
      </c>
      <c r="J262" s="163" t="s">
        <v>909</v>
      </c>
      <c r="K262" s="164" t="s">
        <v>909</v>
      </c>
    </row>
    <row r="263" spans="1:11" s="2" customFormat="1" ht="15.75" customHeight="1">
      <c r="A263" s="238" t="s">
        <v>164</v>
      </c>
      <c r="B263" s="236" t="s">
        <v>1286</v>
      </c>
      <c r="C263" s="23" t="s">
        <v>909</v>
      </c>
      <c r="D263" s="18" t="s">
        <v>909</v>
      </c>
      <c r="E263" s="19">
        <f t="shared" si="9"/>
        <v>0</v>
      </c>
      <c r="F263" s="18" t="s">
        <v>909</v>
      </c>
      <c r="G263" s="125">
        <f t="shared" si="8"/>
        <v>0</v>
      </c>
      <c r="H263" s="150" t="s">
        <v>909</v>
      </c>
      <c r="I263" s="151" t="s">
        <v>909</v>
      </c>
      <c r="J263" s="165" t="s">
        <v>909</v>
      </c>
      <c r="K263" s="164" t="s">
        <v>909</v>
      </c>
    </row>
    <row r="264" spans="1:11" s="2" customFormat="1" ht="15.75" customHeight="1">
      <c r="A264" s="238" t="s">
        <v>164</v>
      </c>
      <c r="B264" s="236" t="s">
        <v>1287</v>
      </c>
      <c r="C264" s="23">
        <v>300</v>
      </c>
      <c r="D264" s="18" t="s">
        <v>909</v>
      </c>
      <c r="E264" s="19">
        <v>300</v>
      </c>
      <c r="F264" s="18">
        <v>300</v>
      </c>
      <c r="G264" s="125">
        <f t="shared" si="8"/>
        <v>0</v>
      </c>
      <c r="H264" s="150" t="s">
        <v>909</v>
      </c>
      <c r="I264" s="151" t="s">
        <v>909</v>
      </c>
      <c r="J264" s="163" t="s">
        <v>909</v>
      </c>
      <c r="K264" s="164" t="s">
        <v>909</v>
      </c>
    </row>
    <row r="265" spans="1:11" s="2" customFormat="1" ht="15.75" customHeight="1">
      <c r="A265" s="238" t="s">
        <v>164</v>
      </c>
      <c r="B265" s="236" t="s">
        <v>1288</v>
      </c>
      <c r="C265" s="23">
        <v>10380</v>
      </c>
      <c r="D265" s="18" t="s">
        <v>909</v>
      </c>
      <c r="E265" s="19">
        <v>10380</v>
      </c>
      <c r="F265" s="18">
        <v>10380</v>
      </c>
      <c r="G265" s="125">
        <f t="shared" si="8"/>
        <v>0</v>
      </c>
      <c r="H265" s="150" t="s">
        <v>909</v>
      </c>
      <c r="I265" s="151" t="s">
        <v>909</v>
      </c>
      <c r="J265" s="165" t="s">
        <v>909</v>
      </c>
      <c r="K265" s="164" t="s">
        <v>909</v>
      </c>
    </row>
    <row r="266" spans="1:11" s="2" customFormat="1" ht="15.75" customHeight="1">
      <c r="A266" s="238" t="s">
        <v>164</v>
      </c>
      <c r="B266" s="236" t="s">
        <v>1289</v>
      </c>
      <c r="C266" s="23">
        <v>4500</v>
      </c>
      <c r="D266" s="18" t="s">
        <v>909</v>
      </c>
      <c r="E266" s="19">
        <v>4500</v>
      </c>
      <c r="F266" s="18">
        <v>4500</v>
      </c>
      <c r="G266" s="125">
        <f t="shared" si="8"/>
        <v>0</v>
      </c>
      <c r="H266" s="150" t="s">
        <v>909</v>
      </c>
      <c r="I266" s="151" t="s">
        <v>909</v>
      </c>
      <c r="J266" s="165" t="s">
        <v>909</v>
      </c>
      <c r="K266" s="164" t="s">
        <v>909</v>
      </c>
    </row>
    <row r="267" spans="1:11" s="2" customFormat="1" ht="15.75" customHeight="1">
      <c r="A267" s="238" t="s">
        <v>164</v>
      </c>
      <c r="B267" s="236" t="s">
        <v>1290</v>
      </c>
      <c r="C267" s="23">
        <v>1890</v>
      </c>
      <c r="D267" s="18" t="s">
        <v>909</v>
      </c>
      <c r="E267" s="19">
        <v>1890</v>
      </c>
      <c r="F267" s="18">
        <v>1890</v>
      </c>
      <c r="G267" s="125">
        <f t="shared" si="8"/>
        <v>0</v>
      </c>
      <c r="H267" s="150" t="s">
        <v>909</v>
      </c>
      <c r="I267" s="151" t="s">
        <v>909</v>
      </c>
      <c r="J267" s="165" t="s">
        <v>909</v>
      </c>
      <c r="K267" s="164" t="s">
        <v>909</v>
      </c>
    </row>
    <row r="268" spans="1:11" s="2" customFormat="1" ht="15.75" customHeight="1">
      <c r="A268" s="238" t="s">
        <v>164</v>
      </c>
      <c r="B268" s="236" t="s">
        <v>1291</v>
      </c>
      <c r="C268" s="23" t="s">
        <v>909</v>
      </c>
      <c r="D268" s="18" t="s">
        <v>909</v>
      </c>
      <c r="E268" s="19">
        <f t="shared" si="9"/>
        <v>0</v>
      </c>
      <c r="F268" s="18" t="s">
        <v>909</v>
      </c>
      <c r="G268" s="125">
        <f t="shared" si="8"/>
        <v>0</v>
      </c>
      <c r="H268" s="150" t="s">
        <v>909</v>
      </c>
      <c r="I268" s="151" t="s">
        <v>909</v>
      </c>
      <c r="J268" s="163" t="s">
        <v>909</v>
      </c>
      <c r="K268" s="164" t="s">
        <v>909</v>
      </c>
    </row>
    <row r="269" spans="1:11">
      <c r="A269" s="238" t="s">
        <v>164</v>
      </c>
      <c r="B269" s="236" t="s">
        <v>1292</v>
      </c>
      <c r="C269" s="18">
        <v>15000</v>
      </c>
      <c r="D269" s="18"/>
      <c r="E269" s="19">
        <v>15000</v>
      </c>
      <c r="F269" s="18">
        <v>15000</v>
      </c>
      <c r="G269" s="125">
        <f t="shared" si="8"/>
        <v>0</v>
      </c>
      <c r="H269" s="150" t="s">
        <v>909</v>
      </c>
      <c r="I269" s="151" t="s">
        <v>909</v>
      </c>
      <c r="J269" s="163" t="s">
        <v>909</v>
      </c>
      <c r="K269" s="164" t="s">
        <v>909</v>
      </c>
    </row>
    <row r="270" spans="1:11">
      <c r="A270" s="238" t="s">
        <v>164</v>
      </c>
      <c r="B270" s="236" t="s">
        <v>1293</v>
      </c>
      <c r="C270" s="18">
        <v>75000</v>
      </c>
      <c r="D270" s="18" t="s">
        <v>909</v>
      </c>
      <c r="E270" s="19">
        <v>75000</v>
      </c>
      <c r="F270" s="18">
        <v>75000</v>
      </c>
      <c r="G270" s="125">
        <f t="shared" si="8"/>
        <v>0</v>
      </c>
      <c r="H270" s="150" t="s">
        <v>909</v>
      </c>
      <c r="I270" s="151" t="s">
        <v>909</v>
      </c>
      <c r="J270" s="163" t="s">
        <v>909</v>
      </c>
      <c r="K270" s="164" t="s">
        <v>909</v>
      </c>
    </row>
    <row r="271" spans="1:11">
      <c r="A271" s="238" t="s">
        <v>164</v>
      </c>
      <c r="B271" s="236" t="s">
        <v>1294</v>
      </c>
      <c r="C271" s="18" t="s">
        <v>909</v>
      </c>
      <c r="D271" s="18" t="s">
        <v>909</v>
      </c>
      <c r="E271" s="19">
        <f t="shared" si="9"/>
        <v>0</v>
      </c>
      <c r="F271" s="18" t="s">
        <v>909</v>
      </c>
      <c r="G271" s="125">
        <f t="shared" si="8"/>
        <v>0</v>
      </c>
      <c r="H271" s="150" t="s">
        <v>909</v>
      </c>
      <c r="I271" s="151" t="s">
        <v>909</v>
      </c>
      <c r="J271" s="163" t="s">
        <v>909</v>
      </c>
      <c r="K271" s="164" t="s">
        <v>909</v>
      </c>
    </row>
    <row r="272" spans="1:11">
      <c r="A272" s="238" t="s">
        <v>164</v>
      </c>
      <c r="B272" s="237" t="s">
        <v>1295</v>
      </c>
      <c r="C272" s="18" t="s">
        <v>909</v>
      </c>
      <c r="D272" s="18" t="s">
        <v>909</v>
      </c>
      <c r="E272" s="19">
        <f t="shared" si="9"/>
        <v>0</v>
      </c>
      <c r="F272" s="18" t="s">
        <v>909</v>
      </c>
      <c r="G272" s="125">
        <f t="shared" si="8"/>
        <v>0</v>
      </c>
      <c r="H272" s="150" t="s">
        <v>909</v>
      </c>
      <c r="I272" s="151" t="s">
        <v>909</v>
      </c>
      <c r="J272" s="163" t="s">
        <v>909</v>
      </c>
      <c r="K272" s="164" t="s">
        <v>909</v>
      </c>
    </row>
    <row r="273" spans="1:11">
      <c r="A273" s="238" t="s">
        <v>164</v>
      </c>
      <c r="B273" s="237" t="s">
        <v>1296</v>
      </c>
      <c r="C273" s="18" t="s">
        <v>909</v>
      </c>
      <c r="D273" s="18" t="s">
        <v>909</v>
      </c>
      <c r="E273" s="19">
        <f t="shared" ref="E273:E336" si="10">IFERROR(C273+D273,0)</f>
        <v>0</v>
      </c>
      <c r="F273" s="18" t="s">
        <v>909</v>
      </c>
      <c r="G273" s="125">
        <f t="shared" ref="G273:G336" si="11">IFERROR((E273-F273),0)</f>
        <v>0</v>
      </c>
      <c r="H273" s="150" t="s">
        <v>909</v>
      </c>
      <c r="I273" s="151" t="s">
        <v>909</v>
      </c>
      <c r="J273" s="165" t="s">
        <v>909</v>
      </c>
      <c r="K273" s="164" t="s">
        <v>909</v>
      </c>
    </row>
    <row r="274" spans="1:11">
      <c r="A274" s="238" t="s">
        <v>164</v>
      </c>
      <c r="B274" s="236" t="s">
        <v>1297</v>
      </c>
      <c r="C274" s="18">
        <v>15000</v>
      </c>
      <c r="D274" s="18" t="s">
        <v>909</v>
      </c>
      <c r="E274" s="19">
        <v>15000</v>
      </c>
      <c r="F274" s="18">
        <v>10500</v>
      </c>
      <c r="G274" s="125">
        <f t="shared" si="11"/>
        <v>4500</v>
      </c>
      <c r="H274" s="150" t="s">
        <v>909</v>
      </c>
      <c r="I274" s="151" t="s">
        <v>909</v>
      </c>
      <c r="J274" s="165" t="s">
        <v>909</v>
      </c>
      <c r="K274" s="164" t="s">
        <v>909</v>
      </c>
    </row>
    <row r="275" spans="1:11">
      <c r="A275" s="238" t="s">
        <v>164</v>
      </c>
      <c r="B275" s="237" t="s">
        <v>224</v>
      </c>
      <c r="C275" s="18">
        <v>400</v>
      </c>
      <c r="D275" s="18" t="s">
        <v>909</v>
      </c>
      <c r="E275" s="19">
        <v>400</v>
      </c>
      <c r="F275" s="18">
        <v>400</v>
      </c>
      <c r="G275" s="125">
        <f t="shared" si="11"/>
        <v>0</v>
      </c>
      <c r="H275" s="150" t="s">
        <v>909</v>
      </c>
      <c r="I275" s="151" t="s">
        <v>909</v>
      </c>
      <c r="J275" s="163" t="s">
        <v>909</v>
      </c>
      <c r="K275" s="164" t="s">
        <v>909</v>
      </c>
    </row>
    <row r="276" spans="1:11">
      <c r="A276" s="238" t="s">
        <v>164</v>
      </c>
      <c r="B276" s="237" t="s">
        <v>1298</v>
      </c>
      <c r="C276" s="18">
        <v>100</v>
      </c>
      <c r="D276" s="18" t="s">
        <v>909</v>
      </c>
      <c r="E276" s="19">
        <v>100</v>
      </c>
      <c r="F276" s="18">
        <v>100</v>
      </c>
      <c r="G276" s="125">
        <f t="shared" si="11"/>
        <v>0</v>
      </c>
      <c r="H276" s="150" t="s">
        <v>909</v>
      </c>
      <c r="I276" s="151" t="s">
        <v>909</v>
      </c>
      <c r="J276" s="163" t="s">
        <v>909</v>
      </c>
      <c r="K276" s="164" t="s">
        <v>909</v>
      </c>
    </row>
    <row r="277" spans="1:11">
      <c r="A277" s="238" t="s">
        <v>164</v>
      </c>
      <c r="B277" s="236" t="s">
        <v>208</v>
      </c>
      <c r="C277" s="18">
        <v>4000</v>
      </c>
      <c r="D277" s="18" t="s">
        <v>909</v>
      </c>
      <c r="E277" s="19">
        <v>4000</v>
      </c>
      <c r="F277" s="18">
        <v>4000</v>
      </c>
      <c r="G277" s="125">
        <f t="shared" si="11"/>
        <v>0</v>
      </c>
      <c r="H277" s="150" t="s">
        <v>909</v>
      </c>
      <c r="I277" s="151" t="s">
        <v>909</v>
      </c>
      <c r="J277" s="163" t="s">
        <v>909</v>
      </c>
      <c r="K277" s="164" t="s">
        <v>909</v>
      </c>
    </row>
    <row r="278" spans="1:11">
      <c r="A278" s="238" t="s">
        <v>164</v>
      </c>
      <c r="B278" s="236" t="s">
        <v>1299</v>
      </c>
      <c r="C278" s="18" t="s">
        <v>909</v>
      </c>
      <c r="D278" s="18" t="s">
        <v>909</v>
      </c>
      <c r="E278" s="19">
        <f t="shared" si="10"/>
        <v>0</v>
      </c>
      <c r="F278" s="18" t="s">
        <v>909</v>
      </c>
      <c r="G278" s="125">
        <f t="shared" si="11"/>
        <v>0</v>
      </c>
      <c r="H278" s="150" t="s">
        <v>909</v>
      </c>
      <c r="I278" s="151" t="s">
        <v>909</v>
      </c>
      <c r="J278" s="165" t="s">
        <v>909</v>
      </c>
      <c r="K278" s="164" t="s">
        <v>909</v>
      </c>
    </row>
    <row r="279" spans="1:11">
      <c r="A279" s="238" t="s">
        <v>164</v>
      </c>
      <c r="B279" s="236" t="s">
        <v>1300</v>
      </c>
      <c r="C279" s="18">
        <v>600</v>
      </c>
      <c r="D279" s="18" t="s">
        <v>909</v>
      </c>
      <c r="E279" s="19">
        <v>600</v>
      </c>
      <c r="F279" s="18">
        <v>600</v>
      </c>
      <c r="G279" s="125">
        <f t="shared" si="11"/>
        <v>0</v>
      </c>
      <c r="H279" s="150" t="s">
        <v>909</v>
      </c>
      <c r="I279" s="151" t="s">
        <v>909</v>
      </c>
      <c r="J279" s="163" t="s">
        <v>909</v>
      </c>
      <c r="K279" s="164" t="s">
        <v>909</v>
      </c>
    </row>
    <row r="280" spans="1:11">
      <c r="A280" s="238" t="s">
        <v>164</v>
      </c>
      <c r="B280" s="236" t="s">
        <v>167</v>
      </c>
      <c r="C280" s="18">
        <v>400</v>
      </c>
      <c r="D280" s="18" t="s">
        <v>909</v>
      </c>
      <c r="E280" s="19">
        <v>400</v>
      </c>
      <c r="F280" s="18">
        <v>400</v>
      </c>
      <c r="G280" s="125">
        <f t="shared" si="11"/>
        <v>0</v>
      </c>
      <c r="H280" s="150" t="s">
        <v>909</v>
      </c>
      <c r="I280" s="151" t="s">
        <v>909</v>
      </c>
      <c r="J280" s="163" t="s">
        <v>909</v>
      </c>
      <c r="K280" s="164" t="s">
        <v>909</v>
      </c>
    </row>
    <row r="281" spans="1:11">
      <c r="A281" s="238" t="s">
        <v>164</v>
      </c>
      <c r="B281" s="236" t="s">
        <v>220</v>
      </c>
      <c r="C281" s="18">
        <v>178000</v>
      </c>
      <c r="D281" s="18" t="s">
        <v>909</v>
      </c>
      <c r="E281" s="19">
        <v>178000</v>
      </c>
      <c r="F281" s="18">
        <v>158000</v>
      </c>
      <c r="G281" s="125">
        <f t="shared" si="11"/>
        <v>20000</v>
      </c>
      <c r="H281" s="150" t="s">
        <v>909</v>
      </c>
      <c r="I281" s="151" t="s">
        <v>909</v>
      </c>
      <c r="J281" s="165" t="s">
        <v>909</v>
      </c>
      <c r="K281" s="164" t="s">
        <v>909</v>
      </c>
    </row>
    <row r="282" spans="1:11">
      <c r="A282" s="238" t="s">
        <v>164</v>
      </c>
      <c r="B282" s="236" t="s">
        <v>191</v>
      </c>
      <c r="C282" s="18" t="s">
        <v>909</v>
      </c>
      <c r="D282" s="18" t="s">
        <v>909</v>
      </c>
      <c r="E282" s="19">
        <f t="shared" si="10"/>
        <v>0</v>
      </c>
      <c r="F282" s="18" t="s">
        <v>909</v>
      </c>
      <c r="G282" s="125">
        <f t="shared" si="11"/>
        <v>0</v>
      </c>
      <c r="H282" s="150" t="s">
        <v>909</v>
      </c>
      <c r="I282" s="151" t="s">
        <v>909</v>
      </c>
      <c r="J282" s="163" t="s">
        <v>909</v>
      </c>
      <c r="K282" s="164" t="s">
        <v>909</v>
      </c>
    </row>
    <row r="283" spans="1:11">
      <c r="A283" s="238" t="s">
        <v>164</v>
      </c>
      <c r="B283" s="237" t="s">
        <v>927</v>
      </c>
      <c r="C283" s="18">
        <v>17000</v>
      </c>
      <c r="D283" s="18" t="s">
        <v>909</v>
      </c>
      <c r="E283" s="19">
        <v>17000</v>
      </c>
      <c r="F283" s="18">
        <v>17000</v>
      </c>
      <c r="G283" s="125">
        <f t="shared" si="11"/>
        <v>0</v>
      </c>
      <c r="H283" s="150" t="s">
        <v>909</v>
      </c>
      <c r="I283" s="151" t="s">
        <v>909</v>
      </c>
      <c r="J283" s="165" t="s">
        <v>909</v>
      </c>
      <c r="K283" s="164" t="s">
        <v>909</v>
      </c>
    </row>
    <row r="284" spans="1:11">
      <c r="A284" s="238" t="s">
        <v>164</v>
      </c>
      <c r="B284" s="236" t="s">
        <v>217</v>
      </c>
      <c r="C284" s="18">
        <v>8000</v>
      </c>
      <c r="D284" s="18" t="s">
        <v>909</v>
      </c>
      <c r="E284" s="19">
        <v>8000</v>
      </c>
      <c r="F284" s="18">
        <v>8000</v>
      </c>
      <c r="G284" s="125">
        <f t="shared" si="11"/>
        <v>0</v>
      </c>
      <c r="H284" s="150" t="s">
        <v>909</v>
      </c>
      <c r="I284" s="151" t="s">
        <v>909</v>
      </c>
      <c r="J284" s="163" t="s">
        <v>909</v>
      </c>
      <c r="K284" s="164" t="s">
        <v>909</v>
      </c>
    </row>
    <row r="285" spans="1:11">
      <c r="A285" s="238" t="s">
        <v>164</v>
      </c>
      <c r="B285" s="231" t="s">
        <v>1301</v>
      </c>
      <c r="C285" s="18" t="s">
        <v>909</v>
      </c>
      <c r="D285" s="18" t="s">
        <v>909</v>
      </c>
      <c r="E285" s="19">
        <f t="shared" si="10"/>
        <v>0</v>
      </c>
      <c r="F285" s="18" t="s">
        <v>909</v>
      </c>
      <c r="G285" s="125">
        <f t="shared" si="11"/>
        <v>0</v>
      </c>
      <c r="H285" s="150" t="s">
        <v>909</v>
      </c>
      <c r="I285" s="151" t="s">
        <v>909</v>
      </c>
      <c r="J285" s="163" t="s">
        <v>909</v>
      </c>
      <c r="K285" s="164" t="s">
        <v>909</v>
      </c>
    </row>
    <row r="286" spans="1:11">
      <c r="A286" s="238" t="s">
        <v>164</v>
      </c>
      <c r="B286" s="236" t="s">
        <v>1302</v>
      </c>
      <c r="C286" s="18">
        <v>7000</v>
      </c>
      <c r="D286" s="18" t="s">
        <v>909</v>
      </c>
      <c r="E286" s="19">
        <v>7000</v>
      </c>
      <c r="F286" s="18">
        <v>5000</v>
      </c>
      <c r="G286" s="125">
        <f t="shared" si="11"/>
        <v>2000</v>
      </c>
      <c r="H286" s="150" t="s">
        <v>909</v>
      </c>
      <c r="I286" s="151" t="s">
        <v>909</v>
      </c>
      <c r="J286" s="163" t="s">
        <v>909</v>
      </c>
      <c r="K286" s="164" t="s">
        <v>909</v>
      </c>
    </row>
    <row r="287" spans="1:11">
      <c r="A287" s="238" t="s">
        <v>164</v>
      </c>
      <c r="B287" s="237" t="s">
        <v>926</v>
      </c>
      <c r="C287" s="18" t="s">
        <v>909</v>
      </c>
      <c r="D287" s="18" t="s">
        <v>909</v>
      </c>
      <c r="E287" s="19">
        <f t="shared" si="10"/>
        <v>0</v>
      </c>
      <c r="F287" s="18" t="s">
        <v>909</v>
      </c>
      <c r="G287" s="125">
        <f t="shared" si="11"/>
        <v>0</v>
      </c>
      <c r="H287" s="150" t="s">
        <v>909</v>
      </c>
      <c r="I287" s="151" t="s">
        <v>909</v>
      </c>
      <c r="J287" s="163" t="s">
        <v>909</v>
      </c>
      <c r="K287" s="164" t="s">
        <v>909</v>
      </c>
    </row>
    <row r="288" spans="1:11">
      <c r="A288" s="238" t="s">
        <v>164</v>
      </c>
      <c r="B288" s="236" t="s">
        <v>1303</v>
      </c>
      <c r="C288" s="18" t="s">
        <v>909</v>
      </c>
      <c r="D288" s="18" t="s">
        <v>909</v>
      </c>
      <c r="E288" s="19">
        <f t="shared" si="10"/>
        <v>0</v>
      </c>
      <c r="F288" s="18" t="s">
        <v>909</v>
      </c>
      <c r="G288" s="125">
        <f t="shared" si="11"/>
        <v>0</v>
      </c>
      <c r="H288" s="150" t="s">
        <v>909</v>
      </c>
      <c r="I288" s="151" t="s">
        <v>909</v>
      </c>
      <c r="J288" s="165" t="s">
        <v>909</v>
      </c>
      <c r="K288" s="164" t="s">
        <v>909</v>
      </c>
    </row>
    <row r="289" spans="1:11">
      <c r="A289" s="238" t="s">
        <v>164</v>
      </c>
      <c r="B289" s="237" t="s">
        <v>1304</v>
      </c>
      <c r="C289" s="18">
        <v>4600</v>
      </c>
      <c r="D289" s="18" t="s">
        <v>909</v>
      </c>
      <c r="E289" s="19">
        <v>4600</v>
      </c>
      <c r="F289" s="18">
        <v>4200</v>
      </c>
      <c r="G289" s="125">
        <f t="shared" si="11"/>
        <v>400</v>
      </c>
      <c r="H289" s="150" t="s">
        <v>909</v>
      </c>
      <c r="I289" s="151" t="s">
        <v>909</v>
      </c>
      <c r="J289" s="165" t="s">
        <v>909</v>
      </c>
      <c r="K289" s="164" t="s">
        <v>909</v>
      </c>
    </row>
    <row r="290" spans="1:11">
      <c r="A290" s="238" t="s">
        <v>164</v>
      </c>
      <c r="B290" s="236" t="s">
        <v>221</v>
      </c>
      <c r="C290" s="18"/>
      <c r="D290" s="18" t="s">
        <v>909</v>
      </c>
      <c r="E290" s="19"/>
      <c r="F290" s="18"/>
      <c r="G290" s="125">
        <f t="shared" si="11"/>
        <v>0</v>
      </c>
      <c r="H290" s="150" t="s">
        <v>909</v>
      </c>
      <c r="I290" s="151" t="s">
        <v>909</v>
      </c>
      <c r="J290" s="163" t="s">
        <v>909</v>
      </c>
      <c r="K290" s="164" t="s">
        <v>909</v>
      </c>
    </row>
    <row r="291" spans="1:11">
      <c r="A291" s="238" t="s">
        <v>164</v>
      </c>
      <c r="B291" s="237" t="s">
        <v>1305</v>
      </c>
      <c r="C291" s="18">
        <v>1000</v>
      </c>
      <c r="D291" s="18" t="s">
        <v>909</v>
      </c>
      <c r="E291" s="19">
        <v>1000</v>
      </c>
      <c r="F291" s="18">
        <v>509</v>
      </c>
      <c r="G291" s="125">
        <f t="shared" si="11"/>
        <v>491</v>
      </c>
      <c r="H291" s="150" t="s">
        <v>909</v>
      </c>
      <c r="I291" s="151" t="s">
        <v>909</v>
      </c>
      <c r="J291" s="163" t="s">
        <v>909</v>
      </c>
      <c r="K291" s="164" t="s">
        <v>909</v>
      </c>
    </row>
    <row r="292" spans="1:11">
      <c r="A292" s="238" t="s">
        <v>164</v>
      </c>
      <c r="B292" s="236" t="s">
        <v>1306</v>
      </c>
      <c r="C292" s="18">
        <v>63000</v>
      </c>
      <c r="D292" s="18" t="s">
        <v>909</v>
      </c>
      <c r="E292" s="19">
        <v>63000</v>
      </c>
      <c r="F292" s="18">
        <v>54200</v>
      </c>
      <c r="G292" s="125">
        <f t="shared" si="11"/>
        <v>8800</v>
      </c>
      <c r="H292" s="150" t="s">
        <v>909</v>
      </c>
      <c r="I292" s="151" t="s">
        <v>909</v>
      </c>
      <c r="J292" s="163" t="s">
        <v>909</v>
      </c>
      <c r="K292" s="164" t="s">
        <v>909</v>
      </c>
    </row>
    <row r="293" spans="1:11">
      <c r="A293" s="16" t="s">
        <v>1307</v>
      </c>
      <c r="B293" s="240" t="s">
        <v>498</v>
      </c>
      <c r="C293" s="18">
        <v>33000</v>
      </c>
      <c r="D293" s="18" t="s">
        <v>909</v>
      </c>
      <c r="E293" s="19">
        <v>33000</v>
      </c>
      <c r="F293" s="18">
        <v>33000</v>
      </c>
      <c r="G293" s="125">
        <f t="shared" si="11"/>
        <v>0</v>
      </c>
      <c r="H293" s="150" t="s">
        <v>909</v>
      </c>
      <c r="I293" s="151" t="s">
        <v>909</v>
      </c>
      <c r="J293" s="163" t="s">
        <v>909</v>
      </c>
      <c r="K293" s="164" t="s">
        <v>909</v>
      </c>
    </row>
    <row r="294" spans="1:11">
      <c r="A294" s="238" t="s">
        <v>1307</v>
      </c>
      <c r="B294" s="241" t="s">
        <v>494</v>
      </c>
      <c r="C294" s="18" t="s">
        <v>909</v>
      </c>
      <c r="D294" s="18" t="s">
        <v>909</v>
      </c>
      <c r="E294" s="19">
        <f t="shared" si="10"/>
        <v>0</v>
      </c>
      <c r="F294" s="18" t="s">
        <v>909</v>
      </c>
      <c r="G294" s="125">
        <f t="shared" si="11"/>
        <v>0</v>
      </c>
      <c r="H294" s="150" t="s">
        <v>909</v>
      </c>
      <c r="I294" s="151" t="s">
        <v>909</v>
      </c>
      <c r="J294" s="163" t="s">
        <v>909</v>
      </c>
      <c r="K294" s="164" t="s">
        <v>909</v>
      </c>
    </row>
    <row r="295" spans="1:11">
      <c r="A295" s="238" t="s">
        <v>1307</v>
      </c>
      <c r="B295" s="241" t="s">
        <v>495</v>
      </c>
      <c r="C295" s="18" t="s">
        <v>909</v>
      </c>
      <c r="D295" s="18" t="s">
        <v>909</v>
      </c>
      <c r="E295" s="19">
        <f t="shared" si="10"/>
        <v>0</v>
      </c>
      <c r="F295" s="18" t="s">
        <v>909</v>
      </c>
      <c r="G295" s="125">
        <f t="shared" si="11"/>
        <v>0</v>
      </c>
      <c r="H295" s="150" t="s">
        <v>909</v>
      </c>
      <c r="I295" s="151" t="s">
        <v>909</v>
      </c>
      <c r="J295" s="163" t="s">
        <v>909</v>
      </c>
      <c r="K295" s="164" t="s">
        <v>909</v>
      </c>
    </row>
    <row r="296" spans="1:11">
      <c r="A296" s="238" t="s">
        <v>1307</v>
      </c>
      <c r="B296" s="241" t="s">
        <v>484</v>
      </c>
      <c r="C296" s="18" t="s">
        <v>909</v>
      </c>
      <c r="D296" s="18" t="s">
        <v>909</v>
      </c>
      <c r="E296" s="19">
        <f t="shared" si="10"/>
        <v>0</v>
      </c>
      <c r="F296" s="18" t="s">
        <v>909</v>
      </c>
      <c r="G296" s="125">
        <f t="shared" si="11"/>
        <v>0</v>
      </c>
      <c r="H296" s="150" t="s">
        <v>909</v>
      </c>
      <c r="I296" s="151" t="s">
        <v>909</v>
      </c>
      <c r="J296" s="163" t="s">
        <v>909</v>
      </c>
      <c r="K296" s="164" t="s">
        <v>909</v>
      </c>
    </row>
    <row r="297" spans="1:11">
      <c r="A297" s="238" t="s">
        <v>1307</v>
      </c>
      <c r="B297" s="241" t="s">
        <v>515</v>
      </c>
      <c r="C297" s="18">
        <v>14200</v>
      </c>
      <c r="D297" s="18" t="s">
        <v>909</v>
      </c>
      <c r="E297" s="19">
        <v>14200</v>
      </c>
      <c r="F297" s="18">
        <v>14200</v>
      </c>
      <c r="G297" s="125">
        <f t="shared" si="11"/>
        <v>0</v>
      </c>
      <c r="H297" s="150" t="s">
        <v>909</v>
      </c>
      <c r="I297" s="151" t="s">
        <v>909</v>
      </c>
      <c r="J297" s="163" t="s">
        <v>909</v>
      </c>
      <c r="K297" s="164" t="s">
        <v>909</v>
      </c>
    </row>
    <row r="298" spans="1:11">
      <c r="A298" s="238" t="s">
        <v>1307</v>
      </c>
      <c r="B298" s="241" t="s">
        <v>516</v>
      </c>
      <c r="C298" s="18">
        <v>23000</v>
      </c>
      <c r="D298" s="18" t="s">
        <v>909</v>
      </c>
      <c r="E298" s="19">
        <v>23000</v>
      </c>
      <c r="F298" s="18">
        <v>23000</v>
      </c>
      <c r="G298" s="125">
        <f t="shared" si="11"/>
        <v>0</v>
      </c>
      <c r="H298" s="150" t="s">
        <v>909</v>
      </c>
      <c r="I298" s="151" t="s">
        <v>909</v>
      </c>
      <c r="J298" s="163" t="s">
        <v>909</v>
      </c>
      <c r="K298" s="164" t="s">
        <v>909</v>
      </c>
    </row>
    <row r="299" spans="1:11">
      <c r="A299" s="238" t="s">
        <v>1307</v>
      </c>
      <c r="B299" s="241" t="s">
        <v>517</v>
      </c>
      <c r="C299" s="18" t="s">
        <v>909</v>
      </c>
      <c r="D299" s="18" t="s">
        <v>909</v>
      </c>
      <c r="E299" s="19">
        <f t="shared" si="10"/>
        <v>0</v>
      </c>
      <c r="F299" s="18" t="s">
        <v>909</v>
      </c>
      <c r="G299" s="125">
        <f t="shared" si="11"/>
        <v>0</v>
      </c>
      <c r="H299" s="150" t="s">
        <v>909</v>
      </c>
      <c r="I299" s="151" t="s">
        <v>909</v>
      </c>
      <c r="J299" s="163" t="s">
        <v>909</v>
      </c>
      <c r="K299" s="164" t="s">
        <v>909</v>
      </c>
    </row>
    <row r="300" spans="1:11">
      <c r="A300" s="238" t="s">
        <v>1307</v>
      </c>
      <c r="B300" s="241" t="s">
        <v>518</v>
      </c>
      <c r="C300" s="18">
        <v>700</v>
      </c>
      <c r="D300" s="18" t="s">
        <v>909</v>
      </c>
      <c r="E300" s="19">
        <v>700</v>
      </c>
      <c r="F300" s="18">
        <v>700</v>
      </c>
      <c r="G300" s="125">
        <f t="shared" si="11"/>
        <v>0</v>
      </c>
      <c r="H300" s="150" t="s">
        <v>909</v>
      </c>
      <c r="I300" s="151" t="s">
        <v>909</v>
      </c>
      <c r="J300" s="163" t="s">
        <v>909</v>
      </c>
      <c r="K300" s="164" t="s">
        <v>909</v>
      </c>
    </row>
    <row r="301" spans="1:11">
      <c r="A301" s="238" t="s">
        <v>1307</v>
      </c>
      <c r="B301" s="241" t="s">
        <v>514</v>
      </c>
      <c r="C301" s="18">
        <v>100</v>
      </c>
      <c r="D301" s="18" t="s">
        <v>909</v>
      </c>
      <c r="E301" s="19">
        <v>100</v>
      </c>
      <c r="F301" s="18">
        <v>100</v>
      </c>
      <c r="G301" s="125">
        <f t="shared" si="11"/>
        <v>0</v>
      </c>
      <c r="H301" s="150" t="s">
        <v>909</v>
      </c>
      <c r="I301" s="151" t="s">
        <v>909</v>
      </c>
      <c r="J301" s="163" t="s">
        <v>909</v>
      </c>
      <c r="K301" s="164" t="s">
        <v>909</v>
      </c>
    </row>
    <row r="302" spans="1:11">
      <c r="A302" s="238" t="s">
        <v>1307</v>
      </c>
      <c r="B302" s="241" t="s">
        <v>519</v>
      </c>
      <c r="C302" s="24">
        <v>200</v>
      </c>
      <c r="D302" s="18" t="s">
        <v>909</v>
      </c>
      <c r="E302" s="24">
        <v>200</v>
      </c>
      <c r="F302" s="24">
        <v>200</v>
      </c>
      <c r="G302" s="125">
        <f t="shared" si="11"/>
        <v>0</v>
      </c>
      <c r="H302" s="150" t="s">
        <v>909</v>
      </c>
      <c r="I302" s="151" t="s">
        <v>909</v>
      </c>
      <c r="J302" s="163" t="s">
        <v>909</v>
      </c>
      <c r="K302" s="164" t="s">
        <v>909</v>
      </c>
    </row>
    <row r="303" spans="1:11">
      <c r="A303" s="238" t="s">
        <v>1307</v>
      </c>
      <c r="B303" s="241" t="s">
        <v>489</v>
      </c>
      <c r="C303" s="18">
        <v>4000</v>
      </c>
      <c r="D303" s="18" t="s">
        <v>909</v>
      </c>
      <c r="E303" s="18">
        <v>4000</v>
      </c>
      <c r="F303" s="24">
        <v>4000</v>
      </c>
      <c r="G303" s="125">
        <f t="shared" si="11"/>
        <v>0</v>
      </c>
      <c r="H303" s="150" t="s">
        <v>909</v>
      </c>
      <c r="I303" s="151" t="s">
        <v>909</v>
      </c>
      <c r="J303" s="163" t="s">
        <v>909</v>
      </c>
      <c r="K303" s="164" t="s">
        <v>909</v>
      </c>
    </row>
    <row r="304" spans="1:11">
      <c r="A304" s="238" t="s">
        <v>1307</v>
      </c>
      <c r="B304" s="241" t="s">
        <v>491</v>
      </c>
      <c r="C304" s="18">
        <v>800</v>
      </c>
      <c r="D304" s="18" t="s">
        <v>909</v>
      </c>
      <c r="E304" s="18">
        <v>800</v>
      </c>
      <c r="F304" s="24">
        <v>800</v>
      </c>
      <c r="G304" s="125">
        <f t="shared" si="11"/>
        <v>0</v>
      </c>
      <c r="H304" s="150" t="s">
        <v>909</v>
      </c>
      <c r="I304" s="151" t="s">
        <v>909</v>
      </c>
      <c r="J304" s="163" t="s">
        <v>909</v>
      </c>
      <c r="K304" s="164" t="s">
        <v>909</v>
      </c>
    </row>
    <row r="305" spans="1:11">
      <c r="A305" s="238" t="s">
        <v>1307</v>
      </c>
      <c r="B305" s="241" t="s">
        <v>949</v>
      </c>
      <c r="C305" s="18" t="s">
        <v>909</v>
      </c>
      <c r="D305" s="18" t="s">
        <v>909</v>
      </c>
      <c r="E305" s="18">
        <f t="shared" si="10"/>
        <v>0</v>
      </c>
      <c r="F305" s="24" t="s">
        <v>909</v>
      </c>
      <c r="G305" s="125">
        <f t="shared" si="11"/>
        <v>0</v>
      </c>
      <c r="H305" s="150" t="s">
        <v>909</v>
      </c>
      <c r="I305" s="151" t="s">
        <v>909</v>
      </c>
      <c r="J305" s="163" t="s">
        <v>909</v>
      </c>
      <c r="K305" s="164" t="s">
        <v>909</v>
      </c>
    </row>
    <row r="306" spans="1:11">
      <c r="A306" s="238" t="s">
        <v>1307</v>
      </c>
      <c r="B306" s="241" t="s">
        <v>492</v>
      </c>
      <c r="C306" s="18">
        <v>1200</v>
      </c>
      <c r="D306" s="18" t="s">
        <v>909</v>
      </c>
      <c r="E306" s="18">
        <v>1200</v>
      </c>
      <c r="F306" s="24">
        <v>1200</v>
      </c>
      <c r="G306" s="125">
        <f t="shared" si="11"/>
        <v>0</v>
      </c>
      <c r="H306" s="150" t="s">
        <v>909</v>
      </c>
      <c r="I306" s="151" t="s">
        <v>909</v>
      </c>
      <c r="J306" s="163" t="s">
        <v>909</v>
      </c>
      <c r="K306" s="164" t="s">
        <v>909</v>
      </c>
    </row>
    <row r="307" spans="1:11">
      <c r="A307" s="238" t="s">
        <v>1307</v>
      </c>
      <c r="B307" s="241" t="s">
        <v>507</v>
      </c>
      <c r="C307" s="18" t="s">
        <v>909</v>
      </c>
      <c r="D307" s="18" t="s">
        <v>909</v>
      </c>
      <c r="E307" s="18">
        <f t="shared" si="10"/>
        <v>0</v>
      </c>
      <c r="F307" s="24" t="s">
        <v>909</v>
      </c>
      <c r="G307" s="125">
        <f t="shared" si="11"/>
        <v>0</v>
      </c>
      <c r="H307" s="150" t="s">
        <v>909</v>
      </c>
      <c r="I307" s="151" t="s">
        <v>909</v>
      </c>
      <c r="J307" s="163" t="s">
        <v>909</v>
      </c>
      <c r="K307" s="164" t="s">
        <v>909</v>
      </c>
    </row>
    <row r="308" spans="1:11">
      <c r="A308" s="238" t="s">
        <v>1307</v>
      </c>
      <c r="B308" s="241" t="s">
        <v>521</v>
      </c>
      <c r="C308" s="18">
        <v>200</v>
      </c>
      <c r="D308" s="18" t="s">
        <v>909</v>
      </c>
      <c r="E308" s="18">
        <v>200</v>
      </c>
      <c r="F308" s="24">
        <v>200</v>
      </c>
      <c r="G308" s="125">
        <f t="shared" si="11"/>
        <v>0</v>
      </c>
      <c r="H308" s="150" t="s">
        <v>909</v>
      </c>
      <c r="I308" s="151" t="s">
        <v>909</v>
      </c>
      <c r="J308" s="163" t="s">
        <v>909</v>
      </c>
      <c r="K308" s="164" t="s">
        <v>909</v>
      </c>
    </row>
    <row r="309" spans="1:11">
      <c r="A309" s="238" t="s">
        <v>1307</v>
      </c>
      <c r="B309" s="241" t="s">
        <v>512</v>
      </c>
      <c r="C309" s="18" t="s">
        <v>909</v>
      </c>
      <c r="D309" s="18" t="s">
        <v>909</v>
      </c>
      <c r="E309" s="18">
        <f t="shared" si="10"/>
        <v>0</v>
      </c>
      <c r="F309" s="24"/>
      <c r="G309" s="125">
        <f t="shared" si="11"/>
        <v>0</v>
      </c>
      <c r="H309" s="150" t="s">
        <v>909</v>
      </c>
      <c r="I309" s="151" t="s">
        <v>909</v>
      </c>
      <c r="J309" s="163" t="s">
        <v>909</v>
      </c>
      <c r="K309" s="164" t="s">
        <v>909</v>
      </c>
    </row>
    <row r="310" spans="1:11">
      <c r="A310" s="238" t="s">
        <v>1307</v>
      </c>
      <c r="B310" s="241" t="s">
        <v>511</v>
      </c>
      <c r="C310" s="18" t="s">
        <v>909</v>
      </c>
      <c r="D310" s="18" t="s">
        <v>909</v>
      </c>
      <c r="E310" s="18">
        <f t="shared" si="10"/>
        <v>0</v>
      </c>
      <c r="F310" s="24"/>
      <c r="G310" s="125">
        <f t="shared" si="11"/>
        <v>0</v>
      </c>
      <c r="H310" s="150" t="s">
        <v>909</v>
      </c>
      <c r="I310" s="151" t="s">
        <v>909</v>
      </c>
      <c r="J310" s="163" t="s">
        <v>909</v>
      </c>
      <c r="K310" s="164" t="s">
        <v>909</v>
      </c>
    </row>
    <row r="311" spans="1:11">
      <c r="A311" s="238" t="s">
        <v>1307</v>
      </c>
      <c r="B311" s="241" t="s">
        <v>950</v>
      </c>
      <c r="C311" s="18">
        <v>3300</v>
      </c>
      <c r="D311" s="18" t="s">
        <v>909</v>
      </c>
      <c r="E311" s="18">
        <v>3300</v>
      </c>
      <c r="F311" s="24">
        <v>3300</v>
      </c>
      <c r="G311" s="125">
        <f t="shared" si="11"/>
        <v>0</v>
      </c>
      <c r="H311" s="150" t="s">
        <v>909</v>
      </c>
      <c r="I311" s="151" t="s">
        <v>909</v>
      </c>
      <c r="J311" s="163" t="s">
        <v>909</v>
      </c>
      <c r="K311" s="164" t="s">
        <v>909</v>
      </c>
    </row>
    <row r="312" spans="1:11">
      <c r="A312" s="238" t="s">
        <v>1307</v>
      </c>
      <c r="B312" s="241" t="s">
        <v>487</v>
      </c>
      <c r="C312" s="18">
        <v>2300</v>
      </c>
      <c r="D312" s="18" t="s">
        <v>909</v>
      </c>
      <c r="E312" s="18">
        <v>2300</v>
      </c>
      <c r="F312" s="24">
        <v>2300</v>
      </c>
      <c r="G312" s="125">
        <f t="shared" si="11"/>
        <v>0</v>
      </c>
      <c r="H312" s="150" t="s">
        <v>909</v>
      </c>
      <c r="I312" s="151" t="s">
        <v>909</v>
      </c>
      <c r="J312" s="163" t="s">
        <v>909</v>
      </c>
      <c r="K312" s="164" t="s">
        <v>909</v>
      </c>
    </row>
    <row r="313" spans="1:11">
      <c r="A313" s="238" t="s">
        <v>1307</v>
      </c>
      <c r="B313" s="241" t="s">
        <v>488</v>
      </c>
      <c r="C313" s="18">
        <v>2000</v>
      </c>
      <c r="D313" s="18" t="s">
        <v>909</v>
      </c>
      <c r="E313" s="18">
        <v>2000</v>
      </c>
      <c r="F313" s="18">
        <v>1566</v>
      </c>
      <c r="G313" s="125">
        <f t="shared" si="11"/>
        <v>434</v>
      </c>
      <c r="H313" s="150" t="s">
        <v>909</v>
      </c>
      <c r="I313" s="151" t="s">
        <v>909</v>
      </c>
      <c r="J313" s="163" t="s">
        <v>909</v>
      </c>
      <c r="K313" s="164" t="s">
        <v>909</v>
      </c>
    </row>
    <row r="314" spans="1:11">
      <c r="A314" s="238" t="s">
        <v>1307</v>
      </c>
      <c r="B314" s="241" t="s">
        <v>496</v>
      </c>
      <c r="C314" s="18" t="s">
        <v>909</v>
      </c>
      <c r="D314" s="18" t="s">
        <v>909</v>
      </c>
      <c r="E314" s="18">
        <f t="shared" si="10"/>
        <v>0</v>
      </c>
      <c r="F314" s="24" t="s">
        <v>909</v>
      </c>
      <c r="G314" s="125">
        <f t="shared" si="11"/>
        <v>0</v>
      </c>
      <c r="H314" s="150" t="s">
        <v>909</v>
      </c>
      <c r="I314" s="151" t="s">
        <v>909</v>
      </c>
      <c r="J314" s="163" t="s">
        <v>909</v>
      </c>
      <c r="K314" s="164" t="s">
        <v>909</v>
      </c>
    </row>
    <row r="315" spans="1:11">
      <c r="A315" s="238" t="s">
        <v>1307</v>
      </c>
      <c r="B315" s="241" t="s">
        <v>504</v>
      </c>
      <c r="C315" s="18" t="s">
        <v>909</v>
      </c>
      <c r="D315" s="18" t="s">
        <v>909</v>
      </c>
      <c r="E315" s="18">
        <f t="shared" si="10"/>
        <v>0</v>
      </c>
      <c r="F315" s="24"/>
      <c r="G315" s="125">
        <f t="shared" si="11"/>
        <v>0</v>
      </c>
      <c r="H315" s="150" t="s">
        <v>909</v>
      </c>
      <c r="I315" s="151" t="s">
        <v>909</v>
      </c>
      <c r="J315" s="163" t="s">
        <v>909</v>
      </c>
      <c r="K315" s="164" t="s">
        <v>909</v>
      </c>
    </row>
    <row r="316" spans="1:11">
      <c r="A316" s="238" t="s">
        <v>1307</v>
      </c>
      <c r="B316" s="241" t="s">
        <v>1035</v>
      </c>
      <c r="C316" s="18"/>
      <c r="D316" s="18" t="s">
        <v>909</v>
      </c>
      <c r="E316" s="18">
        <f t="shared" si="10"/>
        <v>0</v>
      </c>
      <c r="F316" s="24"/>
      <c r="G316" s="125">
        <f t="shared" si="11"/>
        <v>0</v>
      </c>
      <c r="H316" s="150" t="s">
        <v>909</v>
      </c>
      <c r="I316" s="151" t="s">
        <v>909</v>
      </c>
      <c r="J316" s="163" t="s">
        <v>909</v>
      </c>
      <c r="K316" s="164" t="s">
        <v>909</v>
      </c>
    </row>
    <row r="317" spans="1:11">
      <c r="A317" s="238"/>
      <c r="B317" s="241" t="s">
        <v>1310</v>
      </c>
      <c r="C317" s="18" t="s">
        <v>909</v>
      </c>
      <c r="D317" s="18" t="s">
        <v>909</v>
      </c>
      <c r="E317" s="18">
        <f t="shared" si="10"/>
        <v>0</v>
      </c>
      <c r="F317" s="24"/>
      <c r="G317" s="125">
        <f t="shared" si="11"/>
        <v>0</v>
      </c>
      <c r="H317" s="150" t="s">
        <v>909</v>
      </c>
      <c r="I317" s="151" t="s">
        <v>909</v>
      </c>
      <c r="J317" s="163" t="s">
        <v>909</v>
      </c>
      <c r="K317" s="164" t="s">
        <v>909</v>
      </c>
    </row>
    <row r="318" spans="1:11">
      <c r="A318" s="16" t="s">
        <v>522</v>
      </c>
      <c r="B318" s="240" t="s">
        <v>523</v>
      </c>
      <c r="C318" s="18" t="s">
        <v>909</v>
      </c>
      <c r="D318" s="18" t="s">
        <v>909</v>
      </c>
      <c r="E318" s="18">
        <f t="shared" si="10"/>
        <v>0</v>
      </c>
      <c r="F318" s="24" t="s">
        <v>909</v>
      </c>
      <c r="G318" s="125">
        <f t="shared" si="11"/>
        <v>0</v>
      </c>
      <c r="H318" s="150" t="s">
        <v>909</v>
      </c>
      <c r="I318" s="151" t="s">
        <v>909</v>
      </c>
      <c r="J318" s="163" t="s">
        <v>909</v>
      </c>
      <c r="K318" s="164" t="s">
        <v>909</v>
      </c>
    </row>
    <row r="319" spans="1:11">
      <c r="A319" s="238" t="s">
        <v>522</v>
      </c>
      <c r="B319" s="241" t="s">
        <v>524</v>
      </c>
      <c r="C319" s="18" t="s">
        <v>909</v>
      </c>
      <c r="D319" s="18" t="s">
        <v>909</v>
      </c>
      <c r="E319" s="18">
        <f t="shared" si="10"/>
        <v>0</v>
      </c>
      <c r="F319" s="24" t="s">
        <v>909</v>
      </c>
      <c r="G319" s="125">
        <f t="shared" si="11"/>
        <v>0</v>
      </c>
      <c r="H319" s="150" t="s">
        <v>909</v>
      </c>
      <c r="I319" s="151" t="s">
        <v>909</v>
      </c>
      <c r="J319" s="163" t="s">
        <v>909</v>
      </c>
      <c r="K319" s="164" t="s">
        <v>909</v>
      </c>
    </row>
    <row r="320" spans="1:11">
      <c r="A320" s="238" t="s">
        <v>522</v>
      </c>
      <c r="B320" s="241" t="s">
        <v>1311</v>
      </c>
      <c r="C320" s="18" t="s">
        <v>909</v>
      </c>
      <c r="D320" s="18" t="s">
        <v>909</v>
      </c>
      <c r="E320" s="18">
        <f t="shared" si="10"/>
        <v>0</v>
      </c>
      <c r="F320" s="18" t="s">
        <v>909</v>
      </c>
      <c r="G320" s="125">
        <f t="shared" si="11"/>
        <v>0</v>
      </c>
      <c r="H320" s="150" t="s">
        <v>909</v>
      </c>
      <c r="I320" s="151" t="s">
        <v>909</v>
      </c>
      <c r="J320" s="163" t="s">
        <v>909</v>
      </c>
      <c r="K320" s="164" t="s">
        <v>909</v>
      </c>
    </row>
    <row r="321" spans="1:11">
      <c r="A321" s="238" t="s">
        <v>522</v>
      </c>
      <c r="B321" s="242" t="s">
        <v>952</v>
      </c>
      <c r="C321" s="18">
        <v>15000</v>
      </c>
      <c r="D321" s="18" t="s">
        <v>909</v>
      </c>
      <c r="E321" s="18">
        <v>15000</v>
      </c>
      <c r="F321" s="18">
        <v>12136</v>
      </c>
      <c r="G321" s="125">
        <f t="shared" si="11"/>
        <v>2864</v>
      </c>
      <c r="H321" s="150" t="s">
        <v>909</v>
      </c>
      <c r="I321" s="151" t="s">
        <v>909</v>
      </c>
      <c r="J321" s="163" t="s">
        <v>909</v>
      </c>
      <c r="K321" s="164" t="s">
        <v>909</v>
      </c>
    </row>
    <row r="322" spans="1:11">
      <c r="A322" s="238" t="s">
        <v>522</v>
      </c>
      <c r="B322" s="242" t="s">
        <v>953</v>
      </c>
      <c r="C322" s="18">
        <v>10000</v>
      </c>
      <c r="D322" s="18" t="s">
        <v>909</v>
      </c>
      <c r="E322" s="18">
        <v>10000</v>
      </c>
      <c r="F322" s="18">
        <v>7200</v>
      </c>
      <c r="G322" s="125">
        <f t="shared" si="11"/>
        <v>2800</v>
      </c>
      <c r="H322" s="150" t="s">
        <v>909</v>
      </c>
      <c r="I322" s="151" t="s">
        <v>909</v>
      </c>
      <c r="J322" s="163" t="s">
        <v>909</v>
      </c>
      <c r="K322" s="164" t="s">
        <v>909</v>
      </c>
    </row>
    <row r="323" spans="1:11">
      <c r="A323" s="238" t="s">
        <v>522</v>
      </c>
      <c r="B323" s="242" t="s">
        <v>540</v>
      </c>
      <c r="C323" s="18" t="s">
        <v>909</v>
      </c>
      <c r="D323" s="18" t="s">
        <v>909</v>
      </c>
      <c r="E323" s="18">
        <f t="shared" si="10"/>
        <v>0</v>
      </c>
      <c r="F323" s="18" t="s">
        <v>909</v>
      </c>
      <c r="G323" s="125">
        <f t="shared" si="11"/>
        <v>0</v>
      </c>
      <c r="H323" s="150" t="s">
        <v>909</v>
      </c>
      <c r="I323" s="151" t="s">
        <v>909</v>
      </c>
      <c r="J323" s="163" t="s">
        <v>909</v>
      </c>
      <c r="K323" s="164" t="s">
        <v>909</v>
      </c>
    </row>
    <row r="324" spans="1:11">
      <c r="A324" s="238" t="s">
        <v>522</v>
      </c>
      <c r="B324" s="242" t="s">
        <v>541</v>
      </c>
      <c r="C324" s="18" t="s">
        <v>909</v>
      </c>
      <c r="D324" s="18" t="s">
        <v>909</v>
      </c>
      <c r="E324" s="18">
        <f t="shared" si="10"/>
        <v>0</v>
      </c>
      <c r="F324" s="18" t="s">
        <v>909</v>
      </c>
      <c r="G324" s="125">
        <f t="shared" si="11"/>
        <v>0</v>
      </c>
      <c r="H324" s="150" t="s">
        <v>909</v>
      </c>
      <c r="I324" s="151" t="s">
        <v>909</v>
      </c>
      <c r="J324" s="163" t="s">
        <v>909</v>
      </c>
      <c r="K324" s="164" t="s">
        <v>909</v>
      </c>
    </row>
    <row r="325" spans="1:11">
      <c r="A325" s="238" t="s">
        <v>522</v>
      </c>
      <c r="B325" s="242" t="s">
        <v>954</v>
      </c>
      <c r="C325" s="18">
        <v>15000</v>
      </c>
      <c r="D325" s="18" t="s">
        <v>909</v>
      </c>
      <c r="E325" s="18">
        <v>15000</v>
      </c>
      <c r="F325" s="18">
        <v>15000</v>
      </c>
      <c r="G325" s="125">
        <f t="shared" si="11"/>
        <v>0</v>
      </c>
      <c r="H325" s="150" t="s">
        <v>909</v>
      </c>
      <c r="I325" s="151" t="s">
        <v>909</v>
      </c>
      <c r="J325" s="163" t="s">
        <v>909</v>
      </c>
      <c r="K325" s="164" t="s">
        <v>909</v>
      </c>
    </row>
    <row r="326" spans="1:11">
      <c r="A326" s="238" t="s">
        <v>522</v>
      </c>
      <c r="B326" s="241" t="s">
        <v>955</v>
      </c>
      <c r="C326" s="18" t="s">
        <v>909</v>
      </c>
      <c r="D326" s="18" t="s">
        <v>909</v>
      </c>
      <c r="E326" s="18">
        <f t="shared" si="10"/>
        <v>0</v>
      </c>
      <c r="F326" s="18" t="s">
        <v>909</v>
      </c>
      <c r="G326" s="125">
        <f t="shared" si="11"/>
        <v>0</v>
      </c>
      <c r="H326" s="150" t="s">
        <v>909</v>
      </c>
      <c r="I326" s="151" t="s">
        <v>909</v>
      </c>
      <c r="J326" s="163" t="s">
        <v>909</v>
      </c>
      <c r="K326" s="164" t="s">
        <v>909</v>
      </c>
    </row>
    <row r="327" spans="1:11">
      <c r="A327" s="243" t="s">
        <v>1308</v>
      </c>
      <c r="B327" s="239" t="s">
        <v>929</v>
      </c>
      <c r="C327" s="18">
        <v>22</v>
      </c>
      <c r="D327" s="18" t="s">
        <v>909</v>
      </c>
      <c r="E327" s="18">
        <v>22</v>
      </c>
      <c r="F327" s="18">
        <v>22</v>
      </c>
      <c r="G327" s="125">
        <f t="shared" si="11"/>
        <v>0</v>
      </c>
      <c r="H327" s="150" t="s">
        <v>909</v>
      </c>
      <c r="I327" s="151" t="s">
        <v>909</v>
      </c>
      <c r="J327" s="163" t="s">
        <v>909</v>
      </c>
      <c r="K327" s="164" t="s">
        <v>909</v>
      </c>
    </row>
    <row r="328" spans="1:11">
      <c r="A328" s="244" t="s">
        <v>1308</v>
      </c>
      <c r="B328" s="239" t="s">
        <v>930</v>
      </c>
      <c r="C328" s="18">
        <v>16</v>
      </c>
      <c r="D328" s="18" t="s">
        <v>909</v>
      </c>
      <c r="E328" s="18">
        <v>16</v>
      </c>
      <c r="F328" s="18">
        <v>16</v>
      </c>
      <c r="G328" s="125">
        <f t="shared" si="11"/>
        <v>0</v>
      </c>
      <c r="H328" s="150" t="s">
        <v>909</v>
      </c>
      <c r="I328" s="151" t="s">
        <v>909</v>
      </c>
      <c r="J328" s="163" t="s">
        <v>909</v>
      </c>
      <c r="K328" s="164" t="s">
        <v>909</v>
      </c>
    </row>
    <row r="329" spans="1:11">
      <c r="A329" s="16" t="s">
        <v>245</v>
      </c>
      <c r="B329" s="239" t="s">
        <v>246</v>
      </c>
      <c r="C329" s="18">
        <v>700</v>
      </c>
      <c r="D329" s="18" t="s">
        <v>909</v>
      </c>
      <c r="E329" s="18">
        <v>700</v>
      </c>
      <c r="F329" s="18">
        <v>700</v>
      </c>
      <c r="G329" s="125">
        <f t="shared" si="11"/>
        <v>0</v>
      </c>
      <c r="H329" s="150" t="s">
        <v>909</v>
      </c>
      <c r="I329" s="151" t="s">
        <v>909</v>
      </c>
      <c r="J329" s="163" t="s">
        <v>909</v>
      </c>
      <c r="K329" s="164" t="s">
        <v>909</v>
      </c>
    </row>
    <row r="330" spans="1:11">
      <c r="A330" s="238" t="s">
        <v>245</v>
      </c>
      <c r="B330" s="239" t="s">
        <v>247</v>
      </c>
      <c r="C330" s="18" t="s">
        <v>909</v>
      </c>
      <c r="D330" s="18" t="s">
        <v>909</v>
      </c>
      <c r="E330" s="18">
        <f t="shared" si="10"/>
        <v>0</v>
      </c>
      <c r="F330" s="18" t="s">
        <v>909</v>
      </c>
      <c r="G330" s="125">
        <f t="shared" si="11"/>
        <v>0</v>
      </c>
      <c r="H330" s="150" t="s">
        <v>909</v>
      </c>
      <c r="I330" s="151" t="s">
        <v>909</v>
      </c>
      <c r="J330" s="163" t="s">
        <v>909</v>
      </c>
      <c r="K330" s="164" t="s">
        <v>909</v>
      </c>
    </row>
    <row r="331" spans="1:11">
      <c r="A331" s="246" t="s">
        <v>1072</v>
      </c>
      <c r="B331" s="236" t="s">
        <v>1448</v>
      </c>
      <c r="C331" s="18" t="s">
        <v>909</v>
      </c>
      <c r="D331" s="18" t="s">
        <v>909</v>
      </c>
      <c r="E331" s="18">
        <f t="shared" si="10"/>
        <v>0</v>
      </c>
      <c r="F331" s="18" t="s">
        <v>909</v>
      </c>
      <c r="G331" s="125">
        <f t="shared" si="11"/>
        <v>0</v>
      </c>
      <c r="H331" s="150" t="s">
        <v>909</v>
      </c>
      <c r="I331" s="151" t="s">
        <v>909</v>
      </c>
      <c r="J331" s="163" t="s">
        <v>909</v>
      </c>
      <c r="K331" s="164" t="s">
        <v>909</v>
      </c>
    </row>
    <row r="332" spans="1:11">
      <c r="A332" s="247" t="s">
        <v>1072</v>
      </c>
      <c r="B332" s="236" t="s">
        <v>739</v>
      </c>
      <c r="C332" s="18" t="s">
        <v>909</v>
      </c>
      <c r="D332" s="18" t="s">
        <v>909</v>
      </c>
      <c r="E332" s="18">
        <f t="shared" si="10"/>
        <v>0</v>
      </c>
      <c r="F332" s="18" t="s">
        <v>909</v>
      </c>
      <c r="G332" s="125">
        <f t="shared" si="11"/>
        <v>0</v>
      </c>
      <c r="H332" s="150" t="s">
        <v>909</v>
      </c>
      <c r="I332" s="151" t="s">
        <v>909</v>
      </c>
      <c r="J332" s="163" t="s">
        <v>909</v>
      </c>
      <c r="K332" s="164" t="s">
        <v>909</v>
      </c>
    </row>
    <row r="333" spans="1:11">
      <c r="A333" s="247" t="s">
        <v>1072</v>
      </c>
      <c r="B333" s="236" t="s">
        <v>1312</v>
      </c>
      <c r="C333" s="18" t="s">
        <v>909</v>
      </c>
      <c r="D333" s="18" t="s">
        <v>909</v>
      </c>
      <c r="E333" s="18">
        <f t="shared" si="10"/>
        <v>0</v>
      </c>
      <c r="F333" s="18" t="s">
        <v>909</v>
      </c>
      <c r="G333" s="125">
        <f t="shared" si="11"/>
        <v>0</v>
      </c>
      <c r="H333" s="150" t="s">
        <v>909</v>
      </c>
      <c r="I333" s="151" t="s">
        <v>909</v>
      </c>
      <c r="J333" s="163" t="s">
        <v>909</v>
      </c>
      <c r="K333" s="164" t="s">
        <v>909</v>
      </c>
    </row>
    <row r="334" spans="1:11">
      <c r="A334" s="246" t="s">
        <v>1313</v>
      </c>
      <c r="B334" s="230" t="s">
        <v>1314</v>
      </c>
      <c r="C334" s="18" t="s">
        <v>909</v>
      </c>
      <c r="D334" s="18" t="s">
        <v>909</v>
      </c>
      <c r="E334" s="18">
        <f t="shared" si="10"/>
        <v>0</v>
      </c>
      <c r="F334" s="18" t="s">
        <v>909</v>
      </c>
      <c r="G334" s="125">
        <f t="shared" si="11"/>
        <v>0</v>
      </c>
      <c r="H334" s="150" t="s">
        <v>909</v>
      </c>
      <c r="I334" s="151" t="s">
        <v>909</v>
      </c>
      <c r="J334" s="163" t="s">
        <v>909</v>
      </c>
      <c r="K334" s="164" t="s">
        <v>909</v>
      </c>
    </row>
    <row r="335" spans="1:11">
      <c r="A335" s="247" t="s">
        <v>1313</v>
      </c>
      <c r="B335" s="230" t="s">
        <v>407</v>
      </c>
      <c r="C335" s="18" t="s">
        <v>909</v>
      </c>
      <c r="D335" s="18" t="s">
        <v>909</v>
      </c>
      <c r="E335" s="18">
        <f t="shared" si="10"/>
        <v>0</v>
      </c>
      <c r="F335" s="18" t="s">
        <v>909</v>
      </c>
      <c r="G335" s="125">
        <f t="shared" si="11"/>
        <v>0</v>
      </c>
      <c r="H335" s="150" t="s">
        <v>909</v>
      </c>
      <c r="I335" s="151" t="s">
        <v>909</v>
      </c>
      <c r="J335" s="163" t="s">
        <v>909</v>
      </c>
      <c r="K335" s="164" t="s">
        <v>909</v>
      </c>
    </row>
    <row r="336" spans="1:11">
      <c r="A336" s="16" t="s">
        <v>1315</v>
      </c>
      <c r="B336" s="248" t="s">
        <v>1316</v>
      </c>
      <c r="C336" s="18" t="s">
        <v>909</v>
      </c>
      <c r="D336" s="18" t="s">
        <v>909</v>
      </c>
      <c r="E336" s="18">
        <f t="shared" si="10"/>
        <v>0</v>
      </c>
      <c r="F336" s="18" t="s">
        <v>909</v>
      </c>
      <c r="G336" s="125">
        <f t="shared" si="11"/>
        <v>0</v>
      </c>
      <c r="H336" s="150" t="s">
        <v>909</v>
      </c>
      <c r="I336" s="151" t="s">
        <v>909</v>
      </c>
      <c r="J336" s="163" t="s">
        <v>909</v>
      </c>
      <c r="K336" s="164" t="s">
        <v>909</v>
      </c>
    </row>
    <row r="337" spans="1:11">
      <c r="A337" s="238" t="s">
        <v>1315</v>
      </c>
      <c r="B337" s="248" t="s">
        <v>1317</v>
      </c>
      <c r="C337" s="18" t="s">
        <v>909</v>
      </c>
      <c r="D337" s="18" t="s">
        <v>909</v>
      </c>
      <c r="E337" s="18">
        <f t="shared" ref="E337:E402" si="12">IFERROR(C337+D337,0)</f>
        <v>0</v>
      </c>
      <c r="F337" s="18" t="s">
        <v>909</v>
      </c>
      <c r="G337" s="125">
        <f t="shared" ref="G337:G402" si="13">IFERROR((E337-F337),0)</f>
        <v>0</v>
      </c>
      <c r="H337" s="150" t="s">
        <v>909</v>
      </c>
      <c r="I337" s="151" t="s">
        <v>909</v>
      </c>
      <c r="J337" s="163" t="s">
        <v>909</v>
      </c>
      <c r="K337" s="164" t="s">
        <v>909</v>
      </c>
    </row>
    <row r="338" spans="1:11">
      <c r="A338" s="238" t="s">
        <v>1315</v>
      </c>
      <c r="B338" s="237" t="s">
        <v>1318</v>
      </c>
      <c r="C338" s="18" t="s">
        <v>909</v>
      </c>
      <c r="D338" s="18" t="s">
        <v>909</v>
      </c>
      <c r="E338" s="18">
        <f t="shared" si="12"/>
        <v>0</v>
      </c>
      <c r="F338" s="18" t="s">
        <v>909</v>
      </c>
      <c r="G338" s="125">
        <f t="shared" si="13"/>
        <v>0</v>
      </c>
      <c r="H338" s="150" t="s">
        <v>909</v>
      </c>
      <c r="I338" s="151" t="s">
        <v>909</v>
      </c>
      <c r="J338" s="163" t="s">
        <v>909</v>
      </c>
      <c r="K338" s="164" t="s">
        <v>909</v>
      </c>
    </row>
    <row r="339" spans="1:11">
      <c r="A339" s="238" t="s">
        <v>1315</v>
      </c>
      <c r="B339" s="237" t="s">
        <v>1319</v>
      </c>
      <c r="C339" s="18" t="s">
        <v>909</v>
      </c>
      <c r="D339" s="18" t="s">
        <v>909</v>
      </c>
      <c r="E339" s="18">
        <f t="shared" si="12"/>
        <v>0</v>
      </c>
      <c r="F339" s="18" t="s">
        <v>909</v>
      </c>
      <c r="G339" s="125">
        <f t="shared" si="13"/>
        <v>0</v>
      </c>
      <c r="H339" s="150" t="s">
        <v>909</v>
      </c>
      <c r="I339" s="151" t="s">
        <v>909</v>
      </c>
      <c r="J339" s="163" t="s">
        <v>909</v>
      </c>
      <c r="K339" s="164" t="s">
        <v>909</v>
      </c>
    </row>
    <row r="340" spans="1:11">
      <c r="A340" s="238" t="s">
        <v>1315</v>
      </c>
      <c r="B340" s="237" t="s">
        <v>1320</v>
      </c>
      <c r="C340" s="18" t="s">
        <v>909</v>
      </c>
      <c r="D340" s="18" t="s">
        <v>909</v>
      </c>
      <c r="E340" s="18">
        <f t="shared" si="12"/>
        <v>0</v>
      </c>
      <c r="F340" s="18" t="s">
        <v>909</v>
      </c>
      <c r="G340" s="125">
        <f t="shared" si="13"/>
        <v>0</v>
      </c>
      <c r="H340" s="150" t="s">
        <v>909</v>
      </c>
      <c r="I340" s="151" t="s">
        <v>909</v>
      </c>
      <c r="J340" s="163" t="s">
        <v>909</v>
      </c>
      <c r="K340" s="164" t="s">
        <v>909</v>
      </c>
    </row>
    <row r="341" spans="1:11">
      <c r="A341" s="238" t="s">
        <v>1315</v>
      </c>
      <c r="B341" s="237" t="s">
        <v>1321</v>
      </c>
      <c r="C341" s="18" t="s">
        <v>909</v>
      </c>
      <c r="D341" s="18" t="s">
        <v>909</v>
      </c>
      <c r="E341" s="18">
        <f t="shared" si="12"/>
        <v>0</v>
      </c>
      <c r="F341" s="18" t="s">
        <v>909</v>
      </c>
      <c r="G341" s="125">
        <f t="shared" si="13"/>
        <v>0</v>
      </c>
      <c r="H341" s="150" t="s">
        <v>909</v>
      </c>
      <c r="I341" s="151" t="s">
        <v>909</v>
      </c>
      <c r="J341" s="163" t="s">
        <v>909</v>
      </c>
      <c r="K341" s="164" t="s">
        <v>909</v>
      </c>
    </row>
    <row r="342" spans="1:11">
      <c r="A342" s="238" t="s">
        <v>1315</v>
      </c>
      <c r="B342" s="237" t="s">
        <v>1322</v>
      </c>
      <c r="C342" s="18" t="s">
        <v>909</v>
      </c>
      <c r="D342" s="18" t="s">
        <v>909</v>
      </c>
      <c r="E342" s="18">
        <f t="shared" si="12"/>
        <v>0</v>
      </c>
      <c r="F342" s="18" t="s">
        <v>909</v>
      </c>
      <c r="G342" s="125">
        <f t="shared" si="13"/>
        <v>0</v>
      </c>
      <c r="H342" s="150" t="s">
        <v>909</v>
      </c>
      <c r="I342" s="151" t="s">
        <v>909</v>
      </c>
      <c r="J342" s="163" t="s">
        <v>909</v>
      </c>
      <c r="K342" s="164" t="s">
        <v>909</v>
      </c>
    </row>
    <row r="343" spans="1:11">
      <c r="A343" s="238" t="s">
        <v>1315</v>
      </c>
      <c r="B343" s="237" t="s">
        <v>1323</v>
      </c>
      <c r="C343" s="18">
        <v>500</v>
      </c>
      <c r="D343" s="18" t="s">
        <v>909</v>
      </c>
      <c r="E343" s="18">
        <v>500</v>
      </c>
      <c r="F343" s="18">
        <v>500</v>
      </c>
      <c r="G343" s="125">
        <f t="shared" si="13"/>
        <v>0</v>
      </c>
      <c r="H343" s="150" t="s">
        <v>909</v>
      </c>
      <c r="I343" s="151" t="s">
        <v>909</v>
      </c>
      <c r="J343" s="163" t="s">
        <v>909</v>
      </c>
      <c r="K343" s="164" t="s">
        <v>909</v>
      </c>
    </row>
    <row r="344" spans="1:11">
      <c r="A344" s="238" t="s">
        <v>1315</v>
      </c>
      <c r="B344" s="237" t="s">
        <v>1324</v>
      </c>
      <c r="C344" s="18">
        <v>500</v>
      </c>
      <c r="D344" s="18" t="s">
        <v>909</v>
      </c>
      <c r="E344" s="18">
        <v>500</v>
      </c>
      <c r="F344" s="18">
        <v>500</v>
      </c>
      <c r="G344" s="125">
        <f t="shared" si="13"/>
        <v>0</v>
      </c>
      <c r="H344" s="150" t="s">
        <v>909</v>
      </c>
      <c r="I344" s="151" t="s">
        <v>909</v>
      </c>
      <c r="J344" s="163" t="s">
        <v>909</v>
      </c>
      <c r="K344" s="164" t="s">
        <v>909</v>
      </c>
    </row>
    <row r="345" spans="1:11">
      <c r="A345" s="238" t="s">
        <v>1315</v>
      </c>
      <c r="B345" s="237" t="s">
        <v>1325</v>
      </c>
      <c r="C345" s="18" t="s">
        <v>909</v>
      </c>
      <c r="D345" s="18" t="s">
        <v>909</v>
      </c>
      <c r="E345" s="18">
        <f t="shared" si="12"/>
        <v>0</v>
      </c>
      <c r="F345" s="18" t="s">
        <v>909</v>
      </c>
      <c r="G345" s="125">
        <f t="shared" si="13"/>
        <v>0</v>
      </c>
      <c r="H345" s="150" t="s">
        <v>909</v>
      </c>
      <c r="I345" s="151" t="s">
        <v>909</v>
      </c>
      <c r="J345" s="163" t="s">
        <v>909</v>
      </c>
      <c r="K345" s="164" t="s">
        <v>909</v>
      </c>
    </row>
    <row r="346" spans="1:11">
      <c r="A346" s="238" t="s">
        <v>1315</v>
      </c>
      <c r="B346" s="237" t="s">
        <v>1326</v>
      </c>
      <c r="C346" s="18" t="s">
        <v>909</v>
      </c>
      <c r="D346" s="18" t="s">
        <v>909</v>
      </c>
      <c r="E346" s="18">
        <f t="shared" si="12"/>
        <v>0</v>
      </c>
      <c r="F346" s="18" t="s">
        <v>909</v>
      </c>
      <c r="G346" s="125">
        <f t="shared" si="13"/>
        <v>0</v>
      </c>
      <c r="H346" s="150" t="s">
        <v>909</v>
      </c>
      <c r="I346" s="151" t="s">
        <v>909</v>
      </c>
      <c r="J346" s="163" t="s">
        <v>909</v>
      </c>
      <c r="K346" s="164" t="s">
        <v>909</v>
      </c>
    </row>
    <row r="347" spans="1:11">
      <c r="A347" s="238" t="s">
        <v>1315</v>
      </c>
      <c r="B347" s="237" t="s">
        <v>1327</v>
      </c>
      <c r="C347" s="18" t="s">
        <v>909</v>
      </c>
      <c r="D347" s="18" t="s">
        <v>909</v>
      </c>
      <c r="E347" s="18">
        <f t="shared" si="12"/>
        <v>0</v>
      </c>
      <c r="F347" s="18" t="s">
        <v>909</v>
      </c>
      <c r="G347" s="125">
        <f t="shared" si="13"/>
        <v>0</v>
      </c>
      <c r="H347" s="150" t="s">
        <v>909</v>
      </c>
      <c r="I347" s="151" t="s">
        <v>909</v>
      </c>
      <c r="J347" s="163" t="s">
        <v>909</v>
      </c>
      <c r="K347" s="164" t="s">
        <v>909</v>
      </c>
    </row>
    <row r="348" spans="1:11">
      <c r="A348" s="238" t="s">
        <v>1315</v>
      </c>
      <c r="B348" s="237" t="s">
        <v>1328</v>
      </c>
      <c r="C348" s="18" t="s">
        <v>909</v>
      </c>
      <c r="D348" s="18" t="s">
        <v>909</v>
      </c>
      <c r="E348" s="18">
        <f t="shared" si="12"/>
        <v>0</v>
      </c>
      <c r="F348" s="18" t="s">
        <v>909</v>
      </c>
      <c r="G348" s="125">
        <f t="shared" si="13"/>
        <v>0</v>
      </c>
      <c r="H348" s="150" t="s">
        <v>909</v>
      </c>
      <c r="I348" s="151" t="s">
        <v>909</v>
      </c>
      <c r="J348" s="163" t="s">
        <v>909</v>
      </c>
      <c r="K348" s="164" t="s">
        <v>909</v>
      </c>
    </row>
    <row r="349" spans="1:11">
      <c r="A349" s="238" t="s">
        <v>1315</v>
      </c>
      <c r="B349" s="237" t="s">
        <v>1329</v>
      </c>
      <c r="C349" s="18" t="s">
        <v>909</v>
      </c>
      <c r="D349" s="18" t="s">
        <v>909</v>
      </c>
      <c r="E349" s="18">
        <f t="shared" si="12"/>
        <v>0</v>
      </c>
      <c r="F349" s="18" t="s">
        <v>909</v>
      </c>
      <c r="G349" s="125">
        <f t="shared" si="13"/>
        <v>0</v>
      </c>
      <c r="H349" s="150" t="s">
        <v>909</v>
      </c>
      <c r="I349" s="151" t="s">
        <v>909</v>
      </c>
      <c r="J349" s="163" t="s">
        <v>909</v>
      </c>
      <c r="K349" s="164" t="s">
        <v>909</v>
      </c>
    </row>
    <row r="350" spans="1:11">
      <c r="A350" s="238" t="s">
        <v>1315</v>
      </c>
      <c r="B350" s="237" t="s">
        <v>1330</v>
      </c>
      <c r="C350" s="18" t="s">
        <v>909</v>
      </c>
      <c r="D350" s="18" t="s">
        <v>909</v>
      </c>
      <c r="E350" s="18">
        <f t="shared" si="12"/>
        <v>0</v>
      </c>
      <c r="F350" s="18" t="s">
        <v>909</v>
      </c>
      <c r="G350" s="125">
        <f t="shared" si="13"/>
        <v>0</v>
      </c>
      <c r="H350" s="150" t="s">
        <v>909</v>
      </c>
      <c r="I350" s="151" t="s">
        <v>909</v>
      </c>
      <c r="J350" s="163" t="s">
        <v>909</v>
      </c>
      <c r="K350" s="164" t="s">
        <v>909</v>
      </c>
    </row>
    <row r="351" spans="1:11">
      <c r="A351" s="251" t="s">
        <v>745</v>
      </c>
      <c r="B351" s="250" t="s">
        <v>1331</v>
      </c>
      <c r="C351" s="18">
        <v>2100</v>
      </c>
      <c r="D351" s="18" t="s">
        <v>909</v>
      </c>
      <c r="E351" s="18">
        <v>2100</v>
      </c>
      <c r="F351" s="18">
        <v>2100</v>
      </c>
      <c r="G351" s="125">
        <f t="shared" si="13"/>
        <v>0</v>
      </c>
      <c r="H351" s="150" t="s">
        <v>909</v>
      </c>
      <c r="I351" s="151" t="s">
        <v>909</v>
      </c>
      <c r="J351" s="163" t="s">
        <v>909</v>
      </c>
      <c r="K351" s="164" t="s">
        <v>909</v>
      </c>
    </row>
    <row r="352" spans="1:11">
      <c r="A352" s="252" t="s">
        <v>745</v>
      </c>
      <c r="B352" s="236" t="s">
        <v>1332</v>
      </c>
      <c r="C352" s="18" t="s">
        <v>909</v>
      </c>
      <c r="D352" s="18" t="s">
        <v>909</v>
      </c>
      <c r="E352" s="18">
        <f t="shared" si="12"/>
        <v>0</v>
      </c>
      <c r="F352" s="18" t="s">
        <v>909</v>
      </c>
      <c r="G352" s="125">
        <f t="shared" si="13"/>
        <v>0</v>
      </c>
      <c r="H352" s="150" t="s">
        <v>909</v>
      </c>
      <c r="I352" s="151" t="s">
        <v>909</v>
      </c>
      <c r="J352" s="163" t="s">
        <v>909</v>
      </c>
      <c r="K352" s="164" t="s">
        <v>909</v>
      </c>
    </row>
    <row r="353" spans="1:11">
      <c r="A353" s="254" t="s">
        <v>1333</v>
      </c>
      <c r="B353" s="236" t="s">
        <v>1335</v>
      </c>
      <c r="C353" s="18">
        <v>8100</v>
      </c>
      <c r="D353" s="18" t="s">
        <v>909</v>
      </c>
      <c r="E353" s="18">
        <v>8100</v>
      </c>
      <c r="F353" s="18">
        <v>8100</v>
      </c>
      <c r="G353" s="125">
        <f t="shared" si="13"/>
        <v>0</v>
      </c>
      <c r="H353" s="150" t="s">
        <v>909</v>
      </c>
      <c r="I353" s="151" t="s">
        <v>909</v>
      </c>
      <c r="J353" s="163" t="s">
        <v>909</v>
      </c>
      <c r="K353" s="164" t="s">
        <v>909</v>
      </c>
    </row>
    <row r="354" spans="1:11">
      <c r="A354" s="255" t="s">
        <v>1333</v>
      </c>
      <c r="B354" s="236" t="s">
        <v>1336</v>
      </c>
      <c r="C354" s="18">
        <v>18000</v>
      </c>
      <c r="D354" s="18" t="s">
        <v>909</v>
      </c>
      <c r="E354" s="18">
        <v>18000</v>
      </c>
      <c r="F354" s="18">
        <v>10000</v>
      </c>
      <c r="G354" s="125">
        <f t="shared" si="13"/>
        <v>8000</v>
      </c>
      <c r="H354" s="150" t="s">
        <v>909</v>
      </c>
      <c r="I354" s="151" t="s">
        <v>909</v>
      </c>
      <c r="J354" s="163" t="s">
        <v>909</v>
      </c>
      <c r="K354" s="164" t="s">
        <v>909</v>
      </c>
    </row>
    <row r="355" spans="1:11">
      <c r="A355" s="255" t="s">
        <v>1333</v>
      </c>
      <c r="B355" s="236" t="s">
        <v>1334</v>
      </c>
      <c r="C355" s="18" t="s">
        <v>909</v>
      </c>
      <c r="D355" s="18" t="s">
        <v>909</v>
      </c>
      <c r="E355" s="18">
        <f t="shared" si="12"/>
        <v>0</v>
      </c>
      <c r="F355" s="18" t="s">
        <v>909</v>
      </c>
      <c r="G355" s="125">
        <f t="shared" si="13"/>
        <v>0</v>
      </c>
      <c r="H355" s="150" t="s">
        <v>909</v>
      </c>
      <c r="I355" s="151" t="s">
        <v>909</v>
      </c>
      <c r="J355" s="163" t="s">
        <v>909</v>
      </c>
      <c r="K355" s="164" t="s">
        <v>909</v>
      </c>
    </row>
    <row r="356" spans="1:11">
      <c r="A356" s="255" t="s">
        <v>1333</v>
      </c>
      <c r="B356" s="236" t="s">
        <v>454</v>
      </c>
      <c r="C356" s="18">
        <v>13000</v>
      </c>
      <c r="D356" s="18" t="s">
        <v>909</v>
      </c>
      <c r="E356" s="18">
        <v>13000</v>
      </c>
      <c r="F356" s="18">
        <v>10600</v>
      </c>
      <c r="G356" s="125">
        <f t="shared" si="13"/>
        <v>2400</v>
      </c>
      <c r="H356" s="150" t="s">
        <v>909</v>
      </c>
      <c r="I356" s="151" t="s">
        <v>909</v>
      </c>
      <c r="J356" s="163" t="s">
        <v>909</v>
      </c>
      <c r="K356" s="164" t="s">
        <v>909</v>
      </c>
    </row>
    <row r="357" spans="1:11">
      <c r="A357" s="255" t="s">
        <v>1333</v>
      </c>
      <c r="B357" s="236" t="s">
        <v>1337</v>
      </c>
      <c r="C357" s="18">
        <v>8000</v>
      </c>
      <c r="D357" s="18" t="s">
        <v>909</v>
      </c>
      <c r="E357" s="18">
        <v>8000</v>
      </c>
      <c r="F357" s="18">
        <v>8000</v>
      </c>
      <c r="G357" s="125">
        <f t="shared" si="13"/>
        <v>0</v>
      </c>
      <c r="H357" s="150" t="s">
        <v>909</v>
      </c>
      <c r="I357" s="151" t="s">
        <v>909</v>
      </c>
      <c r="J357" s="163" t="s">
        <v>909</v>
      </c>
      <c r="K357" s="164" t="s">
        <v>909</v>
      </c>
    </row>
    <row r="358" spans="1:11">
      <c r="A358" s="255" t="s">
        <v>1333</v>
      </c>
      <c r="B358" s="236" t="s">
        <v>1338</v>
      </c>
      <c r="C358" s="18">
        <v>17700</v>
      </c>
      <c r="D358" s="18" t="s">
        <v>909</v>
      </c>
      <c r="E358" s="18">
        <v>17700</v>
      </c>
      <c r="F358" s="18">
        <v>9600</v>
      </c>
      <c r="G358" s="125">
        <f t="shared" si="13"/>
        <v>8100</v>
      </c>
      <c r="H358" s="150" t="s">
        <v>909</v>
      </c>
      <c r="I358" s="151" t="s">
        <v>909</v>
      </c>
      <c r="J358" s="163" t="s">
        <v>909</v>
      </c>
      <c r="K358" s="164" t="s">
        <v>909</v>
      </c>
    </row>
    <row r="359" spans="1:11">
      <c r="A359" s="245" t="s">
        <v>1074</v>
      </c>
      <c r="B359" s="262" t="s">
        <v>1339</v>
      </c>
      <c r="C359" s="18">
        <v>180</v>
      </c>
      <c r="D359" s="18" t="s">
        <v>909</v>
      </c>
      <c r="E359" s="18">
        <v>180</v>
      </c>
      <c r="F359" s="18">
        <v>180</v>
      </c>
      <c r="G359" s="125">
        <f t="shared" si="13"/>
        <v>0</v>
      </c>
      <c r="H359" s="150" t="s">
        <v>909</v>
      </c>
      <c r="I359" s="151" t="s">
        <v>909</v>
      </c>
      <c r="J359" s="163" t="s">
        <v>909</v>
      </c>
      <c r="K359" s="164" t="s">
        <v>909</v>
      </c>
    </row>
    <row r="360" spans="1:11">
      <c r="A360" s="253" t="s">
        <v>1074</v>
      </c>
      <c r="B360" s="236" t="s">
        <v>1340</v>
      </c>
      <c r="C360" s="18">
        <v>600</v>
      </c>
      <c r="D360" s="18" t="s">
        <v>909</v>
      </c>
      <c r="E360" s="18">
        <v>600</v>
      </c>
      <c r="F360" s="18">
        <v>600</v>
      </c>
      <c r="G360" s="125">
        <f t="shared" si="13"/>
        <v>0</v>
      </c>
      <c r="H360" s="150" t="s">
        <v>909</v>
      </c>
      <c r="I360" s="151" t="s">
        <v>909</v>
      </c>
      <c r="J360" s="163" t="s">
        <v>909</v>
      </c>
      <c r="K360" s="164" t="s">
        <v>909</v>
      </c>
    </row>
    <row r="361" spans="1:11">
      <c r="A361" s="253" t="s">
        <v>1074</v>
      </c>
      <c r="B361" s="236" t="s">
        <v>1341</v>
      </c>
      <c r="C361" s="18">
        <v>540</v>
      </c>
      <c r="D361" s="18" t="s">
        <v>909</v>
      </c>
      <c r="E361" s="18">
        <v>540</v>
      </c>
      <c r="F361" s="18">
        <v>540</v>
      </c>
      <c r="G361" s="125">
        <f t="shared" si="13"/>
        <v>0</v>
      </c>
      <c r="H361" s="150" t="s">
        <v>909</v>
      </c>
      <c r="I361" s="151" t="s">
        <v>909</v>
      </c>
      <c r="J361" s="163" t="s">
        <v>909</v>
      </c>
      <c r="K361" s="164" t="s">
        <v>909</v>
      </c>
    </row>
    <row r="362" spans="1:11">
      <c r="A362" s="253" t="s">
        <v>1074</v>
      </c>
      <c r="B362" s="236" t="s">
        <v>1080</v>
      </c>
      <c r="C362" s="18">
        <v>1080</v>
      </c>
      <c r="D362" s="18"/>
      <c r="E362" s="18">
        <v>1080</v>
      </c>
      <c r="F362" s="18">
        <v>1080</v>
      </c>
      <c r="G362" s="125">
        <f t="shared" si="13"/>
        <v>0</v>
      </c>
      <c r="H362" s="150" t="s">
        <v>909</v>
      </c>
      <c r="I362" s="151" t="s">
        <v>909</v>
      </c>
      <c r="J362" s="163" t="s">
        <v>909</v>
      </c>
      <c r="K362" s="164" t="s">
        <v>909</v>
      </c>
    </row>
    <row r="363" spans="1:11">
      <c r="A363" s="253" t="s">
        <v>1074</v>
      </c>
      <c r="B363" s="236" t="s">
        <v>1081</v>
      </c>
      <c r="C363" s="18">
        <v>1260</v>
      </c>
      <c r="D363" s="18" t="s">
        <v>909</v>
      </c>
      <c r="E363" s="18">
        <v>1260</v>
      </c>
      <c r="F363" s="18">
        <v>1260</v>
      </c>
      <c r="G363" s="125">
        <f t="shared" si="13"/>
        <v>0</v>
      </c>
      <c r="H363" s="150" t="s">
        <v>909</v>
      </c>
      <c r="I363" s="151" t="s">
        <v>909</v>
      </c>
      <c r="J363" s="163" t="s">
        <v>909</v>
      </c>
      <c r="K363" s="164" t="s">
        <v>909</v>
      </c>
    </row>
    <row r="364" spans="1:11">
      <c r="A364" s="253" t="s">
        <v>1074</v>
      </c>
      <c r="B364" s="236" t="s">
        <v>1079</v>
      </c>
      <c r="C364" s="18">
        <v>1200</v>
      </c>
      <c r="D364" s="18" t="s">
        <v>909</v>
      </c>
      <c r="E364" s="18">
        <v>1200</v>
      </c>
      <c r="F364" s="18">
        <v>1200</v>
      </c>
      <c r="G364" s="125">
        <f t="shared" si="13"/>
        <v>0</v>
      </c>
      <c r="H364" s="150" t="s">
        <v>909</v>
      </c>
      <c r="I364" s="151" t="s">
        <v>909</v>
      </c>
      <c r="J364" s="163" t="s">
        <v>909</v>
      </c>
      <c r="K364" s="164" t="s">
        <v>909</v>
      </c>
    </row>
    <row r="365" spans="1:11">
      <c r="A365" s="253" t="s">
        <v>1074</v>
      </c>
      <c r="B365" s="236" t="s">
        <v>1342</v>
      </c>
      <c r="C365" s="18" t="s">
        <v>909</v>
      </c>
      <c r="D365" s="18" t="s">
        <v>909</v>
      </c>
      <c r="E365" s="18">
        <f t="shared" si="12"/>
        <v>0</v>
      </c>
      <c r="F365" s="18" t="s">
        <v>909</v>
      </c>
      <c r="G365" s="125">
        <f t="shared" si="13"/>
        <v>0</v>
      </c>
      <c r="H365" s="150" t="s">
        <v>909</v>
      </c>
      <c r="I365" s="151" t="s">
        <v>909</v>
      </c>
      <c r="J365" s="163" t="s">
        <v>909</v>
      </c>
      <c r="K365" s="164" t="s">
        <v>909</v>
      </c>
    </row>
    <row r="366" spans="1:11">
      <c r="A366" s="253" t="s">
        <v>1074</v>
      </c>
      <c r="B366" s="236" t="s">
        <v>1082</v>
      </c>
      <c r="C366" s="18">
        <v>1740</v>
      </c>
      <c r="D366" s="18" t="s">
        <v>909</v>
      </c>
      <c r="E366" s="18">
        <v>1740</v>
      </c>
      <c r="F366" s="18">
        <v>1740</v>
      </c>
      <c r="G366" s="125">
        <f t="shared" si="13"/>
        <v>0</v>
      </c>
      <c r="H366" s="150" t="s">
        <v>909</v>
      </c>
      <c r="I366" s="151" t="s">
        <v>909</v>
      </c>
      <c r="J366" s="163" t="s">
        <v>909</v>
      </c>
      <c r="K366" s="164" t="s">
        <v>909</v>
      </c>
    </row>
    <row r="367" spans="1:11">
      <c r="A367" s="253" t="s">
        <v>1074</v>
      </c>
      <c r="B367" s="236" t="s">
        <v>1083</v>
      </c>
      <c r="C367" s="18">
        <v>1320</v>
      </c>
      <c r="D367" s="18" t="s">
        <v>909</v>
      </c>
      <c r="E367" s="18">
        <v>1320</v>
      </c>
      <c r="F367" s="18">
        <v>1320</v>
      </c>
      <c r="G367" s="125">
        <f t="shared" si="13"/>
        <v>0</v>
      </c>
      <c r="H367" s="150" t="s">
        <v>909</v>
      </c>
      <c r="I367" s="151" t="s">
        <v>909</v>
      </c>
      <c r="J367" s="163" t="s">
        <v>909</v>
      </c>
      <c r="K367" s="164" t="s">
        <v>909</v>
      </c>
    </row>
    <row r="368" spans="1:11">
      <c r="A368" s="245" t="s">
        <v>755</v>
      </c>
      <c r="B368" s="250" t="s">
        <v>1343</v>
      </c>
      <c r="C368" s="18" t="s">
        <v>909</v>
      </c>
      <c r="D368" s="18" t="s">
        <v>909</v>
      </c>
      <c r="E368" s="18">
        <f t="shared" si="12"/>
        <v>0</v>
      </c>
      <c r="F368" s="18" t="s">
        <v>909</v>
      </c>
      <c r="G368" s="125">
        <f t="shared" si="13"/>
        <v>0</v>
      </c>
      <c r="H368" s="150" t="s">
        <v>909</v>
      </c>
      <c r="I368" s="151" t="s">
        <v>909</v>
      </c>
      <c r="J368" s="165" t="s">
        <v>909</v>
      </c>
      <c r="K368" s="164" t="s">
        <v>909</v>
      </c>
    </row>
    <row r="369" spans="1:11">
      <c r="A369" s="16" t="s">
        <v>909</v>
      </c>
      <c r="B369" s="230" t="s">
        <v>1344</v>
      </c>
      <c r="C369" s="18">
        <v>2000</v>
      </c>
      <c r="D369" s="18" t="s">
        <v>909</v>
      </c>
      <c r="E369" s="18">
        <v>2000</v>
      </c>
      <c r="F369" s="18">
        <v>2000</v>
      </c>
      <c r="G369" s="125">
        <f t="shared" si="13"/>
        <v>0</v>
      </c>
      <c r="H369" s="150" t="s">
        <v>909</v>
      </c>
      <c r="I369" s="151" t="s">
        <v>909</v>
      </c>
      <c r="J369" s="163" t="s">
        <v>909</v>
      </c>
      <c r="K369" s="164" t="s">
        <v>909</v>
      </c>
    </row>
    <row r="370" spans="1:11">
      <c r="A370" s="16" t="s">
        <v>909</v>
      </c>
      <c r="B370" s="230" t="s">
        <v>756</v>
      </c>
      <c r="C370" s="18">
        <v>25000</v>
      </c>
      <c r="D370" s="18" t="s">
        <v>909</v>
      </c>
      <c r="E370" s="18">
        <v>25000</v>
      </c>
      <c r="F370" s="18">
        <v>25000</v>
      </c>
      <c r="G370" s="125">
        <f t="shared" si="13"/>
        <v>0</v>
      </c>
      <c r="H370" s="150" t="s">
        <v>909</v>
      </c>
      <c r="I370" s="151" t="s">
        <v>909</v>
      </c>
      <c r="J370" s="163" t="s">
        <v>909</v>
      </c>
      <c r="K370" s="164" t="s">
        <v>909</v>
      </c>
    </row>
    <row r="371" spans="1:11">
      <c r="A371" s="16" t="s">
        <v>909</v>
      </c>
      <c r="B371" s="231" t="s">
        <v>1345</v>
      </c>
      <c r="C371" s="18" t="s">
        <v>909</v>
      </c>
      <c r="D371" s="18" t="s">
        <v>909</v>
      </c>
      <c r="E371" s="18">
        <f t="shared" si="12"/>
        <v>0</v>
      </c>
      <c r="F371" s="18" t="s">
        <v>909</v>
      </c>
      <c r="G371" s="125">
        <f t="shared" si="13"/>
        <v>0</v>
      </c>
      <c r="H371" s="150" t="s">
        <v>909</v>
      </c>
      <c r="I371" s="151" t="s">
        <v>909</v>
      </c>
      <c r="J371" s="165" t="s">
        <v>909</v>
      </c>
      <c r="K371" s="164" t="s">
        <v>909</v>
      </c>
    </row>
    <row r="372" spans="1:11">
      <c r="A372" s="16" t="s">
        <v>909</v>
      </c>
      <c r="B372" s="230" t="s">
        <v>1346</v>
      </c>
      <c r="C372" s="18" t="s">
        <v>909</v>
      </c>
      <c r="D372" s="18" t="s">
        <v>909</v>
      </c>
      <c r="E372" s="18">
        <f t="shared" si="12"/>
        <v>0</v>
      </c>
      <c r="F372" s="18" t="s">
        <v>909</v>
      </c>
      <c r="G372" s="125">
        <f t="shared" si="13"/>
        <v>0</v>
      </c>
      <c r="H372" s="150" t="s">
        <v>909</v>
      </c>
      <c r="I372" s="151" t="s">
        <v>909</v>
      </c>
      <c r="J372" s="163" t="s">
        <v>909</v>
      </c>
      <c r="K372" s="164" t="s">
        <v>909</v>
      </c>
    </row>
    <row r="373" spans="1:11">
      <c r="A373" s="16" t="s">
        <v>909</v>
      </c>
      <c r="B373" s="231" t="s">
        <v>1347</v>
      </c>
      <c r="C373" s="18" t="s">
        <v>909</v>
      </c>
      <c r="D373" s="18" t="s">
        <v>909</v>
      </c>
      <c r="E373" s="18">
        <f t="shared" si="12"/>
        <v>0</v>
      </c>
      <c r="F373" s="18" t="s">
        <v>909</v>
      </c>
      <c r="G373" s="125">
        <f t="shared" si="13"/>
        <v>0</v>
      </c>
      <c r="H373" s="150" t="s">
        <v>909</v>
      </c>
      <c r="I373" s="151" t="s">
        <v>909</v>
      </c>
      <c r="J373" s="163" t="s">
        <v>909</v>
      </c>
      <c r="K373" s="164" t="s">
        <v>909</v>
      </c>
    </row>
    <row r="374" spans="1:11">
      <c r="A374" s="245" t="s">
        <v>248</v>
      </c>
      <c r="B374" s="250" t="s">
        <v>1348</v>
      </c>
      <c r="C374" s="18">
        <v>800</v>
      </c>
      <c r="D374" s="18" t="s">
        <v>909</v>
      </c>
      <c r="E374" s="18">
        <v>800</v>
      </c>
      <c r="F374" s="18">
        <v>800</v>
      </c>
      <c r="G374" s="125">
        <f t="shared" si="13"/>
        <v>0</v>
      </c>
      <c r="H374" s="150" t="s">
        <v>909</v>
      </c>
      <c r="I374" s="151" t="s">
        <v>909</v>
      </c>
      <c r="J374" s="163" t="s">
        <v>909</v>
      </c>
      <c r="K374" s="164" t="s">
        <v>909</v>
      </c>
    </row>
    <row r="375" spans="1:11">
      <c r="A375" s="253" t="s">
        <v>248</v>
      </c>
      <c r="B375" s="230" t="s">
        <v>1349</v>
      </c>
      <c r="C375" s="18" t="s">
        <v>909</v>
      </c>
      <c r="D375" s="18" t="s">
        <v>909</v>
      </c>
      <c r="E375" s="18">
        <f t="shared" si="12"/>
        <v>0</v>
      </c>
      <c r="F375" s="18" t="s">
        <v>909</v>
      </c>
      <c r="G375" s="125">
        <f t="shared" si="13"/>
        <v>0</v>
      </c>
      <c r="H375" s="150" t="s">
        <v>909</v>
      </c>
      <c r="I375" s="151" t="s">
        <v>909</v>
      </c>
      <c r="J375" s="163" t="s">
        <v>909</v>
      </c>
      <c r="K375" s="164" t="s">
        <v>909</v>
      </c>
    </row>
    <row r="376" spans="1:11">
      <c r="A376" s="253" t="s">
        <v>248</v>
      </c>
      <c r="B376" s="230" t="s">
        <v>1350</v>
      </c>
      <c r="C376" s="18" t="s">
        <v>909</v>
      </c>
      <c r="D376" s="18" t="s">
        <v>909</v>
      </c>
      <c r="E376" s="18">
        <f t="shared" si="12"/>
        <v>0</v>
      </c>
      <c r="F376" s="18" t="s">
        <v>909</v>
      </c>
      <c r="G376" s="125">
        <f t="shared" si="13"/>
        <v>0</v>
      </c>
      <c r="H376" s="150" t="s">
        <v>909</v>
      </c>
      <c r="I376" s="151" t="s">
        <v>909</v>
      </c>
      <c r="J376" s="163" t="s">
        <v>909</v>
      </c>
      <c r="K376" s="164" t="s">
        <v>909</v>
      </c>
    </row>
    <row r="377" spans="1:11">
      <c r="A377" s="253" t="s">
        <v>248</v>
      </c>
      <c r="B377" s="236" t="s">
        <v>258</v>
      </c>
      <c r="C377" s="18" t="s">
        <v>909</v>
      </c>
      <c r="D377" s="18" t="s">
        <v>909</v>
      </c>
      <c r="E377" s="18">
        <f t="shared" si="12"/>
        <v>0</v>
      </c>
      <c r="F377" s="18" t="s">
        <v>909</v>
      </c>
      <c r="G377" s="125">
        <f t="shared" si="13"/>
        <v>0</v>
      </c>
      <c r="H377" s="150" t="s">
        <v>909</v>
      </c>
      <c r="I377" s="151" t="s">
        <v>909</v>
      </c>
      <c r="J377" s="163" t="s">
        <v>909</v>
      </c>
      <c r="K377" s="164" t="s">
        <v>909</v>
      </c>
    </row>
    <row r="378" spans="1:11">
      <c r="A378" s="253" t="s">
        <v>248</v>
      </c>
      <c r="B378" s="230" t="s">
        <v>1351</v>
      </c>
      <c r="C378" s="18">
        <v>16200</v>
      </c>
      <c r="D378" s="18" t="s">
        <v>909</v>
      </c>
      <c r="E378" s="18">
        <v>16200</v>
      </c>
      <c r="F378" s="18">
        <v>16200</v>
      </c>
      <c r="G378" s="125">
        <f t="shared" si="13"/>
        <v>0</v>
      </c>
      <c r="H378" s="150" t="s">
        <v>909</v>
      </c>
      <c r="I378" s="151" t="s">
        <v>909</v>
      </c>
      <c r="J378" s="163" t="s">
        <v>909</v>
      </c>
      <c r="K378" s="164" t="s">
        <v>909</v>
      </c>
    </row>
    <row r="379" spans="1:11">
      <c r="A379" s="253" t="s">
        <v>248</v>
      </c>
      <c r="B379" s="236" t="s">
        <v>1352</v>
      </c>
      <c r="C379" s="18">
        <v>26400</v>
      </c>
      <c r="D379" s="18" t="s">
        <v>909</v>
      </c>
      <c r="E379" s="18">
        <v>26400</v>
      </c>
      <c r="F379" s="18">
        <v>26400</v>
      </c>
      <c r="G379" s="125">
        <f t="shared" si="13"/>
        <v>0</v>
      </c>
      <c r="H379" s="150" t="s">
        <v>909</v>
      </c>
      <c r="I379" s="151" t="s">
        <v>909</v>
      </c>
      <c r="J379" s="163" t="s">
        <v>909</v>
      </c>
      <c r="K379" s="164" t="s">
        <v>909</v>
      </c>
    </row>
    <row r="380" spans="1:11">
      <c r="A380" s="253" t="s">
        <v>248</v>
      </c>
      <c r="B380" s="237" t="s">
        <v>1353</v>
      </c>
      <c r="C380" s="18" t="s">
        <v>909</v>
      </c>
      <c r="D380" s="18" t="s">
        <v>909</v>
      </c>
      <c r="E380" s="18">
        <f t="shared" si="12"/>
        <v>0</v>
      </c>
      <c r="F380" s="18" t="s">
        <v>909</v>
      </c>
      <c r="G380" s="125">
        <f t="shared" si="13"/>
        <v>0</v>
      </c>
      <c r="H380" s="150" t="s">
        <v>909</v>
      </c>
      <c r="I380" s="151" t="s">
        <v>909</v>
      </c>
      <c r="J380" s="163" t="s">
        <v>909</v>
      </c>
      <c r="K380" s="164" t="s">
        <v>909</v>
      </c>
    </row>
    <row r="381" spans="1:11">
      <c r="A381" s="245" t="s">
        <v>558</v>
      </c>
      <c r="B381" s="237" t="s">
        <v>1354</v>
      </c>
      <c r="C381" s="18">
        <v>15000</v>
      </c>
      <c r="D381" s="18" t="s">
        <v>909</v>
      </c>
      <c r="E381" s="18">
        <v>15000</v>
      </c>
      <c r="F381" s="18">
        <v>15000</v>
      </c>
      <c r="G381" s="125">
        <f t="shared" si="13"/>
        <v>0</v>
      </c>
      <c r="H381" s="150" t="s">
        <v>909</v>
      </c>
      <c r="I381" s="151" t="s">
        <v>909</v>
      </c>
      <c r="J381" s="163" t="s">
        <v>909</v>
      </c>
      <c r="K381" s="164" t="s">
        <v>909</v>
      </c>
    </row>
    <row r="382" spans="1:11">
      <c r="A382" s="253" t="s">
        <v>558</v>
      </c>
      <c r="B382" s="236" t="s">
        <v>567</v>
      </c>
      <c r="C382" s="18">
        <v>2500</v>
      </c>
      <c r="D382" s="18" t="s">
        <v>909</v>
      </c>
      <c r="E382" s="18">
        <v>2500</v>
      </c>
      <c r="F382" s="18">
        <v>2500</v>
      </c>
      <c r="G382" s="125">
        <f t="shared" si="13"/>
        <v>0</v>
      </c>
      <c r="H382" s="150" t="s">
        <v>909</v>
      </c>
      <c r="I382" s="151" t="s">
        <v>909</v>
      </c>
      <c r="J382" s="163" t="s">
        <v>909</v>
      </c>
      <c r="K382" s="164" t="s">
        <v>909</v>
      </c>
    </row>
    <row r="383" spans="1:11">
      <c r="A383" s="253" t="s">
        <v>558</v>
      </c>
      <c r="B383" s="236" t="s">
        <v>566</v>
      </c>
      <c r="C383" s="18">
        <v>2500</v>
      </c>
      <c r="D383" s="18" t="s">
        <v>909</v>
      </c>
      <c r="E383" s="18">
        <v>2500</v>
      </c>
      <c r="F383" s="18">
        <v>2500</v>
      </c>
      <c r="G383" s="125">
        <f t="shared" si="13"/>
        <v>0</v>
      </c>
      <c r="H383" s="150" t="s">
        <v>909</v>
      </c>
      <c r="I383" s="151" t="s">
        <v>909</v>
      </c>
      <c r="J383" s="163" t="s">
        <v>909</v>
      </c>
      <c r="K383" s="164" t="s">
        <v>909</v>
      </c>
    </row>
    <row r="384" spans="1:11">
      <c r="A384" s="245" t="s">
        <v>1355</v>
      </c>
      <c r="B384" s="236" t="s">
        <v>973</v>
      </c>
      <c r="C384" s="18" t="s">
        <v>909</v>
      </c>
      <c r="D384" s="18" t="s">
        <v>909</v>
      </c>
      <c r="E384" s="18">
        <f t="shared" si="12"/>
        <v>0</v>
      </c>
      <c r="F384" s="18" t="s">
        <v>909</v>
      </c>
      <c r="G384" s="125">
        <f t="shared" si="13"/>
        <v>0</v>
      </c>
      <c r="H384" s="150" t="s">
        <v>909</v>
      </c>
      <c r="I384" s="151" t="s">
        <v>909</v>
      </c>
      <c r="J384" s="163" t="s">
        <v>909</v>
      </c>
      <c r="K384" s="164" t="s">
        <v>909</v>
      </c>
    </row>
    <row r="385" spans="1:11">
      <c r="A385" s="253" t="s">
        <v>1355</v>
      </c>
      <c r="B385" s="236" t="s">
        <v>1356</v>
      </c>
      <c r="C385" s="18"/>
      <c r="D385" s="18"/>
      <c r="E385" s="18"/>
      <c r="F385" s="18" t="s">
        <v>909</v>
      </c>
      <c r="G385" s="125">
        <f t="shared" si="13"/>
        <v>0</v>
      </c>
      <c r="H385" s="150" t="s">
        <v>909</v>
      </c>
      <c r="I385" s="151" t="s">
        <v>909</v>
      </c>
      <c r="J385" s="163" t="s">
        <v>909</v>
      </c>
      <c r="K385" s="164" t="s">
        <v>909</v>
      </c>
    </row>
    <row r="386" spans="1:11">
      <c r="A386" s="253" t="s">
        <v>1355</v>
      </c>
      <c r="B386" s="236" t="s">
        <v>1357</v>
      </c>
      <c r="C386" s="18"/>
      <c r="D386" s="18"/>
      <c r="E386" s="18"/>
      <c r="F386" s="18" t="s">
        <v>909</v>
      </c>
      <c r="G386" s="125">
        <f t="shared" si="13"/>
        <v>0</v>
      </c>
      <c r="H386" s="150" t="s">
        <v>909</v>
      </c>
      <c r="I386" s="151" t="s">
        <v>909</v>
      </c>
      <c r="J386" s="163" t="s">
        <v>909</v>
      </c>
      <c r="K386" s="164" t="s">
        <v>909</v>
      </c>
    </row>
    <row r="387" spans="1:11">
      <c r="A387" s="253" t="s">
        <v>1355</v>
      </c>
      <c r="B387" s="236" t="s">
        <v>706</v>
      </c>
      <c r="C387" s="18"/>
      <c r="D387" s="18"/>
      <c r="E387" s="18"/>
      <c r="F387" s="18" t="s">
        <v>909</v>
      </c>
      <c r="G387" s="125">
        <f t="shared" si="13"/>
        <v>0</v>
      </c>
      <c r="H387" s="150" t="s">
        <v>909</v>
      </c>
      <c r="I387" s="151" t="s">
        <v>909</v>
      </c>
      <c r="J387" s="163" t="s">
        <v>909</v>
      </c>
      <c r="K387" s="164" t="s">
        <v>909</v>
      </c>
    </row>
    <row r="388" spans="1:11">
      <c r="A388" s="253"/>
      <c r="B388" s="236" t="s">
        <v>1653</v>
      </c>
      <c r="C388" s="18"/>
      <c r="D388" s="18"/>
      <c r="E388" s="18"/>
      <c r="F388" s="18"/>
      <c r="G388" s="125"/>
      <c r="H388" s="150"/>
      <c r="I388" s="151"/>
      <c r="J388" s="163"/>
      <c r="K388" s="164"/>
    </row>
    <row r="389" spans="1:11">
      <c r="A389" s="253" t="s">
        <v>1355</v>
      </c>
      <c r="B389" s="230" t="s">
        <v>1358</v>
      </c>
      <c r="C389" s="18"/>
      <c r="D389" s="18"/>
      <c r="E389" s="18"/>
      <c r="F389" s="18" t="s">
        <v>909</v>
      </c>
      <c r="G389" s="125">
        <f t="shared" si="13"/>
        <v>0</v>
      </c>
      <c r="H389" s="150" t="s">
        <v>909</v>
      </c>
      <c r="I389" s="151" t="s">
        <v>909</v>
      </c>
      <c r="J389" s="163" t="s">
        <v>909</v>
      </c>
      <c r="K389" s="164" t="s">
        <v>909</v>
      </c>
    </row>
    <row r="390" spans="1:11">
      <c r="A390" s="253" t="s">
        <v>1355</v>
      </c>
      <c r="B390" s="236" t="s">
        <v>707</v>
      </c>
      <c r="C390" s="18" t="s">
        <v>909</v>
      </c>
      <c r="D390" s="18" t="s">
        <v>909</v>
      </c>
      <c r="E390" s="18">
        <f t="shared" si="12"/>
        <v>0</v>
      </c>
      <c r="F390" s="18" t="s">
        <v>909</v>
      </c>
      <c r="G390" s="125">
        <f t="shared" si="13"/>
        <v>0</v>
      </c>
      <c r="H390" s="150" t="s">
        <v>909</v>
      </c>
      <c r="I390" s="151" t="s">
        <v>909</v>
      </c>
      <c r="J390" s="163" t="s">
        <v>909</v>
      </c>
      <c r="K390" s="164" t="s">
        <v>909</v>
      </c>
    </row>
    <row r="391" spans="1:11">
      <c r="A391" s="253" t="s">
        <v>1355</v>
      </c>
      <c r="B391" s="236" t="s">
        <v>708</v>
      </c>
      <c r="C391" s="18" t="s">
        <v>909</v>
      </c>
      <c r="D391" s="18" t="s">
        <v>909</v>
      </c>
      <c r="E391" s="18">
        <f t="shared" si="12"/>
        <v>0</v>
      </c>
      <c r="F391" s="18" t="s">
        <v>909</v>
      </c>
      <c r="G391" s="125">
        <f t="shared" si="13"/>
        <v>0</v>
      </c>
      <c r="H391" s="150" t="s">
        <v>909</v>
      </c>
      <c r="I391" s="151" t="s">
        <v>909</v>
      </c>
      <c r="J391" s="163" t="s">
        <v>909</v>
      </c>
      <c r="K391" s="164" t="s">
        <v>909</v>
      </c>
    </row>
    <row r="392" spans="1:11">
      <c r="A392" s="253" t="s">
        <v>1355</v>
      </c>
      <c r="B392" s="236" t="s">
        <v>709</v>
      </c>
      <c r="C392" s="18" t="s">
        <v>909</v>
      </c>
      <c r="D392" s="18" t="s">
        <v>909</v>
      </c>
      <c r="E392" s="18">
        <f t="shared" si="12"/>
        <v>0</v>
      </c>
      <c r="F392" s="18" t="s">
        <v>909</v>
      </c>
      <c r="G392" s="125">
        <f t="shared" si="13"/>
        <v>0</v>
      </c>
      <c r="H392" s="150" t="s">
        <v>909</v>
      </c>
      <c r="I392" s="151" t="s">
        <v>909</v>
      </c>
      <c r="J392" s="163" t="s">
        <v>909</v>
      </c>
      <c r="K392" s="164" t="s">
        <v>909</v>
      </c>
    </row>
    <row r="393" spans="1:11">
      <c r="A393" s="253" t="s">
        <v>1355</v>
      </c>
      <c r="B393" s="236" t="s">
        <v>1359</v>
      </c>
      <c r="C393" s="18" t="s">
        <v>909</v>
      </c>
      <c r="D393" s="18" t="s">
        <v>909</v>
      </c>
      <c r="E393" s="18">
        <f t="shared" si="12"/>
        <v>0</v>
      </c>
      <c r="F393" s="18" t="s">
        <v>909</v>
      </c>
      <c r="G393" s="125">
        <f t="shared" si="13"/>
        <v>0</v>
      </c>
      <c r="H393" s="150" t="s">
        <v>909</v>
      </c>
      <c r="I393" s="151" t="s">
        <v>909</v>
      </c>
      <c r="J393" s="163" t="s">
        <v>909</v>
      </c>
      <c r="K393" s="164" t="s">
        <v>909</v>
      </c>
    </row>
    <row r="394" spans="1:11">
      <c r="A394" s="253"/>
      <c r="B394" s="236" t="s">
        <v>1654</v>
      </c>
      <c r="C394" s="18">
        <v>72</v>
      </c>
      <c r="D394" s="18"/>
      <c r="E394" s="18">
        <v>72</v>
      </c>
      <c r="F394" s="18">
        <v>72</v>
      </c>
      <c r="G394" s="125"/>
      <c r="H394" s="150"/>
      <c r="I394" s="151"/>
      <c r="J394" s="163"/>
      <c r="K394" s="164"/>
    </row>
    <row r="395" spans="1:11">
      <c r="A395" s="253" t="s">
        <v>1355</v>
      </c>
      <c r="B395" s="236" t="s">
        <v>1360</v>
      </c>
      <c r="C395" s="18">
        <v>3000</v>
      </c>
      <c r="D395" s="18" t="s">
        <v>909</v>
      </c>
      <c r="E395" s="18">
        <v>3000</v>
      </c>
      <c r="F395" s="18">
        <v>3000</v>
      </c>
      <c r="G395" s="125">
        <f t="shared" si="13"/>
        <v>0</v>
      </c>
      <c r="H395" s="150" t="s">
        <v>909</v>
      </c>
      <c r="I395" s="151" t="s">
        <v>909</v>
      </c>
      <c r="J395" s="163" t="s">
        <v>909</v>
      </c>
      <c r="K395" s="164" t="s">
        <v>909</v>
      </c>
    </row>
    <row r="396" spans="1:11">
      <c r="A396" s="253" t="s">
        <v>1355</v>
      </c>
      <c r="B396" s="236" t="s">
        <v>1361</v>
      </c>
      <c r="C396" s="18" t="s">
        <v>909</v>
      </c>
      <c r="D396" s="18" t="s">
        <v>909</v>
      </c>
      <c r="E396" s="18">
        <f t="shared" si="12"/>
        <v>0</v>
      </c>
      <c r="F396" s="18" t="s">
        <v>909</v>
      </c>
      <c r="G396" s="125">
        <f t="shared" si="13"/>
        <v>0</v>
      </c>
      <c r="H396" s="150" t="s">
        <v>909</v>
      </c>
      <c r="I396" s="151" t="s">
        <v>909</v>
      </c>
      <c r="J396" s="163" t="s">
        <v>909</v>
      </c>
      <c r="K396" s="164" t="s">
        <v>909</v>
      </c>
    </row>
    <row r="397" spans="1:11">
      <c r="A397" s="253" t="s">
        <v>1355</v>
      </c>
      <c r="B397" s="236" t="s">
        <v>1362</v>
      </c>
      <c r="C397" s="18" t="s">
        <v>909</v>
      </c>
      <c r="D397" s="18" t="s">
        <v>909</v>
      </c>
      <c r="E397" s="18">
        <f t="shared" si="12"/>
        <v>0</v>
      </c>
      <c r="F397" s="18" t="s">
        <v>909</v>
      </c>
      <c r="G397" s="125">
        <f t="shared" si="13"/>
        <v>0</v>
      </c>
      <c r="H397" s="150" t="s">
        <v>909</v>
      </c>
      <c r="I397" s="151" t="s">
        <v>909</v>
      </c>
      <c r="J397" s="163" t="s">
        <v>909</v>
      </c>
      <c r="K397" s="164" t="s">
        <v>909</v>
      </c>
    </row>
    <row r="398" spans="1:11">
      <c r="A398" s="253" t="s">
        <v>1355</v>
      </c>
      <c r="B398" s="236" t="s">
        <v>1363</v>
      </c>
      <c r="C398" s="18" t="s">
        <v>909</v>
      </c>
      <c r="D398" s="18" t="s">
        <v>909</v>
      </c>
      <c r="E398" s="18">
        <f t="shared" si="12"/>
        <v>0</v>
      </c>
      <c r="F398" s="18" t="s">
        <v>909</v>
      </c>
      <c r="G398" s="125">
        <f t="shared" si="13"/>
        <v>0</v>
      </c>
      <c r="H398" s="150" t="s">
        <v>909</v>
      </c>
      <c r="I398" s="151" t="s">
        <v>909</v>
      </c>
      <c r="J398" s="163" t="s">
        <v>909</v>
      </c>
      <c r="K398" s="164" t="s">
        <v>909</v>
      </c>
    </row>
    <row r="399" spans="1:11">
      <c r="A399" s="253" t="s">
        <v>1355</v>
      </c>
      <c r="B399" s="236" t="s">
        <v>1364</v>
      </c>
      <c r="C399" s="18" t="s">
        <v>909</v>
      </c>
      <c r="D399" s="18" t="s">
        <v>909</v>
      </c>
      <c r="E399" s="18">
        <f t="shared" si="12"/>
        <v>0</v>
      </c>
      <c r="F399" s="18" t="s">
        <v>909</v>
      </c>
      <c r="G399" s="125">
        <f t="shared" si="13"/>
        <v>0</v>
      </c>
      <c r="H399" s="150" t="s">
        <v>909</v>
      </c>
      <c r="I399" s="151" t="s">
        <v>909</v>
      </c>
      <c r="J399" s="163" t="s">
        <v>909</v>
      </c>
      <c r="K399" s="164" t="s">
        <v>909</v>
      </c>
    </row>
    <row r="400" spans="1:11">
      <c r="A400" s="253" t="s">
        <v>1355</v>
      </c>
      <c r="B400" s="236" t="s">
        <v>1365</v>
      </c>
      <c r="C400" s="18" t="s">
        <v>909</v>
      </c>
      <c r="D400" s="18" t="s">
        <v>909</v>
      </c>
      <c r="E400" s="18">
        <f t="shared" si="12"/>
        <v>0</v>
      </c>
      <c r="F400" s="18" t="s">
        <v>909</v>
      </c>
      <c r="G400" s="125">
        <f t="shared" si="13"/>
        <v>0</v>
      </c>
      <c r="H400" s="150" t="s">
        <v>909</v>
      </c>
      <c r="I400" s="151" t="s">
        <v>909</v>
      </c>
      <c r="J400" s="163" t="s">
        <v>909</v>
      </c>
      <c r="K400" s="164" t="s">
        <v>909</v>
      </c>
    </row>
    <row r="401" spans="1:11">
      <c r="A401" s="253" t="s">
        <v>1355</v>
      </c>
      <c r="B401" s="236" t="s">
        <v>1366</v>
      </c>
      <c r="C401" s="18" t="s">
        <v>909</v>
      </c>
      <c r="D401" s="18" t="s">
        <v>909</v>
      </c>
      <c r="E401" s="18">
        <f t="shared" si="12"/>
        <v>0</v>
      </c>
      <c r="F401" s="18" t="s">
        <v>909</v>
      </c>
      <c r="G401" s="125">
        <f t="shared" si="13"/>
        <v>0</v>
      </c>
      <c r="H401" s="150" t="s">
        <v>909</v>
      </c>
      <c r="I401" s="151" t="s">
        <v>909</v>
      </c>
      <c r="J401" s="163" t="s">
        <v>909</v>
      </c>
      <c r="K401" s="164" t="s">
        <v>909</v>
      </c>
    </row>
    <row r="402" spans="1:11">
      <c r="A402" s="253" t="s">
        <v>1355</v>
      </c>
      <c r="B402" s="236" t="s">
        <v>1367</v>
      </c>
      <c r="C402" s="18" t="s">
        <v>909</v>
      </c>
      <c r="D402" s="18" t="s">
        <v>909</v>
      </c>
      <c r="E402" s="18">
        <f t="shared" si="12"/>
        <v>0</v>
      </c>
      <c r="F402" s="18" t="s">
        <v>909</v>
      </c>
      <c r="G402" s="125">
        <f t="shared" si="13"/>
        <v>0</v>
      </c>
      <c r="H402" s="150" t="s">
        <v>909</v>
      </c>
      <c r="I402" s="151" t="s">
        <v>909</v>
      </c>
      <c r="J402" s="163" t="s">
        <v>909</v>
      </c>
      <c r="K402" s="164" t="s">
        <v>909</v>
      </c>
    </row>
    <row r="403" spans="1:11">
      <c r="A403" s="253" t="s">
        <v>1355</v>
      </c>
      <c r="B403" s="236" t="s">
        <v>1368</v>
      </c>
      <c r="C403" s="18" t="s">
        <v>909</v>
      </c>
      <c r="D403" s="18" t="s">
        <v>909</v>
      </c>
      <c r="E403" s="18">
        <f t="shared" ref="E403:E468" si="14">IFERROR(C403+D403,0)</f>
        <v>0</v>
      </c>
      <c r="F403" s="18" t="s">
        <v>909</v>
      </c>
      <c r="G403" s="125">
        <f t="shared" ref="G403:G469" si="15">IFERROR((E403-F403),0)</f>
        <v>0</v>
      </c>
      <c r="H403" s="150" t="s">
        <v>909</v>
      </c>
      <c r="I403" s="151" t="s">
        <v>909</v>
      </c>
      <c r="J403" s="163" t="s">
        <v>909</v>
      </c>
      <c r="K403" s="164" t="s">
        <v>909</v>
      </c>
    </row>
    <row r="404" spans="1:11">
      <c r="A404" s="253" t="s">
        <v>1355</v>
      </c>
      <c r="B404" s="236" t="s">
        <v>1369</v>
      </c>
      <c r="C404" s="18" t="s">
        <v>909</v>
      </c>
      <c r="D404" s="18" t="s">
        <v>909</v>
      </c>
      <c r="E404" s="18">
        <f t="shared" si="14"/>
        <v>0</v>
      </c>
      <c r="F404" s="18" t="s">
        <v>909</v>
      </c>
      <c r="G404" s="125">
        <f t="shared" si="15"/>
        <v>0</v>
      </c>
      <c r="H404" s="150" t="s">
        <v>909</v>
      </c>
      <c r="I404" s="151" t="s">
        <v>909</v>
      </c>
      <c r="J404" s="163" t="s">
        <v>909</v>
      </c>
      <c r="K404" s="164" t="s">
        <v>909</v>
      </c>
    </row>
    <row r="405" spans="1:11">
      <c r="A405" s="253" t="s">
        <v>1355</v>
      </c>
      <c r="B405" s="237" t="s">
        <v>1370</v>
      </c>
      <c r="C405" s="18" t="s">
        <v>909</v>
      </c>
      <c r="D405" s="18" t="s">
        <v>909</v>
      </c>
      <c r="E405" s="18">
        <f t="shared" si="14"/>
        <v>0</v>
      </c>
      <c r="F405" s="18" t="s">
        <v>909</v>
      </c>
      <c r="G405" s="125">
        <f t="shared" si="15"/>
        <v>0</v>
      </c>
      <c r="H405" s="150" t="s">
        <v>909</v>
      </c>
      <c r="I405" s="151" t="s">
        <v>909</v>
      </c>
      <c r="J405" s="163" t="s">
        <v>909</v>
      </c>
      <c r="K405" s="164" t="s">
        <v>909</v>
      </c>
    </row>
    <row r="406" spans="1:11">
      <c r="A406" s="253" t="s">
        <v>1355</v>
      </c>
      <c r="B406" s="237" t="s">
        <v>1449</v>
      </c>
      <c r="C406" s="18" t="s">
        <v>909</v>
      </c>
      <c r="D406" s="18" t="s">
        <v>909</v>
      </c>
      <c r="E406" s="18">
        <f t="shared" si="14"/>
        <v>0</v>
      </c>
      <c r="F406" s="18" t="s">
        <v>909</v>
      </c>
      <c r="G406" s="125">
        <f t="shared" si="15"/>
        <v>0</v>
      </c>
      <c r="H406" s="150" t="s">
        <v>909</v>
      </c>
      <c r="I406" s="151" t="s">
        <v>909</v>
      </c>
      <c r="J406" s="163" t="s">
        <v>909</v>
      </c>
      <c r="K406" s="164" t="s">
        <v>909</v>
      </c>
    </row>
    <row r="407" spans="1:11">
      <c r="A407" s="249" t="s">
        <v>628</v>
      </c>
      <c r="B407" s="230" t="s">
        <v>633</v>
      </c>
      <c r="C407" s="18">
        <v>30000</v>
      </c>
      <c r="D407" s="18" t="s">
        <v>909</v>
      </c>
      <c r="E407" s="18">
        <v>30000</v>
      </c>
      <c r="F407" s="18">
        <v>23940</v>
      </c>
      <c r="G407" s="125">
        <f t="shared" si="15"/>
        <v>6060</v>
      </c>
      <c r="H407" s="150" t="s">
        <v>909</v>
      </c>
      <c r="I407" s="151" t="s">
        <v>909</v>
      </c>
      <c r="J407" s="163" t="s">
        <v>909</v>
      </c>
      <c r="K407" s="164" t="s">
        <v>909</v>
      </c>
    </row>
    <row r="408" spans="1:11">
      <c r="A408" s="245" t="s">
        <v>441</v>
      </c>
      <c r="B408" s="230" t="s">
        <v>1371</v>
      </c>
      <c r="C408" s="18" t="s">
        <v>909</v>
      </c>
      <c r="D408" s="18" t="s">
        <v>909</v>
      </c>
      <c r="E408" s="18">
        <f t="shared" si="14"/>
        <v>0</v>
      </c>
      <c r="F408" s="18" t="s">
        <v>909</v>
      </c>
      <c r="G408" s="125">
        <f t="shared" si="15"/>
        <v>0</v>
      </c>
      <c r="H408" s="150" t="s">
        <v>909</v>
      </c>
      <c r="I408" s="151" t="s">
        <v>909</v>
      </c>
      <c r="J408" s="163" t="s">
        <v>909</v>
      </c>
      <c r="K408" s="164" t="s">
        <v>909</v>
      </c>
    </row>
    <row r="409" spans="1:11">
      <c r="A409" s="253" t="s">
        <v>441</v>
      </c>
      <c r="B409" s="230" t="s">
        <v>1372</v>
      </c>
      <c r="C409" s="18" t="s">
        <v>909</v>
      </c>
      <c r="D409" s="18" t="s">
        <v>909</v>
      </c>
      <c r="E409" s="18">
        <f t="shared" si="14"/>
        <v>0</v>
      </c>
      <c r="F409" s="18" t="s">
        <v>909</v>
      </c>
      <c r="G409" s="125">
        <f t="shared" si="15"/>
        <v>0</v>
      </c>
      <c r="H409" s="150" t="s">
        <v>909</v>
      </c>
      <c r="I409" s="151" t="s">
        <v>909</v>
      </c>
      <c r="J409" s="163" t="s">
        <v>909</v>
      </c>
      <c r="K409" s="164" t="s">
        <v>909</v>
      </c>
    </row>
    <row r="410" spans="1:11">
      <c r="A410" s="253" t="s">
        <v>441</v>
      </c>
      <c r="B410" s="230" t="s">
        <v>1373</v>
      </c>
      <c r="C410" s="18" t="s">
        <v>909</v>
      </c>
      <c r="D410" s="18" t="s">
        <v>909</v>
      </c>
      <c r="E410" s="18">
        <f t="shared" si="14"/>
        <v>0</v>
      </c>
      <c r="F410" s="18" t="s">
        <v>909</v>
      </c>
      <c r="G410" s="125">
        <f t="shared" si="15"/>
        <v>0</v>
      </c>
      <c r="H410" s="150" t="s">
        <v>909</v>
      </c>
      <c r="I410" s="151" t="s">
        <v>909</v>
      </c>
      <c r="J410" s="163" t="s">
        <v>909</v>
      </c>
      <c r="K410" s="164" t="s">
        <v>909</v>
      </c>
    </row>
    <row r="411" spans="1:11">
      <c r="A411" s="253" t="s">
        <v>441</v>
      </c>
      <c r="B411" s="236" t="s">
        <v>1374</v>
      </c>
      <c r="C411" s="18" t="s">
        <v>909</v>
      </c>
      <c r="D411" s="18" t="s">
        <v>909</v>
      </c>
      <c r="E411" s="18">
        <f t="shared" si="14"/>
        <v>0</v>
      </c>
      <c r="F411" s="18" t="s">
        <v>909</v>
      </c>
      <c r="G411" s="125">
        <f t="shared" si="15"/>
        <v>0</v>
      </c>
      <c r="H411" s="150" t="s">
        <v>909</v>
      </c>
      <c r="I411" s="151" t="s">
        <v>909</v>
      </c>
      <c r="J411" s="163" t="s">
        <v>909</v>
      </c>
      <c r="K411" s="164" t="s">
        <v>909</v>
      </c>
    </row>
    <row r="412" spans="1:11">
      <c r="A412" s="253" t="s">
        <v>441</v>
      </c>
      <c r="B412" s="230" t="s">
        <v>1375</v>
      </c>
      <c r="C412" s="18" t="s">
        <v>909</v>
      </c>
      <c r="D412" s="18" t="s">
        <v>909</v>
      </c>
      <c r="E412" s="18">
        <f t="shared" si="14"/>
        <v>0</v>
      </c>
      <c r="F412" s="18" t="s">
        <v>909</v>
      </c>
      <c r="G412" s="125">
        <f t="shared" si="15"/>
        <v>0</v>
      </c>
      <c r="H412" s="150" t="s">
        <v>909</v>
      </c>
      <c r="I412" s="151" t="s">
        <v>909</v>
      </c>
      <c r="J412" s="163" t="s">
        <v>909</v>
      </c>
      <c r="K412" s="164" t="s">
        <v>909</v>
      </c>
    </row>
    <row r="413" spans="1:11">
      <c r="A413" s="253" t="s">
        <v>441</v>
      </c>
      <c r="B413" s="230" t="s">
        <v>1376</v>
      </c>
      <c r="C413" s="18" t="s">
        <v>909</v>
      </c>
      <c r="D413" s="18" t="s">
        <v>909</v>
      </c>
      <c r="E413" s="18">
        <f t="shared" si="14"/>
        <v>0</v>
      </c>
      <c r="F413" s="18" t="s">
        <v>909</v>
      </c>
      <c r="G413" s="125">
        <f t="shared" si="15"/>
        <v>0</v>
      </c>
      <c r="H413" s="150" t="s">
        <v>909</v>
      </c>
      <c r="I413" s="151" t="s">
        <v>909</v>
      </c>
      <c r="J413" s="163" t="s">
        <v>909</v>
      </c>
      <c r="K413" s="164" t="s">
        <v>909</v>
      </c>
    </row>
    <row r="414" spans="1:11">
      <c r="A414" s="253" t="s">
        <v>441</v>
      </c>
      <c r="B414" s="230" t="s">
        <v>1377</v>
      </c>
      <c r="C414" s="18">
        <v>5000</v>
      </c>
      <c r="D414" s="18" t="s">
        <v>909</v>
      </c>
      <c r="E414" s="18">
        <v>5000</v>
      </c>
      <c r="F414" s="18">
        <v>5000</v>
      </c>
      <c r="G414" s="125">
        <f t="shared" si="15"/>
        <v>0</v>
      </c>
      <c r="H414" s="150" t="s">
        <v>909</v>
      </c>
      <c r="I414" s="151" t="s">
        <v>909</v>
      </c>
      <c r="J414" s="163" t="s">
        <v>909</v>
      </c>
      <c r="K414" s="167" t="s">
        <v>909</v>
      </c>
    </row>
    <row r="415" spans="1:11">
      <c r="A415" s="253" t="s">
        <v>441</v>
      </c>
      <c r="B415" s="230" t="s">
        <v>1378</v>
      </c>
      <c r="C415" s="18" t="s">
        <v>909</v>
      </c>
      <c r="D415" s="18" t="s">
        <v>909</v>
      </c>
      <c r="E415" s="18">
        <f t="shared" si="14"/>
        <v>0</v>
      </c>
      <c r="F415" s="18" t="s">
        <v>909</v>
      </c>
      <c r="G415" s="125">
        <f t="shared" si="15"/>
        <v>0</v>
      </c>
      <c r="H415" s="150" t="s">
        <v>909</v>
      </c>
      <c r="I415" s="151" t="s">
        <v>909</v>
      </c>
      <c r="J415" s="163" t="s">
        <v>909</v>
      </c>
      <c r="K415" s="164" t="s">
        <v>909</v>
      </c>
    </row>
    <row r="416" spans="1:11">
      <c r="A416" s="253" t="s">
        <v>441</v>
      </c>
      <c r="B416" s="231" t="s">
        <v>1379</v>
      </c>
      <c r="C416" s="18" t="s">
        <v>909</v>
      </c>
      <c r="D416" s="18" t="s">
        <v>909</v>
      </c>
      <c r="E416" s="18">
        <f t="shared" si="14"/>
        <v>0</v>
      </c>
      <c r="F416" s="18" t="s">
        <v>909</v>
      </c>
      <c r="G416" s="125">
        <f t="shared" si="15"/>
        <v>0</v>
      </c>
      <c r="H416" s="150" t="s">
        <v>909</v>
      </c>
      <c r="I416" s="151" t="s">
        <v>909</v>
      </c>
      <c r="J416" s="163" t="s">
        <v>909</v>
      </c>
      <c r="K416" s="164" t="s">
        <v>909</v>
      </c>
    </row>
    <row r="417" spans="1:11">
      <c r="A417" s="253" t="s">
        <v>441</v>
      </c>
      <c r="B417" s="231" t="s">
        <v>1380</v>
      </c>
      <c r="C417" s="18" t="s">
        <v>909</v>
      </c>
      <c r="D417" s="18" t="s">
        <v>909</v>
      </c>
      <c r="E417" s="18">
        <f t="shared" si="14"/>
        <v>0</v>
      </c>
      <c r="F417" s="18" t="s">
        <v>909</v>
      </c>
      <c r="G417" s="125">
        <f t="shared" si="15"/>
        <v>0</v>
      </c>
      <c r="H417" s="150" t="s">
        <v>909</v>
      </c>
      <c r="I417" s="151" t="s">
        <v>909</v>
      </c>
      <c r="J417" s="163" t="s">
        <v>909</v>
      </c>
      <c r="K417" s="164" t="s">
        <v>909</v>
      </c>
    </row>
    <row r="418" spans="1:11">
      <c r="A418" s="245" t="s">
        <v>475</v>
      </c>
      <c r="B418" s="236" t="s">
        <v>476</v>
      </c>
      <c r="C418" s="18" t="s">
        <v>909</v>
      </c>
      <c r="D418" s="18" t="s">
        <v>909</v>
      </c>
      <c r="E418" s="18">
        <f t="shared" si="14"/>
        <v>0</v>
      </c>
      <c r="F418" s="18" t="s">
        <v>909</v>
      </c>
      <c r="G418" s="125">
        <f t="shared" si="15"/>
        <v>0</v>
      </c>
      <c r="H418" s="150" t="s">
        <v>909</v>
      </c>
      <c r="I418" s="151" t="s">
        <v>909</v>
      </c>
      <c r="J418" s="163" t="s">
        <v>909</v>
      </c>
      <c r="K418" s="164" t="s">
        <v>909</v>
      </c>
    </row>
    <row r="419" spans="1:11">
      <c r="A419" s="245" t="s">
        <v>967</v>
      </c>
      <c r="B419" s="262" t="s">
        <v>969</v>
      </c>
      <c r="C419" s="18" t="s">
        <v>909</v>
      </c>
      <c r="D419" s="18" t="s">
        <v>909</v>
      </c>
      <c r="E419" s="18">
        <f t="shared" si="14"/>
        <v>0</v>
      </c>
      <c r="F419" s="18" t="s">
        <v>909</v>
      </c>
      <c r="G419" s="125">
        <f t="shared" si="15"/>
        <v>0</v>
      </c>
      <c r="H419" s="150" t="s">
        <v>909</v>
      </c>
      <c r="I419" s="151" t="s">
        <v>909</v>
      </c>
      <c r="J419" s="163" t="s">
        <v>909</v>
      </c>
      <c r="K419" s="164" t="s">
        <v>909</v>
      </c>
    </row>
    <row r="420" spans="1:11">
      <c r="A420" s="253" t="s">
        <v>967</v>
      </c>
      <c r="B420" s="237" t="s">
        <v>1381</v>
      </c>
      <c r="C420" s="18">
        <v>5000</v>
      </c>
      <c r="D420" s="18" t="s">
        <v>909</v>
      </c>
      <c r="E420" s="18">
        <v>5000</v>
      </c>
      <c r="F420" s="18">
        <v>900</v>
      </c>
      <c r="G420" s="125">
        <f t="shared" si="15"/>
        <v>4100</v>
      </c>
      <c r="H420" s="150" t="s">
        <v>909</v>
      </c>
      <c r="I420" s="151" t="s">
        <v>909</v>
      </c>
      <c r="J420" s="163" t="s">
        <v>909</v>
      </c>
      <c r="K420" s="164" t="s">
        <v>909</v>
      </c>
    </row>
    <row r="421" spans="1:11">
      <c r="A421" s="253" t="s">
        <v>967</v>
      </c>
      <c r="B421" s="236" t="s">
        <v>1382</v>
      </c>
      <c r="C421" s="18">
        <v>2000</v>
      </c>
      <c r="D421" s="18" t="s">
        <v>909</v>
      </c>
      <c r="E421" s="18">
        <v>2000</v>
      </c>
      <c r="F421" s="18">
        <v>2000</v>
      </c>
      <c r="G421" s="125">
        <f t="shared" si="15"/>
        <v>0</v>
      </c>
      <c r="H421" s="150" t="s">
        <v>909</v>
      </c>
      <c r="I421" s="151" t="s">
        <v>909</v>
      </c>
      <c r="J421" s="163" t="s">
        <v>909</v>
      </c>
      <c r="K421" s="164" t="s">
        <v>909</v>
      </c>
    </row>
    <row r="422" spans="1:11">
      <c r="A422" s="253" t="s">
        <v>967</v>
      </c>
      <c r="B422" s="236" t="s">
        <v>1383</v>
      </c>
      <c r="C422" s="18" t="s">
        <v>909</v>
      </c>
      <c r="D422" s="18" t="s">
        <v>909</v>
      </c>
      <c r="E422" s="18">
        <f t="shared" si="14"/>
        <v>0</v>
      </c>
      <c r="F422" s="18" t="s">
        <v>909</v>
      </c>
      <c r="G422" s="125">
        <f t="shared" si="15"/>
        <v>0</v>
      </c>
      <c r="H422" s="150" t="s">
        <v>909</v>
      </c>
      <c r="I422" s="151" t="s">
        <v>909</v>
      </c>
      <c r="J422" s="163" t="s">
        <v>909</v>
      </c>
      <c r="K422" s="164" t="s">
        <v>909</v>
      </c>
    </row>
    <row r="423" spans="1:11">
      <c r="A423" s="253" t="s">
        <v>967</v>
      </c>
      <c r="B423" s="236" t="s">
        <v>693</v>
      </c>
      <c r="C423" s="18" t="s">
        <v>909</v>
      </c>
      <c r="D423" s="18" t="s">
        <v>909</v>
      </c>
      <c r="E423" s="18">
        <f t="shared" si="14"/>
        <v>0</v>
      </c>
      <c r="F423" s="18" t="s">
        <v>909</v>
      </c>
      <c r="G423" s="125">
        <f t="shared" si="15"/>
        <v>0</v>
      </c>
      <c r="H423" s="150" t="s">
        <v>909</v>
      </c>
      <c r="I423" s="151" t="s">
        <v>909</v>
      </c>
      <c r="J423" s="163" t="s">
        <v>909</v>
      </c>
      <c r="K423" s="164" t="s">
        <v>909</v>
      </c>
    </row>
    <row r="424" spans="1:11">
      <c r="A424" s="253" t="s">
        <v>967</v>
      </c>
      <c r="B424" s="237" t="s">
        <v>1384</v>
      </c>
      <c r="C424" s="18" t="s">
        <v>909</v>
      </c>
      <c r="D424" s="18" t="s">
        <v>909</v>
      </c>
      <c r="E424" s="18">
        <f t="shared" si="14"/>
        <v>0</v>
      </c>
      <c r="F424" s="18" t="s">
        <v>909</v>
      </c>
      <c r="G424" s="125">
        <f t="shared" si="15"/>
        <v>0</v>
      </c>
      <c r="H424" s="150" t="s">
        <v>909</v>
      </c>
      <c r="I424" s="151" t="s">
        <v>909</v>
      </c>
      <c r="J424" s="163" t="s">
        <v>909</v>
      </c>
      <c r="K424" s="164" t="s">
        <v>909</v>
      </c>
    </row>
    <row r="425" spans="1:11">
      <c r="A425" s="253" t="s">
        <v>967</v>
      </c>
      <c r="B425" s="237" t="s">
        <v>1385</v>
      </c>
      <c r="C425" s="18" t="s">
        <v>909</v>
      </c>
      <c r="D425" s="18" t="s">
        <v>909</v>
      </c>
      <c r="E425" s="18">
        <f t="shared" si="14"/>
        <v>0</v>
      </c>
      <c r="F425" s="18" t="s">
        <v>909</v>
      </c>
      <c r="G425" s="125">
        <f t="shared" si="15"/>
        <v>0</v>
      </c>
      <c r="H425" s="150" t="s">
        <v>909</v>
      </c>
      <c r="I425" s="151" t="s">
        <v>909</v>
      </c>
      <c r="J425" s="163" t="s">
        <v>909</v>
      </c>
      <c r="K425" s="164" t="s">
        <v>909</v>
      </c>
    </row>
    <row r="426" spans="1:11">
      <c r="A426" s="253" t="s">
        <v>967</v>
      </c>
      <c r="B426" s="237" t="s">
        <v>971</v>
      </c>
      <c r="C426" s="18">
        <v>2000</v>
      </c>
      <c r="D426" s="18" t="s">
        <v>909</v>
      </c>
      <c r="E426" s="18">
        <v>2000</v>
      </c>
      <c r="F426" s="18">
        <v>2000</v>
      </c>
      <c r="G426" s="125">
        <f t="shared" si="15"/>
        <v>0</v>
      </c>
      <c r="H426" s="150" t="s">
        <v>909</v>
      </c>
      <c r="I426" s="151" t="s">
        <v>909</v>
      </c>
      <c r="J426" s="163" t="s">
        <v>909</v>
      </c>
      <c r="K426" s="164" t="s">
        <v>909</v>
      </c>
    </row>
    <row r="427" spans="1:11">
      <c r="A427" s="253" t="s">
        <v>967</v>
      </c>
      <c r="B427" s="236" t="s">
        <v>692</v>
      </c>
      <c r="C427" s="18">
        <v>4000</v>
      </c>
      <c r="D427" s="18" t="s">
        <v>909</v>
      </c>
      <c r="E427" s="18">
        <v>4000</v>
      </c>
      <c r="F427" s="18">
        <v>2000</v>
      </c>
      <c r="G427" s="125">
        <f t="shared" si="15"/>
        <v>2000</v>
      </c>
      <c r="H427" s="150" t="s">
        <v>909</v>
      </c>
      <c r="I427" s="151" t="s">
        <v>909</v>
      </c>
      <c r="J427" s="163" t="s">
        <v>909</v>
      </c>
      <c r="K427" s="164" t="s">
        <v>909</v>
      </c>
    </row>
    <row r="428" spans="1:11">
      <c r="A428" s="253" t="s">
        <v>967</v>
      </c>
      <c r="B428" s="236" t="s">
        <v>1386</v>
      </c>
      <c r="C428" s="18" t="s">
        <v>909</v>
      </c>
      <c r="D428" s="18" t="s">
        <v>909</v>
      </c>
      <c r="E428" s="18">
        <f t="shared" si="14"/>
        <v>0</v>
      </c>
      <c r="F428" s="18" t="s">
        <v>909</v>
      </c>
      <c r="G428" s="125">
        <f t="shared" si="15"/>
        <v>0</v>
      </c>
      <c r="H428" s="150" t="s">
        <v>909</v>
      </c>
      <c r="I428" s="151" t="s">
        <v>909</v>
      </c>
      <c r="J428" s="163" t="s">
        <v>909</v>
      </c>
      <c r="K428" s="164" t="s">
        <v>909</v>
      </c>
    </row>
    <row r="429" spans="1:11">
      <c r="A429" s="253" t="s">
        <v>967</v>
      </c>
      <c r="B429" s="236" t="s">
        <v>1387</v>
      </c>
      <c r="C429" s="18">
        <v>5000</v>
      </c>
      <c r="D429" s="18" t="s">
        <v>909</v>
      </c>
      <c r="E429" s="18">
        <v>5000</v>
      </c>
      <c r="F429" s="18">
        <v>4000</v>
      </c>
      <c r="G429" s="125">
        <f t="shared" si="15"/>
        <v>1000</v>
      </c>
      <c r="H429" s="150" t="s">
        <v>909</v>
      </c>
      <c r="I429" s="151" t="s">
        <v>909</v>
      </c>
      <c r="J429" s="163" t="s">
        <v>909</v>
      </c>
      <c r="K429" s="164" t="s">
        <v>909</v>
      </c>
    </row>
    <row r="430" spans="1:11">
      <c r="A430" s="253" t="s">
        <v>967</v>
      </c>
      <c r="B430" s="236" t="s">
        <v>1388</v>
      </c>
      <c r="C430" s="18" t="s">
        <v>909</v>
      </c>
      <c r="D430" s="18" t="s">
        <v>909</v>
      </c>
      <c r="E430" s="18">
        <f t="shared" si="14"/>
        <v>0</v>
      </c>
      <c r="F430" s="18" t="s">
        <v>909</v>
      </c>
      <c r="G430" s="125">
        <f t="shared" si="15"/>
        <v>0</v>
      </c>
      <c r="H430" s="150" t="s">
        <v>909</v>
      </c>
      <c r="I430" s="151" t="s">
        <v>909</v>
      </c>
      <c r="J430" s="163" t="s">
        <v>909</v>
      </c>
      <c r="K430" s="164" t="s">
        <v>909</v>
      </c>
    </row>
    <row r="431" spans="1:11">
      <c r="A431" s="253" t="s">
        <v>967</v>
      </c>
      <c r="B431" s="236" t="s">
        <v>691</v>
      </c>
      <c r="C431" s="18" t="s">
        <v>909</v>
      </c>
      <c r="D431" s="18" t="s">
        <v>909</v>
      </c>
      <c r="E431" s="18">
        <f t="shared" si="14"/>
        <v>0</v>
      </c>
      <c r="F431" s="18" t="s">
        <v>909</v>
      </c>
      <c r="G431" s="125">
        <f t="shared" si="15"/>
        <v>0</v>
      </c>
      <c r="H431" s="150" t="s">
        <v>909</v>
      </c>
      <c r="I431" s="151" t="s">
        <v>909</v>
      </c>
      <c r="J431" s="163" t="s">
        <v>909</v>
      </c>
      <c r="K431" s="164" t="s">
        <v>909</v>
      </c>
    </row>
    <row r="432" spans="1:11">
      <c r="A432" s="245" t="s">
        <v>903</v>
      </c>
      <c r="B432" s="236" t="s">
        <v>1389</v>
      </c>
      <c r="C432" s="18">
        <v>2400</v>
      </c>
      <c r="D432" s="18" t="s">
        <v>909</v>
      </c>
      <c r="E432" s="18">
        <v>2400</v>
      </c>
      <c r="F432" s="18">
        <v>2400</v>
      </c>
      <c r="G432" s="125">
        <f t="shared" si="15"/>
        <v>0</v>
      </c>
      <c r="H432" s="150" t="s">
        <v>909</v>
      </c>
      <c r="I432" s="151" t="s">
        <v>909</v>
      </c>
      <c r="J432" s="163" t="s">
        <v>909</v>
      </c>
      <c r="K432" s="164" t="s">
        <v>909</v>
      </c>
    </row>
    <row r="433" spans="1:11">
      <c r="A433" s="253" t="s">
        <v>903</v>
      </c>
      <c r="B433" s="236" t="s">
        <v>1390</v>
      </c>
      <c r="C433" s="18" t="s">
        <v>909</v>
      </c>
      <c r="D433" s="18" t="s">
        <v>909</v>
      </c>
      <c r="E433" s="18">
        <f t="shared" si="14"/>
        <v>0</v>
      </c>
      <c r="F433" s="18" t="s">
        <v>909</v>
      </c>
      <c r="G433" s="125">
        <f t="shared" si="15"/>
        <v>0</v>
      </c>
      <c r="H433" s="150" t="s">
        <v>909</v>
      </c>
      <c r="I433" s="151" t="s">
        <v>909</v>
      </c>
      <c r="J433" s="163" t="s">
        <v>909</v>
      </c>
      <c r="K433" s="164" t="s">
        <v>909</v>
      </c>
    </row>
    <row r="434" spans="1:11">
      <c r="A434" s="253" t="s">
        <v>903</v>
      </c>
      <c r="B434" s="237" t="s">
        <v>1391</v>
      </c>
      <c r="C434" s="18" t="s">
        <v>909</v>
      </c>
      <c r="D434" s="18" t="s">
        <v>909</v>
      </c>
      <c r="E434" s="18">
        <f t="shared" si="14"/>
        <v>0</v>
      </c>
      <c r="F434" s="18" t="s">
        <v>909</v>
      </c>
      <c r="G434" s="125">
        <f t="shared" si="15"/>
        <v>0</v>
      </c>
      <c r="H434" s="150" t="s">
        <v>909</v>
      </c>
      <c r="I434" s="151" t="s">
        <v>909</v>
      </c>
      <c r="J434" s="163" t="s">
        <v>909</v>
      </c>
      <c r="K434" s="164" t="s">
        <v>909</v>
      </c>
    </row>
    <row r="435" spans="1:11">
      <c r="A435" s="245" t="s">
        <v>1392</v>
      </c>
      <c r="B435" s="262" t="s">
        <v>1393</v>
      </c>
      <c r="C435" s="18" t="s">
        <v>909</v>
      </c>
      <c r="D435" s="18" t="s">
        <v>909</v>
      </c>
      <c r="E435" s="18">
        <f t="shared" si="14"/>
        <v>0</v>
      </c>
      <c r="F435" s="18" t="s">
        <v>909</v>
      </c>
      <c r="G435" s="125">
        <f t="shared" si="15"/>
        <v>0</v>
      </c>
      <c r="H435" s="150" t="s">
        <v>909</v>
      </c>
      <c r="I435" s="151" t="s">
        <v>909</v>
      </c>
      <c r="J435" s="163" t="s">
        <v>909</v>
      </c>
      <c r="K435" s="164" t="s">
        <v>909</v>
      </c>
    </row>
    <row r="436" spans="1:11">
      <c r="A436" s="253" t="s">
        <v>1392</v>
      </c>
      <c r="B436" s="236" t="s">
        <v>929</v>
      </c>
      <c r="C436" s="18" t="s">
        <v>909</v>
      </c>
      <c r="D436" s="18" t="s">
        <v>909</v>
      </c>
      <c r="E436" s="18">
        <f t="shared" si="14"/>
        <v>0</v>
      </c>
      <c r="F436" s="18" t="s">
        <v>909</v>
      </c>
      <c r="G436" s="125">
        <f t="shared" si="15"/>
        <v>0</v>
      </c>
      <c r="H436" s="150" t="s">
        <v>909</v>
      </c>
      <c r="I436" s="151" t="s">
        <v>909</v>
      </c>
      <c r="J436" s="163" t="s">
        <v>909</v>
      </c>
      <c r="K436" s="164" t="s">
        <v>909</v>
      </c>
    </row>
    <row r="437" spans="1:11">
      <c r="A437" s="253" t="s">
        <v>1392</v>
      </c>
      <c r="B437" s="236" t="s">
        <v>1394</v>
      </c>
      <c r="C437" s="18" t="s">
        <v>909</v>
      </c>
      <c r="D437" s="18" t="s">
        <v>909</v>
      </c>
      <c r="E437" s="18">
        <f t="shared" si="14"/>
        <v>0</v>
      </c>
      <c r="F437" s="18" t="s">
        <v>909</v>
      </c>
      <c r="G437" s="125">
        <f t="shared" si="15"/>
        <v>0</v>
      </c>
      <c r="H437" s="150" t="s">
        <v>909</v>
      </c>
      <c r="I437" s="151" t="s">
        <v>909</v>
      </c>
      <c r="J437" s="163" t="s">
        <v>909</v>
      </c>
      <c r="K437" s="164" t="s">
        <v>909</v>
      </c>
    </row>
    <row r="438" spans="1:11">
      <c r="A438" s="245" t="s">
        <v>596</v>
      </c>
      <c r="B438" s="262" t="s">
        <v>1395</v>
      </c>
      <c r="C438" s="18" t="s">
        <v>909</v>
      </c>
      <c r="D438" s="18" t="s">
        <v>909</v>
      </c>
      <c r="E438" s="18">
        <f t="shared" si="14"/>
        <v>0</v>
      </c>
      <c r="F438" s="18" t="s">
        <v>909</v>
      </c>
      <c r="G438" s="125">
        <f t="shared" si="15"/>
        <v>0</v>
      </c>
      <c r="H438" s="150" t="s">
        <v>909</v>
      </c>
      <c r="I438" s="151" t="s">
        <v>909</v>
      </c>
      <c r="J438" s="163" t="s">
        <v>909</v>
      </c>
      <c r="K438" s="164" t="s">
        <v>909</v>
      </c>
    </row>
    <row r="439" spans="1:11">
      <c r="A439" s="253" t="s">
        <v>596</v>
      </c>
      <c r="B439" s="236" t="s">
        <v>1396</v>
      </c>
      <c r="C439" s="18" t="s">
        <v>909</v>
      </c>
      <c r="D439" s="18" t="s">
        <v>909</v>
      </c>
      <c r="E439" s="18">
        <f t="shared" si="14"/>
        <v>0</v>
      </c>
      <c r="F439" s="18" t="s">
        <v>909</v>
      </c>
      <c r="G439" s="125">
        <f t="shared" si="15"/>
        <v>0</v>
      </c>
      <c r="H439" s="150" t="s">
        <v>909</v>
      </c>
      <c r="I439" s="151" t="s">
        <v>909</v>
      </c>
      <c r="J439" s="163" t="s">
        <v>909</v>
      </c>
      <c r="K439" s="164" t="s">
        <v>909</v>
      </c>
    </row>
    <row r="440" spans="1:11">
      <c r="A440" s="253" t="s">
        <v>596</v>
      </c>
      <c r="B440" s="236" t="s">
        <v>1397</v>
      </c>
      <c r="C440" s="18">
        <v>18500</v>
      </c>
      <c r="D440" s="18" t="s">
        <v>909</v>
      </c>
      <c r="E440" s="18">
        <v>18500</v>
      </c>
      <c r="F440" s="18">
        <v>18500</v>
      </c>
      <c r="G440" s="125">
        <f t="shared" si="15"/>
        <v>0</v>
      </c>
      <c r="H440" s="150" t="s">
        <v>909</v>
      </c>
      <c r="I440" s="151" t="s">
        <v>909</v>
      </c>
      <c r="J440" s="163" t="s">
        <v>909</v>
      </c>
      <c r="K440" s="164" t="s">
        <v>909</v>
      </c>
    </row>
    <row r="441" spans="1:11">
      <c r="A441" s="253" t="s">
        <v>596</v>
      </c>
      <c r="B441" s="236" t="s">
        <v>1398</v>
      </c>
      <c r="C441" s="18" t="s">
        <v>909</v>
      </c>
      <c r="D441" s="18" t="s">
        <v>909</v>
      </c>
      <c r="E441" s="18">
        <f t="shared" si="14"/>
        <v>0</v>
      </c>
      <c r="F441" s="18" t="s">
        <v>909</v>
      </c>
      <c r="G441" s="125">
        <f t="shared" si="15"/>
        <v>0</v>
      </c>
      <c r="H441" s="150" t="s">
        <v>909</v>
      </c>
      <c r="I441" s="153" t="s">
        <v>909</v>
      </c>
      <c r="J441" s="168" t="s">
        <v>909</v>
      </c>
      <c r="K441" s="164" t="s">
        <v>909</v>
      </c>
    </row>
    <row r="442" spans="1:11">
      <c r="A442" s="253" t="s">
        <v>596</v>
      </c>
      <c r="B442" s="236" t="s">
        <v>600</v>
      </c>
      <c r="C442" s="18" t="s">
        <v>909</v>
      </c>
      <c r="D442" s="18" t="s">
        <v>909</v>
      </c>
      <c r="E442" s="18">
        <f t="shared" si="14"/>
        <v>0</v>
      </c>
      <c r="F442" s="18" t="s">
        <v>909</v>
      </c>
      <c r="G442" s="125">
        <f t="shared" si="15"/>
        <v>0</v>
      </c>
      <c r="H442" s="150" t="s">
        <v>909</v>
      </c>
      <c r="I442" s="153" t="s">
        <v>909</v>
      </c>
      <c r="J442" s="168" t="s">
        <v>909</v>
      </c>
      <c r="K442" s="164" t="s">
        <v>909</v>
      </c>
    </row>
    <row r="443" spans="1:11">
      <c r="A443" s="253" t="s">
        <v>596</v>
      </c>
      <c r="B443" s="237" t="s">
        <v>1399</v>
      </c>
      <c r="C443" s="18">
        <v>60000</v>
      </c>
      <c r="D443" s="18" t="s">
        <v>909</v>
      </c>
      <c r="E443" s="18">
        <v>60000</v>
      </c>
      <c r="F443" s="18">
        <v>60000</v>
      </c>
      <c r="G443" s="125">
        <f t="shared" si="15"/>
        <v>0</v>
      </c>
      <c r="H443" s="150" t="s">
        <v>909</v>
      </c>
      <c r="I443" s="151" t="s">
        <v>909</v>
      </c>
      <c r="J443" s="163" t="s">
        <v>909</v>
      </c>
      <c r="K443" s="164" t="s">
        <v>909</v>
      </c>
    </row>
    <row r="444" spans="1:11">
      <c r="A444" s="253" t="s">
        <v>596</v>
      </c>
      <c r="B444" s="237" t="s">
        <v>1450</v>
      </c>
      <c r="C444" s="18" t="s">
        <v>909</v>
      </c>
      <c r="D444" s="18" t="s">
        <v>909</v>
      </c>
      <c r="E444" s="18">
        <f t="shared" si="14"/>
        <v>0</v>
      </c>
      <c r="F444" s="18" t="s">
        <v>909</v>
      </c>
      <c r="G444" s="125">
        <f t="shared" si="15"/>
        <v>0</v>
      </c>
      <c r="H444" s="150" t="s">
        <v>909</v>
      </c>
      <c r="I444" s="151" t="s">
        <v>909</v>
      </c>
      <c r="J444" s="163" t="s">
        <v>909</v>
      </c>
      <c r="K444" s="164" t="s">
        <v>909</v>
      </c>
    </row>
    <row r="445" spans="1:11">
      <c r="A445" s="253"/>
      <c r="B445" s="237" t="s">
        <v>1655</v>
      </c>
      <c r="C445" s="18">
        <v>82</v>
      </c>
      <c r="D445" s="18"/>
      <c r="E445" s="18">
        <v>82</v>
      </c>
      <c r="F445" s="18">
        <v>82</v>
      </c>
      <c r="G445" s="125"/>
      <c r="H445" s="150"/>
      <c r="I445" s="151"/>
      <c r="J445" s="163"/>
      <c r="K445" s="164"/>
    </row>
    <row r="446" spans="1:11">
      <c r="A446" s="253"/>
      <c r="B446" s="237" t="s">
        <v>1656</v>
      </c>
      <c r="C446" s="18">
        <v>10</v>
      </c>
      <c r="D446" s="18"/>
      <c r="E446" s="18">
        <v>10</v>
      </c>
      <c r="F446" s="18">
        <v>10</v>
      </c>
      <c r="G446" s="125"/>
      <c r="H446" s="150"/>
      <c r="I446" s="151"/>
      <c r="J446" s="163"/>
      <c r="K446" s="164"/>
    </row>
    <row r="447" spans="1:11">
      <c r="A447" s="253" t="s">
        <v>596</v>
      </c>
      <c r="B447" s="237" t="s">
        <v>1535</v>
      </c>
      <c r="C447" s="18" t="s">
        <v>909</v>
      </c>
      <c r="D447" s="18" t="s">
        <v>909</v>
      </c>
      <c r="E447" s="18">
        <f t="shared" si="14"/>
        <v>0</v>
      </c>
      <c r="F447" s="18" t="s">
        <v>909</v>
      </c>
      <c r="G447" s="125">
        <f t="shared" si="15"/>
        <v>0</v>
      </c>
      <c r="H447" s="150" t="s">
        <v>909</v>
      </c>
      <c r="I447" s="151" t="s">
        <v>909</v>
      </c>
      <c r="J447" s="163" t="s">
        <v>909</v>
      </c>
      <c r="K447" s="164" t="s">
        <v>909</v>
      </c>
    </row>
    <row r="448" spans="1:11">
      <c r="A448" s="253" t="s">
        <v>596</v>
      </c>
      <c r="B448" s="237" t="s">
        <v>1400</v>
      </c>
      <c r="C448" s="18" t="s">
        <v>909</v>
      </c>
      <c r="D448" s="18" t="s">
        <v>909</v>
      </c>
      <c r="E448" s="18">
        <f t="shared" si="14"/>
        <v>0</v>
      </c>
      <c r="F448" s="18" t="s">
        <v>909</v>
      </c>
      <c r="G448" s="125">
        <f t="shared" si="15"/>
        <v>0</v>
      </c>
      <c r="H448" s="150" t="s">
        <v>909</v>
      </c>
      <c r="I448" s="151" t="s">
        <v>909</v>
      </c>
      <c r="J448" s="163" t="s">
        <v>909</v>
      </c>
      <c r="K448" s="164" t="s">
        <v>909</v>
      </c>
    </row>
    <row r="449" spans="1:11">
      <c r="A449" s="253" t="s">
        <v>596</v>
      </c>
      <c r="B449" s="237" t="s">
        <v>1400</v>
      </c>
      <c r="C449" s="18" t="s">
        <v>909</v>
      </c>
      <c r="D449" s="18" t="s">
        <v>909</v>
      </c>
      <c r="E449" s="18">
        <f t="shared" si="14"/>
        <v>0</v>
      </c>
      <c r="F449" s="18" t="s">
        <v>909</v>
      </c>
      <c r="G449" s="125">
        <f t="shared" si="15"/>
        <v>0</v>
      </c>
      <c r="H449" s="150" t="s">
        <v>909</v>
      </c>
      <c r="I449" s="151" t="s">
        <v>909</v>
      </c>
      <c r="J449" s="163" t="s">
        <v>909</v>
      </c>
      <c r="K449" s="164" t="s">
        <v>909</v>
      </c>
    </row>
    <row r="450" spans="1:11">
      <c r="A450" s="256" t="s">
        <v>1401</v>
      </c>
      <c r="B450" s="263" t="s">
        <v>683</v>
      </c>
      <c r="C450" s="18" t="s">
        <v>909</v>
      </c>
      <c r="D450" s="18" t="s">
        <v>909</v>
      </c>
      <c r="E450" s="18">
        <f t="shared" si="14"/>
        <v>0</v>
      </c>
      <c r="F450" s="18" t="s">
        <v>909</v>
      </c>
      <c r="G450" s="125">
        <f t="shared" si="15"/>
        <v>0</v>
      </c>
      <c r="H450" s="150" t="s">
        <v>909</v>
      </c>
      <c r="I450" s="151" t="s">
        <v>909</v>
      </c>
      <c r="J450" s="163" t="s">
        <v>909</v>
      </c>
      <c r="K450" s="164" t="s">
        <v>909</v>
      </c>
    </row>
    <row r="451" spans="1:11">
      <c r="A451" s="245" t="s">
        <v>807</v>
      </c>
      <c r="B451" s="236" t="s">
        <v>1402</v>
      </c>
      <c r="C451" s="18" t="s">
        <v>909</v>
      </c>
      <c r="D451" s="18" t="s">
        <v>909</v>
      </c>
      <c r="E451" s="18">
        <f t="shared" si="14"/>
        <v>0</v>
      </c>
      <c r="F451" s="18" t="s">
        <v>909</v>
      </c>
      <c r="G451" s="125">
        <f t="shared" si="15"/>
        <v>0</v>
      </c>
      <c r="H451" s="150" t="s">
        <v>909</v>
      </c>
      <c r="I451" s="151" t="s">
        <v>909</v>
      </c>
      <c r="J451" s="163" t="s">
        <v>909</v>
      </c>
      <c r="K451" s="164" t="s">
        <v>909</v>
      </c>
    </row>
    <row r="452" spans="1:11">
      <c r="A452" s="253" t="s">
        <v>807</v>
      </c>
      <c r="B452" s="236" t="s">
        <v>1403</v>
      </c>
      <c r="C452" s="18">
        <v>80000</v>
      </c>
      <c r="D452" s="18" t="s">
        <v>909</v>
      </c>
      <c r="E452" s="18">
        <v>80000</v>
      </c>
      <c r="F452" s="18">
        <v>59330</v>
      </c>
      <c r="G452" s="125">
        <f t="shared" si="15"/>
        <v>20670</v>
      </c>
      <c r="H452" s="150" t="s">
        <v>909</v>
      </c>
      <c r="I452" s="151" t="s">
        <v>909</v>
      </c>
      <c r="J452" s="163" t="s">
        <v>909</v>
      </c>
      <c r="K452" s="164" t="s">
        <v>909</v>
      </c>
    </row>
    <row r="453" spans="1:11">
      <c r="A453" s="253"/>
      <c r="B453" s="236" t="s">
        <v>1657</v>
      </c>
      <c r="C453" s="18">
        <v>2314</v>
      </c>
      <c r="D453" s="18"/>
      <c r="E453" s="18">
        <v>2314</v>
      </c>
      <c r="F453" s="18">
        <v>2314</v>
      </c>
      <c r="G453" s="125">
        <f t="shared" si="15"/>
        <v>0</v>
      </c>
      <c r="H453" s="150"/>
      <c r="I453" s="151"/>
      <c r="J453" s="163"/>
      <c r="K453" s="164"/>
    </row>
    <row r="454" spans="1:11">
      <c r="A454" s="253" t="s">
        <v>807</v>
      </c>
      <c r="B454" s="236" t="s">
        <v>1404</v>
      </c>
      <c r="C454" s="18" t="s">
        <v>909</v>
      </c>
      <c r="D454" s="18" t="s">
        <v>909</v>
      </c>
      <c r="E454" s="18">
        <f t="shared" si="14"/>
        <v>0</v>
      </c>
      <c r="F454" s="18" t="s">
        <v>909</v>
      </c>
      <c r="G454" s="125">
        <f t="shared" si="15"/>
        <v>0</v>
      </c>
      <c r="H454" s="150" t="s">
        <v>909</v>
      </c>
      <c r="I454" s="151" t="s">
        <v>909</v>
      </c>
      <c r="J454" s="163" t="s">
        <v>909</v>
      </c>
      <c r="K454" s="164" t="s">
        <v>909</v>
      </c>
    </row>
    <row r="455" spans="1:11">
      <c r="A455" s="249" t="s">
        <v>636</v>
      </c>
      <c r="B455" s="250" t="s">
        <v>1405</v>
      </c>
      <c r="C455" s="18" t="s">
        <v>909</v>
      </c>
      <c r="D455" s="18" t="s">
        <v>909</v>
      </c>
      <c r="E455" s="18">
        <f t="shared" si="14"/>
        <v>0</v>
      </c>
      <c r="F455" s="18" t="s">
        <v>909</v>
      </c>
      <c r="G455" s="125">
        <f t="shared" si="15"/>
        <v>0</v>
      </c>
      <c r="H455" s="150" t="s">
        <v>909</v>
      </c>
      <c r="I455" s="151" t="s">
        <v>909</v>
      </c>
      <c r="J455" s="163" t="s">
        <v>909</v>
      </c>
      <c r="K455" s="164" t="s">
        <v>909</v>
      </c>
    </row>
    <row r="456" spans="1:11">
      <c r="A456" s="257" t="s">
        <v>636</v>
      </c>
      <c r="B456" s="230" t="s">
        <v>1406</v>
      </c>
      <c r="C456" s="18" t="s">
        <v>909</v>
      </c>
      <c r="D456" s="18" t="s">
        <v>909</v>
      </c>
      <c r="E456" s="18">
        <f t="shared" si="14"/>
        <v>0</v>
      </c>
      <c r="F456" s="18" t="s">
        <v>909</v>
      </c>
      <c r="G456" s="125">
        <f t="shared" si="15"/>
        <v>0</v>
      </c>
      <c r="H456" s="150" t="s">
        <v>909</v>
      </c>
      <c r="I456" s="151" t="s">
        <v>909</v>
      </c>
      <c r="J456" s="163" t="s">
        <v>909</v>
      </c>
      <c r="K456" s="164" t="s">
        <v>909</v>
      </c>
    </row>
    <row r="457" spans="1:11">
      <c r="A457" s="257" t="s">
        <v>636</v>
      </c>
      <c r="B457" s="230" t="s">
        <v>1407</v>
      </c>
      <c r="C457" s="18" t="s">
        <v>909</v>
      </c>
      <c r="D457" s="18" t="s">
        <v>909</v>
      </c>
      <c r="E457" s="18">
        <f t="shared" si="14"/>
        <v>0</v>
      </c>
      <c r="F457" s="18" t="s">
        <v>909</v>
      </c>
      <c r="G457" s="125">
        <f t="shared" si="15"/>
        <v>0</v>
      </c>
      <c r="H457" s="150" t="s">
        <v>909</v>
      </c>
      <c r="I457" s="151" t="s">
        <v>909</v>
      </c>
      <c r="J457" s="163" t="s">
        <v>909</v>
      </c>
      <c r="K457" s="164" t="s">
        <v>909</v>
      </c>
    </row>
    <row r="458" spans="1:11">
      <c r="A458" s="257" t="s">
        <v>636</v>
      </c>
      <c r="B458" s="230" t="s">
        <v>1408</v>
      </c>
      <c r="C458" s="18" t="s">
        <v>909</v>
      </c>
      <c r="D458" s="18" t="s">
        <v>909</v>
      </c>
      <c r="E458" s="18">
        <f t="shared" si="14"/>
        <v>0</v>
      </c>
      <c r="F458" s="18" t="s">
        <v>909</v>
      </c>
      <c r="G458" s="125">
        <f t="shared" si="15"/>
        <v>0</v>
      </c>
      <c r="H458" s="150" t="s">
        <v>909</v>
      </c>
      <c r="I458" s="151" t="s">
        <v>909</v>
      </c>
      <c r="J458" s="163" t="s">
        <v>909</v>
      </c>
      <c r="K458" s="164" t="s">
        <v>909</v>
      </c>
    </row>
    <row r="459" spans="1:11">
      <c r="A459" s="257" t="s">
        <v>636</v>
      </c>
      <c r="B459" s="230" t="s">
        <v>1409</v>
      </c>
      <c r="C459" s="18" t="s">
        <v>909</v>
      </c>
      <c r="D459" s="18" t="s">
        <v>909</v>
      </c>
      <c r="E459" s="18">
        <f t="shared" si="14"/>
        <v>0</v>
      </c>
      <c r="F459" s="18" t="s">
        <v>909</v>
      </c>
      <c r="G459" s="125">
        <f t="shared" si="15"/>
        <v>0</v>
      </c>
      <c r="H459" s="150" t="s">
        <v>909</v>
      </c>
      <c r="I459" s="151" t="s">
        <v>909</v>
      </c>
      <c r="J459" s="163" t="s">
        <v>909</v>
      </c>
      <c r="K459" s="164" t="s">
        <v>909</v>
      </c>
    </row>
    <row r="460" spans="1:11">
      <c r="A460" s="257" t="s">
        <v>636</v>
      </c>
      <c r="B460" s="230" t="s">
        <v>638</v>
      </c>
      <c r="C460" s="18" t="s">
        <v>909</v>
      </c>
      <c r="D460" s="18" t="s">
        <v>909</v>
      </c>
      <c r="E460" s="18">
        <f t="shared" si="14"/>
        <v>0</v>
      </c>
      <c r="F460" s="18" t="s">
        <v>909</v>
      </c>
      <c r="G460" s="125">
        <f t="shared" si="15"/>
        <v>0</v>
      </c>
      <c r="H460" s="150" t="s">
        <v>909</v>
      </c>
      <c r="I460" s="151" t="s">
        <v>909</v>
      </c>
      <c r="J460" s="163" t="s">
        <v>909</v>
      </c>
      <c r="K460" s="164" t="s">
        <v>909</v>
      </c>
    </row>
    <row r="461" spans="1:11">
      <c r="A461" s="257" t="s">
        <v>636</v>
      </c>
      <c r="B461" s="230" t="s">
        <v>1410</v>
      </c>
      <c r="C461" s="18" t="s">
        <v>909</v>
      </c>
      <c r="D461" s="18" t="s">
        <v>909</v>
      </c>
      <c r="E461" s="18">
        <f t="shared" si="14"/>
        <v>0</v>
      </c>
      <c r="F461" s="18" t="s">
        <v>909</v>
      </c>
      <c r="G461" s="125">
        <f t="shared" si="15"/>
        <v>0</v>
      </c>
      <c r="H461" s="150" t="s">
        <v>909</v>
      </c>
      <c r="I461" s="151" t="s">
        <v>909</v>
      </c>
      <c r="J461" s="163" t="s">
        <v>909</v>
      </c>
      <c r="K461" s="164" t="s">
        <v>909</v>
      </c>
    </row>
    <row r="462" spans="1:11">
      <c r="A462" s="257" t="s">
        <v>636</v>
      </c>
      <c r="B462" s="230" t="s">
        <v>1411</v>
      </c>
      <c r="C462" s="18" t="s">
        <v>909</v>
      </c>
      <c r="D462" s="18" t="s">
        <v>909</v>
      </c>
      <c r="E462" s="18">
        <f t="shared" si="14"/>
        <v>0</v>
      </c>
      <c r="F462" s="18" t="s">
        <v>909</v>
      </c>
      <c r="G462" s="125">
        <f t="shared" si="15"/>
        <v>0</v>
      </c>
      <c r="H462" s="150" t="s">
        <v>909</v>
      </c>
      <c r="I462" s="151" t="s">
        <v>909</v>
      </c>
      <c r="J462" s="163" t="s">
        <v>909</v>
      </c>
      <c r="K462" s="164" t="s">
        <v>909</v>
      </c>
    </row>
    <row r="463" spans="1:11">
      <c r="A463" s="257" t="s">
        <v>636</v>
      </c>
      <c r="B463" s="230" t="s">
        <v>1412</v>
      </c>
      <c r="C463" s="18" t="s">
        <v>909</v>
      </c>
      <c r="D463" s="18" t="s">
        <v>909</v>
      </c>
      <c r="E463" s="18">
        <f t="shared" si="14"/>
        <v>0</v>
      </c>
      <c r="F463" s="18" t="s">
        <v>909</v>
      </c>
      <c r="G463" s="125">
        <f t="shared" si="15"/>
        <v>0</v>
      </c>
      <c r="H463" s="150" t="s">
        <v>909</v>
      </c>
      <c r="I463" s="151" t="s">
        <v>909</v>
      </c>
      <c r="J463" s="163" t="s">
        <v>909</v>
      </c>
      <c r="K463" s="164" t="s">
        <v>909</v>
      </c>
    </row>
    <row r="464" spans="1:11">
      <c r="A464" s="257" t="s">
        <v>636</v>
      </c>
      <c r="B464" s="230" t="s">
        <v>1413</v>
      </c>
      <c r="C464" s="18" t="s">
        <v>909</v>
      </c>
      <c r="D464" s="18" t="s">
        <v>909</v>
      </c>
      <c r="E464" s="18">
        <f t="shared" si="14"/>
        <v>0</v>
      </c>
      <c r="F464" s="18" t="s">
        <v>909</v>
      </c>
      <c r="G464" s="125">
        <f t="shared" si="15"/>
        <v>0</v>
      </c>
      <c r="H464" s="150" t="s">
        <v>909</v>
      </c>
      <c r="I464" s="151" t="s">
        <v>909</v>
      </c>
      <c r="J464" s="163" t="s">
        <v>909</v>
      </c>
      <c r="K464" s="164" t="s">
        <v>909</v>
      </c>
    </row>
    <row r="465" spans="1:11">
      <c r="A465" s="257" t="s">
        <v>636</v>
      </c>
      <c r="B465" s="230" t="s">
        <v>1414</v>
      </c>
      <c r="C465" s="18" t="s">
        <v>909</v>
      </c>
      <c r="D465" s="18" t="s">
        <v>909</v>
      </c>
      <c r="E465" s="18">
        <f t="shared" si="14"/>
        <v>0</v>
      </c>
      <c r="F465" s="18" t="s">
        <v>909</v>
      </c>
      <c r="G465" s="125">
        <f t="shared" si="15"/>
        <v>0</v>
      </c>
      <c r="H465" s="150" t="s">
        <v>909</v>
      </c>
      <c r="I465" s="151" t="s">
        <v>909</v>
      </c>
      <c r="J465" s="163" t="s">
        <v>909</v>
      </c>
      <c r="K465" s="164" t="s">
        <v>909</v>
      </c>
    </row>
    <row r="466" spans="1:11">
      <c r="A466" s="257" t="s">
        <v>636</v>
      </c>
      <c r="B466" s="230" t="s">
        <v>1415</v>
      </c>
      <c r="C466" s="18" t="s">
        <v>909</v>
      </c>
      <c r="D466" s="18" t="s">
        <v>909</v>
      </c>
      <c r="E466" s="18">
        <f t="shared" si="14"/>
        <v>0</v>
      </c>
      <c r="F466" s="18" t="s">
        <v>909</v>
      </c>
      <c r="G466" s="125">
        <f t="shared" si="15"/>
        <v>0</v>
      </c>
      <c r="H466" s="150" t="s">
        <v>909</v>
      </c>
      <c r="I466" s="151" t="s">
        <v>909</v>
      </c>
      <c r="J466" s="163" t="s">
        <v>909</v>
      </c>
      <c r="K466" s="164" t="s">
        <v>909</v>
      </c>
    </row>
    <row r="467" spans="1:11">
      <c r="A467" s="257" t="s">
        <v>636</v>
      </c>
      <c r="B467" s="230" t="s">
        <v>1416</v>
      </c>
      <c r="C467" s="18" t="s">
        <v>909</v>
      </c>
      <c r="D467" s="18" t="s">
        <v>909</v>
      </c>
      <c r="E467" s="18">
        <f t="shared" si="14"/>
        <v>0</v>
      </c>
      <c r="F467" s="18" t="s">
        <v>909</v>
      </c>
      <c r="G467" s="125">
        <f t="shared" si="15"/>
        <v>0</v>
      </c>
      <c r="H467" s="150" t="s">
        <v>909</v>
      </c>
      <c r="I467" s="151" t="s">
        <v>909</v>
      </c>
      <c r="J467" s="163" t="s">
        <v>909</v>
      </c>
      <c r="K467" s="164" t="s">
        <v>909</v>
      </c>
    </row>
    <row r="468" spans="1:11">
      <c r="A468" s="257" t="s">
        <v>636</v>
      </c>
      <c r="B468" s="230" t="s">
        <v>1417</v>
      </c>
      <c r="C468" s="18" t="s">
        <v>909</v>
      </c>
      <c r="D468" s="18" t="s">
        <v>909</v>
      </c>
      <c r="E468" s="18">
        <f t="shared" si="14"/>
        <v>0</v>
      </c>
      <c r="F468" s="18" t="s">
        <v>909</v>
      </c>
      <c r="G468" s="125">
        <f t="shared" si="15"/>
        <v>0</v>
      </c>
      <c r="H468" s="150" t="s">
        <v>909</v>
      </c>
      <c r="I468" s="151" t="s">
        <v>909</v>
      </c>
      <c r="J468" s="163" t="s">
        <v>909</v>
      </c>
      <c r="K468" s="164" t="s">
        <v>909</v>
      </c>
    </row>
    <row r="469" spans="1:11">
      <c r="A469" s="257" t="s">
        <v>636</v>
      </c>
      <c r="B469" s="230" t="s">
        <v>1418</v>
      </c>
      <c r="C469" s="18">
        <v>30</v>
      </c>
      <c r="D469" s="18" t="s">
        <v>909</v>
      </c>
      <c r="E469" s="18">
        <v>30</v>
      </c>
      <c r="F469" s="18">
        <v>30</v>
      </c>
      <c r="G469" s="125">
        <f t="shared" si="15"/>
        <v>0</v>
      </c>
      <c r="H469" s="150" t="s">
        <v>909</v>
      </c>
      <c r="I469" s="151" t="s">
        <v>909</v>
      </c>
      <c r="J469" s="163" t="s">
        <v>909</v>
      </c>
      <c r="K469" s="164" t="s">
        <v>909</v>
      </c>
    </row>
    <row r="470" spans="1:11">
      <c r="A470" s="257" t="s">
        <v>636</v>
      </c>
      <c r="B470" s="230" t="s">
        <v>1419</v>
      </c>
      <c r="C470" s="18" t="s">
        <v>909</v>
      </c>
      <c r="D470" s="18" t="s">
        <v>909</v>
      </c>
      <c r="E470" s="18">
        <f t="shared" ref="E470:E536" si="16">IFERROR(C470+D470,0)</f>
        <v>0</v>
      </c>
      <c r="F470" s="18" t="s">
        <v>909</v>
      </c>
      <c r="G470" s="125">
        <f t="shared" ref="G470:G536" si="17">IFERROR((E470-F470),0)</f>
        <v>0</v>
      </c>
      <c r="H470" s="150" t="s">
        <v>909</v>
      </c>
      <c r="I470" s="151" t="s">
        <v>909</v>
      </c>
      <c r="J470" s="163" t="s">
        <v>909</v>
      </c>
      <c r="K470" s="164" t="s">
        <v>909</v>
      </c>
    </row>
    <row r="471" spans="1:11">
      <c r="A471" s="362" t="s">
        <v>1085</v>
      </c>
      <c r="B471" s="236" t="s">
        <v>1420</v>
      </c>
      <c r="C471" s="18" t="s">
        <v>909</v>
      </c>
      <c r="D471" s="18" t="s">
        <v>909</v>
      </c>
      <c r="E471" s="18">
        <f t="shared" si="16"/>
        <v>0</v>
      </c>
      <c r="F471" s="18" t="s">
        <v>909</v>
      </c>
      <c r="G471" s="125">
        <f t="shared" si="17"/>
        <v>0</v>
      </c>
      <c r="H471" s="150" t="s">
        <v>909</v>
      </c>
      <c r="I471" s="151" t="s">
        <v>909</v>
      </c>
      <c r="J471" s="163" t="s">
        <v>909</v>
      </c>
      <c r="K471" s="164" t="s">
        <v>909</v>
      </c>
    </row>
    <row r="472" spans="1:11">
      <c r="A472" s="363" t="s">
        <v>1085</v>
      </c>
      <c r="B472" s="236" t="s">
        <v>1421</v>
      </c>
      <c r="C472" s="18" t="s">
        <v>909</v>
      </c>
      <c r="D472" s="18" t="s">
        <v>909</v>
      </c>
      <c r="E472" s="18">
        <f t="shared" si="16"/>
        <v>0</v>
      </c>
      <c r="F472" s="18" t="s">
        <v>909</v>
      </c>
      <c r="G472" s="125">
        <f t="shared" si="17"/>
        <v>0</v>
      </c>
      <c r="H472" s="150" t="s">
        <v>909</v>
      </c>
      <c r="I472" s="151" t="s">
        <v>909</v>
      </c>
      <c r="J472" s="163" t="s">
        <v>909</v>
      </c>
      <c r="K472" s="164" t="s">
        <v>909</v>
      </c>
    </row>
    <row r="473" spans="1:11">
      <c r="A473" s="363" t="s">
        <v>1085</v>
      </c>
      <c r="B473" s="236" t="s">
        <v>1422</v>
      </c>
      <c r="C473" s="18" t="s">
        <v>909</v>
      </c>
      <c r="D473" s="18" t="s">
        <v>909</v>
      </c>
      <c r="E473" s="18">
        <f t="shared" si="16"/>
        <v>0</v>
      </c>
      <c r="F473" s="18" t="s">
        <v>909</v>
      </c>
      <c r="G473" s="125">
        <f t="shared" si="17"/>
        <v>0</v>
      </c>
      <c r="H473" s="150" t="s">
        <v>909</v>
      </c>
      <c r="I473" s="151" t="s">
        <v>909</v>
      </c>
      <c r="J473" s="163" t="s">
        <v>909</v>
      </c>
      <c r="K473" s="164" t="s">
        <v>909</v>
      </c>
    </row>
    <row r="474" spans="1:11">
      <c r="A474" s="363" t="s">
        <v>1085</v>
      </c>
      <c r="B474" s="237" t="s">
        <v>1423</v>
      </c>
      <c r="C474" s="18" t="s">
        <v>909</v>
      </c>
      <c r="D474" s="18" t="s">
        <v>909</v>
      </c>
      <c r="E474" s="18">
        <f t="shared" si="16"/>
        <v>0</v>
      </c>
      <c r="F474" s="18" t="s">
        <v>909</v>
      </c>
      <c r="G474" s="125">
        <f t="shared" si="17"/>
        <v>0</v>
      </c>
      <c r="H474" s="150" t="s">
        <v>909</v>
      </c>
      <c r="I474" s="151" t="s">
        <v>909</v>
      </c>
      <c r="J474" s="163" t="s">
        <v>909</v>
      </c>
      <c r="K474" s="164" t="s">
        <v>909</v>
      </c>
    </row>
    <row r="475" spans="1:11">
      <c r="A475" s="363" t="s">
        <v>1085</v>
      </c>
      <c r="B475" s="236" t="s">
        <v>1424</v>
      </c>
      <c r="C475" s="18" t="s">
        <v>909</v>
      </c>
      <c r="D475" s="18" t="s">
        <v>909</v>
      </c>
      <c r="E475" s="18">
        <f t="shared" si="16"/>
        <v>0</v>
      </c>
      <c r="F475" s="18" t="s">
        <v>909</v>
      </c>
      <c r="G475" s="125">
        <f t="shared" si="17"/>
        <v>0</v>
      </c>
      <c r="H475" s="150" t="s">
        <v>909</v>
      </c>
      <c r="I475" s="151" t="s">
        <v>909</v>
      </c>
      <c r="J475" s="163" t="s">
        <v>909</v>
      </c>
      <c r="K475" s="164" t="s">
        <v>909</v>
      </c>
    </row>
    <row r="476" spans="1:11">
      <c r="A476" s="362" t="s">
        <v>944</v>
      </c>
      <c r="B476" s="262" t="s">
        <v>394</v>
      </c>
      <c r="C476" s="18" t="s">
        <v>909</v>
      </c>
      <c r="D476" s="18" t="s">
        <v>909</v>
      </c>
      <c r="E476" s="18">
        <f t="shared" si="16"/>
        <v>0</v>
      </c>
      <c r="F476" s="18" t="s">
        <v>909</v>
      </c>
      <c r="G476" s="125">
        <f t="shared" si="17"/>
        <v>0</v>
      </c>
      <c r="H476" s="150" t="s">
        <v>909</v>
      </c>
      <c r="I476" s="151" t="s">
        <v>909</v>
      </c>
      <c r="J476" s="163" t="s">
        <v>909</v>
      </c>
      <c r="K476" s="164" t="s">
        <v>909</v>
      </c>
    </row>
    <row r="477" spans="1:11">
      <c r="A477" s="363" t="s">
        <v>944</v>
      </c>
      <c r="B477" s="236" t="s">
        <v>390</v>
      </c>
      <c r="C477" s="18" t="s">
        <v>909</v>
      </c>
      <c r="D477" s="18" t="s">
        <v>909</v>
      </c>
      <c r="E477" s="18">
        <f t="shared" si="16"/>
        <v>0</v>
      </c>
      <c r="F477" s="18" t="s">
        <v>909</v>
      </c>
      <c r="G477" s="125">
        <f t="shared" si="17"/>
        <v>0</v>
      </c>
      <c r="H477" s="150" t="s">
        <v>909</v>
      </c>
      <c r="I477" s="151" t="s">
        <v>909</v>
      </c>
      <c r="J477" s="163" t="s">
        <v>909</v>
      </c>
      <c r="K477" s="164" t="s">
        <v>909</v>
      </c>
    </row>
    <row r="478" spans="1:11">
      <c r="A478" s="253" t="s">
        <v>944</v>
      </c>
      <c r="B478" s="236" t="s">
        <v>391</v>
      </c>
      <c r="C478" s="18" t="s">
        <v>909</v>
      </c>
      <c r="D478" s="18" t="s">
        <v>909</v>
      </c>
      <c r="E478" s="18">
        <f t="shared" si="16"/>
        <v>0</v>
      </c>
      <c r="F478" s="18" t="s">
        <v>909</v>
      </c>
      <c r="G478" s="125">
        <f t="shared" si="17"/>
        <v>0</v>
      </c>
      <c r="H478" s="150" t="s">
        <v>909</v>
      </c>
      <c r="I478" s="151" t="s">
        <v>909</v>
      </c>
      <c r="J478" s="163" t="s">
        <v>909</v>
      </c>
      <c r="K478" s="164" t="s">
        <v>909</v>
      </c>
    </row>
    <row r="479" spans="1:11">
      <c r="A479" s="253" t="s">
        <v>944</v>
      </c>
      <c r="B479" s="236" t="s">
        <v>1425</v>
      </c>
      <c r="C479" s="18" t="s">
        <v>909</v>
      </c>
      <c r="D479" s="18" t="s">
        <v>909</v>
      </c>
      <c r="E479" s="18">
        <f t="shared" si="16"/>
        <v>0</v>
      </c>
      <c r="F479" s="18" t="s">
        <v>909</v>
      </c>
      <c r="G479" s="125">
        <f t="shared" si="17"/>
        <v>0</v>
      </c>
      <c r="H479" s="150" t="s">
        <v>909</v>
      </c>
      <c r="I479" s="151" t="s">
        <v>909</v>
      </c>
      <c r="J479" s="163" t="s">
        <v>909</v>
      </c>
      <c r="K479" s="164" t="s">
        <v>909</v>
      </c>
    </row>
    <row r="480" spans="1:11">
      <c r="A480" s="253" t="s">
        <v>944</v>
      </c>
      <c r="B480" s="236" t="s">
        <v>1426</v>
      </c>
      <c r="C480" s="18" t="s">
        <v>909</v>
      </c>
      <c r="D480" s="18" t="s">
        <v>909</v>
      </c>
      <c r="E480" s="18">
        <f t="shared" si="16"/>
        <v>0</v>
      </c>
      <c r="F480" s="18" t="s">
        <v>909</v>
      </c>
      <c r="G480" s="125">
        <f t="shared" si="17"/>
        <v>0</v>
      </c>
      <c r="H480" s="150" t="s">
        <v>909</v>
      </c>
      <c r="I480" s="151" t="s">
        <v>909</v>
      </c>
      <c r="J480" s="163" t="s">
        <v>909</v>
      </c>
      <c r="K480" s="164" t="s">
        <v>909</v>
      </c>
    </row>
    <row r="481" spans="1:11">
      <c r="A481" s="253" t="s">
        <v>944</v>
      </c>
      <c r="B481" s="236" t="s">
        <v>1427</v>
      </c>
      <c r="C481" s="18" t="s">
        <v>909</v>
      </c>
      <c r="D481" s="18" t="s">
        <v>909</v>
      </c>
      <c r="E481" s="18">
        <f t="shared" si="16"/>
        <v>0</v>
      </c>
      <c r="F481" s="18" t="s">
        <v>909</v>
      </c>
      <c r="G481" s="125">
        <f t="shared" si="17"/>
        <v>0</v>
      </c>
      <c r="H481" s="150" t="s">
        <v>909</v>
      </c>
      <c r="I481" s="151" t="s">
        <v>909</v>
      </c>
      <c r="J481" s="163" t="s">
        <v>909</v>
      </c>
      <c r="K481" s="164" t="s">
        <v>909</v>
      </c>
    </row>
    <row r="482" spans="1:11">
      <c r="A482" s="253" t="s">
        <v>944</v>
      </c>
      <c r="B482" s="236" t="s">
        <v>395</v>
      </c>
      <c r="C482" s="18" t="s">
        <v>909</v>
      </c>
      <c r="D482" s="18" t="s">
        <v>909</v>
      </c>
      <c r="E482" s="18">
        <f t="shared" si="16"/>
        <v>0</v>
      </c>
      <c r="F482" s="18" t="s">
        <v>909</v>
      </c>
      <c r="G482" s="125">
        <f t="shared" si="17"/>
        <v>0</v>
      </c>
      <c r="H482" s="150" t="s">
        <v>909</v>
      </c>
      <c r="I482" s="151" t="s">
        <v>909</v>
      </c>
      <c r="J482" s="163" t="s">
        <v>909</v>
      </c>
      <c r="K482" s="164" t="s">
        <v>909</v>
      </c>
    </row>
    <row r="483" spans="1:11">
      <c r="A483" s="253" t="s">
        <v>944</v>
      </c>
      <c r="B483" s="236" t="s">
        <v>1428</v>
      </c>
      <c r="C483" s="18" t="s">
        <v>909</v>
      </c>
      <c r="D483" s="18" t="s">
        <v>909</v>
      </c>
      <c r="E483" s="18">
        <f t="shared" si="16"/>
        <v>0</v>
      </c>
      <c r="F483" s="18" t="s">
        <v>909</v>
      </c>
      <c r="G483" s="125">
        <f t="shared" si="17"/>
        <v>0</v>
      </c>
      <c r="H483" s="150" t="s">
        <v>909</v>
      </c>
      <c r="I483" s="151" t="s">
        <v>909</v>
      </c>
      <c r="J483" s="163" t="s">
        <v>909</v>
      </c>
      <c r="K483" s="164" t="s">
        <v>909</v>
      </c>
    </row>
    <row r="484" spans="1:11">
      <c r="A484" s="253" t="s">
        <v>944</v>
      </c>
      <c r="B484" s="236" t="s">
        <v>1429</v>
      </c>
      <c r="C484" s="18" t="s">
        <v>909</v>
      </c>
      <c r="D484" s="18" t="s">
        <v>909</v>
      </c>
      <c r="E484" s="18">
        <f t="shared" si="16"/>
        <v>0</v>
      </c>
      <c r="F484" s="18" t="s">
        <v>909</v>
      </c>
      <c r="G484" s="125">
        <f t="shared" si="17"/>
        <v>0</v>
      </c>
      <c r="H484" s="150" t="s">
        <v>909</v>
      </c>
      <c r="I484" s="151" t="s">
        <v>909</v>
      </c>
      <c r="J484" s="163" t="s">
        <v>909</v>
      </c>
      <c r="K484" s="164" t="s">
        <v>909</v>
      </c>
    </row>
    <row r="485" spans="1:11">
      <c r="A485" s="253" t="s">
        <v>944</v>
      </c>
      <c r="B485" s="236" t="s">
        <v>1430</v>
      </c>
      <c r="C485" s="18" t="s">
        <v>909</v>
      </c>
      <c r="D485" s="18" t="s">
        <v>909</v>
      </c>
      <c r="E485" s="18">
        <f t="shared" si="16"/>
        <v>0</v>
      </c>
      <c r="F485" s="18" t="s">
        <v>909</v>
      </c>
      <c r="G485" s="125">
        <f t="shared" si="17"/>
        <v>0</v>
      </c>
      <c r="H485" s="150" t="s">
        <v>909</v>
      </c>
      <c r="I485" s="151" t="s">
        <v>909</v>
      </c>
      <c r="J485" s="163" t="s">
        <v>909</v>
      </c>
      <c r="K485" s="164" t="s">
        <v>909</v>
      </c>
    </row>
    <row r="486" spans="1:11">
      <c r="A486" s="253" t="s">
        <v>944</v>
      </c>
      <c r="B486" s="236" t="s">
        <v>383</v>
      </c>
      <c r="C486" s="18" t="s">
        <v>909</v>
      </c>
      <c r="D486" s="18" t="s">
        <v>909</v>
      </c>
      <c r="E486" s="18">
        <f t="shared" si="16"/>
        <v>0</v>
      </c>
      <c r="F486" s="18" t="s">
        <v>909</v>
      </c>
      <c r="G486" s="125">
        <f t="shared" si="17"/>
        <v>0</v>
      </c>
      <c r="H486" s="150" t="s">
        <v>909</v>
      </c>
      <c r="I486" s="151" t="s">
        <v>909</v>
      </c>
      <c r="J486" s="163" t="s">
        <v>909</v>
      </c>
      <c r="K486" s="164" t="s">
        <v>909</v>
      </c>
    </row>
    <row r="487" spans="1:11">
      <c r="A487" s="253" t="s">
        <v>944</v>
      </c>
      <c r="B487" s="236" t="s">
        <v>1431</v>
      </c>
      <c r="C487" s="18" t="s">
        <v>909</v>
      </c>
      <c r="D487" s="18" t="s">
        <v>909</v>
      </c>
      <c r="E487" s="18">
        <f t="shared" si="16"/>
        <v>0</v>
      </c>
      <c r="F487" s="18" t="s">
        <v>909</v>
      </c>
      <c r="G487" s="125">
        <f t="shared" si="17"/>
        <v>0</v>
      </c>
      <c r="H487" s="150" t="s">
        <v>909</v>
      </c>
      <c r="I487" s="151" t="s">
        <v>909</v>
      </c>
      <c r="J487" s="163" t="s">
        <v>909</v>
      </c>
      <c r="K487" s="164" t="s">
        <v>909</v>
      </c>
    </row>
    <row r="488" spans="1:11">
      <c r="A488" s="253" t="s">
        <v>944</v>
      </c>
      <c r="B488" s="236" t="s">
        <v>389</v>
      </c>
      <c r="C488" s="18" t="s">
        <v>909</v>
      </c>
      <c r="D488" s="18" t="s">
        <v>909</v>
      </c>
      <c r="E488" s="18">
        <f t="shared" si="16"/>
        <v>0</v>
      </c>
      <c r="F488" s="18" t="s">
        <v>909</v>
      </c>
      <c r="G488" s="125">
        <f t="shared" si="17"/>
        <v>0</v>
      </c>
      <c r="H488" s="150" t="s">
        <v>909</v>
      </c>
      <c r="I488" s="151" t="s">
        <v>909</v>
      </c>
      <c r="J488" s="163" t="s">
        <v>909</v>
      </c>
      <c r="K488" s="164" t="s">
        <v>909</v>
      </c>
    </row>
    <row r="489" spans="1:11">
      <c r="A489" s="253" t="s">
        <v>944</v>
      </c>
      <c r="B489" s="236" t="s">
        <v>388</v>
      </c>
      <c r="C489" s="18" t="s">
        <v>909</v>
      </c>
      <c r="D489" s="18" t="s">
        <v>909</v>
      </c>
      <c r="E489" s="18">
        <f t="shared" si="16"/>
        <v>0</v>
      </c>
      <c r="F489" s="18" t="s">
        <v>909</v>
      </c>
      <c r="G489" s="125">
        <f t="shared" si="17"/>
        <v>0</v>
      </c>
      <c r="H489" s="150" t="s">
        <v>909</v>
      </c>
      <c r="I489" s="151" t="s">
        <v>909</v>
      </c>
      <c r="J489" s="163" t="s">
        <v>909</v>
      </c>
      <c r="K489" s="164" t="s">
        <v>909</v>
      </c>
    </row>
    <row r="490" spans="1:11">
      <c r="A490" s="253" t="s">
        <v>944</v>
      </c>
      <c r="B490" s="236" t="s">
        <v>387</v>
      </c>
      <c r="C490" s="18" t="s">
        <v>909</v>
      </c>
      <c r="D490" s="18" t="s">
        <v>909</v>
      </c>
      <c r="E490" s="18">
        <f t="shared" si="16"/>
        <v>0</v>
      </c>
      <c r="F490" s="18" t="s">
        <v>909</v>
      </c>
      <c r="G490" s="125">
        <f t="shared" si="17"/>
        <v>0</v>
      </c>
      <c r="H490" s="150" t="s">
        <v>909</v>
      </c>
      <c r="I490" s="151" t="s">
        <v>909</v>
      </c>
      <c r="J490" s="163" t="s">
        <v>909</v>
      </c>
      <c r="K490" s="164" t="s">
        <v>909</v>
      </c>
    </row>
    <row r="491" spans="1:11">
      <c r="A491" s="360" t="s">
        <v>946</v>
      </c>
      <c r="B491" s="262" t="s">
        <v>1432</v>
      </c>
      <c r="C491" s="18" t="s">
        <v>909</v>
      </c>
      <c r="D491" s="18" t="s">
        <v>909</v>
      </c>
      <c r="E491" s="18">
        <f t="shared" si="16"/>
        <v>0</v>
      </c>
      <c r="F491" s="18" t="s">
        <v>909</v>
      </c>
      <c r="G491" s="125">
        <f t="shared" si="17"/>
        <v>0</v>
      </c>
      <c r="H491" s="150" t="s">
        <v>909</v>
      </c>
      <c r="I491" s="151" t="s">
        <v>909</v>
      </c>
      <c r="J491" s="163" t="s">
        <v>909</v>
      </c>
      <c r="K491" s="164" t="s">
        <v>909</v>
      </c>
    </row>
    <row r="492" spans="1:11">
      <c r="A492" s="360"/>
      <c r="B492" s="262" t="s">
        <v>1658</v>
      </c>
      <c r="C492" s="18">
        <v>6500</v>
      </c>
      <c r="D492" s="18"/>
      <c r="E492" s="18">
        <v>6500</v>
      </c>
      <c r="F492" s="18">
        <v>6500</v>
      </c>
      <c r="G492" s="125"/>
      <c r="H492" s="150"/>
      <c r="I492" s="151"/>
      <c r="J492" s="163"/>
      <c r="K492" s="164"/>
    </row>
    <row r="493" spans="1:11">
      <c r="A493" s="360" t="s">
        <v>763</v>
      </c>
      <c r="B493" s="262" t="s">
        <v>764</v>
      </c>
      <c r="C493" s="18" t="s">
        <v>909</v>
      </c>
      <c r="D493" s="18" t="s">
        <v>909</v>
      </c>
      <c r="E493" s="18">
        <f t="shared" si="16"/>
        <v>0</v>
      </c>
      <c r="F493" s="18" t="s">
        <v>909</v>
      </c>
      <c r="G493" s="125">
        <f t="shared" si="17"/>
        <v>0</v>
      </c>
      <c r="H493" s="150" t="s">
        <v>909</v>
      </c>
      <c r="I493" s="151" t="s">
        <v>909</v>
      </c>
      <c r="J493" s="163" t="s">
        <v>909</v>
      </c>
      <c r="K493" s="164" t="s">
        <v>909</v>
      </c>
    </row>
    <row r="494" spans="1:11">
      <c r="A494" s="361" t="s">
        <v>763</v>
      </c>
      <c r="B494" s="237" t="s">
        <v>1433</v>
      </c>
      <c r="C494" s="18">
        <v>2500</v>
      </c>
      <c r="D494" s="18" t="s">
        <v>909</v>
      </c>
      <c r="E494" s="18">
        <v>2500</v>
      </c>
      <c r="F494" s="18">
        <v>2500</v>
      </c>
      <c r="G494" s="125">
        <f t="shared" si="17"/>
        <v>0</v>
      </c>
      <c r="H494" s="150" t="s">
        <v>909</v>
      </c>
      <c r="I494" s="151" t="s">
        <v>909</v>
      </c>
      <c r="J494" s="163" t="s">
        <v>909</v>
      </c>
      <c r="K494" s="164" t="s">
        <v>909</v>
      </c>
    </row>
    <row r="495" spans="1:11">
      <c r="A495" s="361" t="s">
        <v>763</v>
      </c>
      <c r="B495" s="237" t="s">
        <v>1434</v>
      </c>
      <c r="C495" s="18">
        <v>2500</v>
      </c>
      <c r="D495" s="18" t="s">
        <v>909</v>
      </c>
      <c r="E495" s="18">
        <v>2500</v>
      </c>
      <c r="F495" s="18">
        <v>2500</v>
      </c>
      <c r="G495" s="125">
        <f t="shared" si="17"/>
        <v>0</v>
      </c>
      <c r="H495" s="150" t="s">
        <v>909</v>
      </c>
      <c r="I495" s="151" t="s">
        <v>909</v>
      </c>
      <c r="J495" s="163" t="s">
        <v>909</v>
      </c>
      <c r="K495" s="164" t="s">
        <v>909</v>
      </c>
    </row>
    <row r="496" spans="1:11">
      <c r="A496" s="360" t="s">
        <v>467</v>
      </c>
      <c r="B496" s="264" t="s">
        <v>1034</v>
      </c>
      <c r="C496" s="18">
        <v>3000</v>
      </c>
      <c r="D496" s="18" t="s">
        <v>909</v>
      </c>
      <c r="E496" s="18">
        <v>3000</v>
      </c>
      <c r="F496" s="18">
        <v>3000</v>
      </c>
      <c r="G496" s="125">
        <f t="shared" si="17"/>
        <v>0</v>
      </c>
      <c r="H496" s="150" t="s">
        <v>909</v>
      </c>
      <c r="I496" s="151" t="s">
        <v>909</v>
      </c>
      <c r="J496" s="163" t="s">
        <v>909</v>
      </c>
      <c r="K496" s="164" t="s">
        <v>909</v>
      </c>
    </row>
    <row r="497" spans="1:11">
      <c r="A497" s="360" t="s">
        <v>568</v>
      </c>
      <c r="B497" s="236" t="s">
        <v>1435</v>
      </c>
      <c r="C497" s="18" t="s">
        <v>909</v>
      </c>
      <c r="D497" s="18" t="s">
        <v>909</v>
      </c>
      <c r="E497" s="18">
        <f t="shared" si="16"/>
        <v>0</v>
      </c>
      <c r="F497" s="18" t="s">
        <v>909</v>
      </c>
      <c r="G497" s="125">
        <f t="shared" si="17"/>
        <v>0</v>
      </c>
      <c r="H497" s="150" t="s">
        <v>909</v>
      </c>
      <c r="I497" s="151" t="s">
        <v>909</v>
      </c>
      <c r="J497" s="163" t="s">
        <v>909</v>
      </c>
      <c r="K497" s="164" t="s">
        <v>909</v>
      </c>
    </row>
    <row r="498" spans="1:11">
      <c r="A498" s="361" t="s">
        <v>568</v>
      </c>
      <c r="B498" s="236" t="s">
        <v>1436</v>
      </c>
      <c r="C498" s="18" t="s">
        <v>909</v>
      </c>
      <c r="D498" s="18" t="s">
        <v>909</v>
      </c>
      <c r="E498" s="18">
        <f t="shared" si="16"/>
        <v>0</v>
      </c>
      <c r="F498" s="18" t="s">
        <v>909</v>
      </c>
      <c r="G498" s="125">
        <f t="shared" si="17"/>
        <v>0</v>
      </c>
      <c r="H498" s="150" t="s">
        <v>909</v>
      </c>
      <c r="I498" s="151" t="s">
        <v>909</v>
      </c>
      <c r="J498" s="163" t="s">
        <v>909</v>
      </c>
      <c r="K498" s="164" t="s">
        <v>909</v>
      </c>
    </row>
    <row r="499" spans="1:11">
      <c r="A499" s="361" t="s">
        <v>568</v>
      </c>
      <c r="B499" s="236" t="s">
        <v>1437</v>
      </c>
      <c r="C499" s="18">
        <v>692</v>
      </c>
      <c r="D499" s="18" t="s">
        <v>909</v>
      </c>
      <c r="E499" s="18">
        <v>692</v>
      </c>
      <c r="F499" s="18">
        <v>692</v>
      </c>
      <c r="G499" s="125">
        <f t="shared" si="17"/>
        <v>0</v>
      </c>
      <c r="H499" s="150" t="s">
        <v>909</v>
      </c>
      <c r="I499" s="151" t="s">
        <v>909</v>
      </c>
      <c r="J499" s="163" t="s">
        <v>909</v>
      </c>
      <c r="K499" s="164" t="s">
        <v>909</v>
      </c>
    </row>
    <row r="500" spans="1:11">
      <c r="A500" s="361" t="s">
        <v>568</v>
      </c>
      <c r="B500" s="236" t="s">
        <v>1438</v>
      </c>
      <c r="C500" s="18" t="s">
        <v>909</v>
      </c>
      <c r="D500" s="18" t="s">
        <v>909</v>
      </c>
      <c r="E500" s="18">
        <f t="shared" si="16"/>
        <v>0</v>
      </c>
      <c r="F500" s="18" t="s">
        <v>909</v>
      </c>
      <c r="G500" s="125">
        <f t="shared" si="17"/>
        <v>0</v>
      </c>
      <c r="H500" s="150" t="s">
        <v>909</v>
      </c>
      <c r="I500" s="151" t="s">
        <v>909</v>
      </c>
      <c r="J500" s="163" t="s">
        <v>909</v>
      </c>
      <c r="K500" s="164" t="s">
        <v>909</v>
      </c>
    </row>
    <row r="501" spans="1:11">
      <c r="A501" s="361" t="s">
        <v>568</v>
      </c>
      <c r="B501" s="236" t="s">
        <v>1439</v>
      </c>
      <c r="C501" s="18" t="s">
        <v>909</v>
      </c>
      <c r="D501" s="18" t="s">
        <v>909</v>
      </c>
      <c r="E501" s="18">
        <f t="shared" si="16"/>
        <v>0</v>
      </c>
      <c r="F501" s="18" t="s">
        <v>909</v>
      </c>
      <c r="G501" s="125">
        <f t="shared" si="17"/>
        <v>0</v>
      </c>
      <c r="H501" s="150" t="s">
        <v>909</v>
      </c>
      <c r="I501" s="151" t="s">
        <v>909</v>
      </c>
      <c r="J501" s="163" t="s">
        <v>909</v>
      </c>
      <c r="K501" s="164" t="s">
        <v>909</v>
      </c>
    </row>
    <row r="502" spans="1:11">
      <c r="A502" s="361" t="s">
        <v>568</v>
      </c>
      <c r="B502" s="236" t="s">
        <v>1440</v>
      </c>
      <c r="C502" s="18">
        <v>2853</v>
      </c>
      <c r="D502" s="18" t="s">
        <v>909</v>
      </c>
      <c r="E502" s="18">
        <v>2853</v>
      </c>
      <c r="F502" s="18">
        <v>2853</v>
      </c>
      <c r="G502" s="125">
        <f t="shared" si="17"/>
        <v>0</v>
      </c>
      <c r="H502" s="150" t="s">
        <v>909</v>
      </c>
      <c r="I502" s="151" t="s">
        <v>909</v>
      </c>
      <c r="J502" s="163" t="s">
        <v>909</v>
      </c>
      <c r="K502" s="164" t="s">
        <v>909</v>
      </c>
    </row>
    <row r="503" spans="1:11">
      <c r="A503" s="361" t="s">
        <v>568</v>
      </c>
      <c r="B503" s="236" t="s">
        <v>1441</v>
      </c>
      <c r="C503" s="18" t="s">
        <v>909</v>
      </c>
      <c r="D503" s="18" t="s">
        <v>909</v>
      </c>
      <c r="E503" s="18">
        <f t="shared" si="16"/>
        <v>0</v>
      </c>
      <c r="F503" s="18" t="s">
        <v>909</v>
      </c>
      <c r="G503" s="125">
        <f t="shared" si="17"/>
        <v>0</v>
      </c>
      <c r="H503" s="150" t="s">
        <v>909</v>
      </c>
      <c r="I503" s="151" t="s">
        <v>909</v>
      </c>
      <c r="J503" s="163" t="s">
        <v>909</v>
      </c>
      <c r="K503" s="164" t="s">
        <v>909</v>
      </c>
    </row>
    <row r="504" spans="1:11">
      <c r="A504" s="361" t="s">
        <v>568</v>
      </c>
      <c r="B504" s="236" t="s">
        <v>1442</v>
      </c>
      <c r="C504" s="18" t="s">
        <v>909</v>
      </c>
      <c r="D504" s="18" t="s">
        <v>909</v>
      </c>
      <c r="E504" s="18">
        <f t="shared" si="16"/>
        <v>0</v>
      </c>
      <c r="F504" s="18" t="s">
        <v>909</v>
      </c>
      <c r="G504" s="125">
        <f t="shared" si="17"/>
        <v>0</v>
      </c>
      <c r="H504" s="150" t="s">
        <v>909</v>
      </c>
      <c r="I504" s="151" t="s">
        <v>909</v>
      </c>
      <c r="J504" s="163" t="s">
        <v>909</v>
      </c>
      <c r="K504" s="164" t="s">
        <v>909</v>
      </c>
    </row>
    <row r="505" spans="1:11">
      <c r="A505" s="361" t="s">
        <v>568</v>
      </c>
      <c r="B505" s="236" t="s">
        <v>1443</v>
      </c>
      <c r="C505" s="18" t="s">
        <v>909</v>
      </c>
      <c r="D505" s="18" t="s">
        <v>909</v>
      </c>
      <c r="E505" s="18">
        <f t="shared" si="16"/>
        <v>0</v>
      </c>
      <c r="F505" s="18" t="s">
        <v>909</v>
      </c>
      <c r="G505" s="125">
        <f t="shared" si="17"/>
        <v>0</v>
      </c>
      <c r="H505" s="150" t="s">
        <v>909</v>
      </c>
      <c r="I505" s="151" t="s">
        <v>909</v>
      </c>
      <c r="J505" s="163" t="s">
        <v>909</v>
      </c>
      <c r="K505" s="164" t="s">
        <v>909</v>
      </c>
    </row>
    <row r="506" spans="1:11">
      <c r="A506" s="361" t="s">
        <v>568</v>
      </c>
      <c r="B506" s="237" t="s">
        <v>1444</v>
      </c>
      <c r="C506" s="18" t="s">
        <v>909</v>
      </c>
      <c r="D506" s="18" t="s">
        <v>909</v>
      </c>
      <c r="E506" s="18">
        <f t="shared" si="16"/>
        <v>0</v>
      </c>
      <c r="F506" s="18" t="s">
        <v>909</v>
      </c>
      <c r="G506" s="125">
        <f t="shared" si="17"/>
        <v>0</v>
      </c>
      <c r="H506" s="150" t="s">
        <v>909</v>
      </c>
      <c r="I506" s="151" t="s">
        <v>909</v>
      </c>
      <c r="J506" s="163" t="s">
        <v>909</v>
      </c>
      <c r="K506" s="164" t="s">
        <v>909</v>
      </c>
    </row>
    <row r="507" spans="1:11">
      <c r="A507" s="361" t="s">
        <v>568</v>
      </c>
      <c r="B507" s="236" t="s">
        <v>1445</v>
      </c>
      <c r="C507" s="18" t="s">
        <v>909</v>
      </c>
      <c r="D507" s="18" t="s">
        <v>909</v>
      </c>
      <c r="E507" s="18">
        <f t="shared" si="16"/>
        <v>0</v>
      </c>
      <c r="F507" s="18" t="s">
        <v>909</v>
      </c>
      <c r="G507" s="125">
        <f t="shared" si="17"/>
        <v>0</v>
      </c>
      <c r="H507" s="150" t="s">
        <v>909</v>
      </c>
      <c r="I507" s="151" t="s">
        <v>909</v>
      </c>
      <c r="J507" s="163" t="s">
        <v>909</v>
      </c>
      <c r="K507" s="164" t="s">
        <v>909</v>
      </c>
    </row>
    <row r="508" spans="1:11">
      <c r="A508" s="360" t="s">
        <v>1002</v>
      </c>
      <c r="B508" s="265" t="s">
        <v>824</v>
      </c>
      <c r="C508" s="18" t="s">
        <v>909</v>
      </c>
      <c r="D508" s="18" t="s">
        <v>909</v>
      </c>
      <c r="E508" s="18">
        <f t="shared" si="16"/>
        <v>0</v>
      </c>
      <c r="F508" s="18" t="s">
        <v>909</v>
      </c>
      <c r="G508" s="125">
        <f t="shared" si="17"/>
        <v>0</v>
      </c>
      <c r="H508" s="150" t="s">
        <v>909</v>
      </c>
      <c r="I508" s="151" t="s">
        <v>909</v>
      </c>
      <c r="J508" s="163" t="s">
        <v>909</v>
      </c>
      <c r="K508" s="164" t="s">
        <v>909</v>
      </c>
    </row>
    <row r="509" spans="1:11">
      <c r="A509" s="361" t="s">
        <v>1002</v>
      </c>
      <c r="B509" s="266" t="s">
        <v>825</v>
      </c>
      <c r="C509" s="18" t="s">
        <v>909</v>
      </c>
      <c r="D509" s="18" t="s">
        <v>909</v>
      </c>
      <c r="E509" s="18">
        <f t="shared" si="16"/>
        <v>0</v>
      </c>
      <c r="F509" s="18" t="s">
        <v>909</v>
      </c>
      <c r="G509" s="125">
        <f t="shared" si="17"/>
        <v>0</v>
      </c>
      <c r="H509" s="150" t="s">
        <v>909</v>
      </c>
      <c r="I509" s="151" t="s">
        <v>909</v>
      </c>
      <c r="J509" s="163" t="s">
        <v>909</v>
      </c>
      <c r="K509" s="164" t="s">
        <v>909</v>
      </c>
    </row>
    <row r="510" spans="1:11">
      <c r="A510" s="253" t="s">
        <v>1002</v>
      </c>
      <c r="B510" s="266" t="s">
        <v>826</v>
      </c>
      <c r="C510" s="18" t="s">
        <v>909</v>
      </c>
      <c r="D510" s="18" t="s">
        <v>909</v>
      </c>
      <c r="E510" s="18">
        <f t="shared" si="16"/>
        <v>0</v>
      </c>
      <c r="F510" s="18" t="s">
        <v>909</v>
      </c>
      <c r="G510" s="125">
        <f t="shared" si="17"/>
        <v>0</v>
      </c>
      <c r="H510" s="150" t="s">
        <v>909</v>
      </c>
      <c r="I510" s="151" t="s">
        <v>909</v>
      </c>
      <c r="J510" s="163" t="s">
        <v>909</v>
      </c>
      <c r="K510" s="164" t="s">
        <v>909</v>
      </c>
    </row>
    <row r="511" spans="1:11">
      <c r="A511" s="253" t="s">
        <v>1002</v>
      </c>
      <c r="B511" s="267" t="s">
        <v>827</v>
      </c>
      <c r="C511" s="18" t="s">
        <v>909</v>
      </c>
      <c r="D511" s="18" t="s">
        <v>909</v>
      </c>
      <c r="E511" s="18">
        <f t="shared" si="16"/>
        <v>0</v>
      </c>
      <c r="F511" s="18" t="s">
        <v>909</v>
      </c>
      <c r="G511" s="125">
        <f t="shared" si="17"/>
        <v>0</v>
      </c>
      <c r="H511" s="150" t="s">
        <v>909</v>
      </c>
      <c r="I511" s="151" t="s">
        <v>909</v>
      </c>
      <c r="J511" s="163" t="s">
        <v>909</v>
      </c>
      <c r="K511" s="164" t="s">
        <v>909</v>
      </c>
    </row>
    <row r="512" spans="1:11">
      <c r="A512" s="253" t="s">
        <v>1002</v>
      </c>
      <c r="B512" s="266" t="s">
        <v>828</v>
      </c>
      <c r="C512" s="18" t="s">
        <v>909</v>
      </c>
      <c r="D512" s="18" t="s">
        <v>909</v>
      </c>
      <c r="E512" s="18">
        <f t="shared" si="16"/>
        <v>0</v>
      </c>
      <c r="F512" s="18" t="s">
        <v>909</v>
      </c>
      <c r="G512" s="125">
        <f t="shared" si="17"/>
        <v>0</v>
      </c>
      <c r="H512" s="150" t="s">
        <v>909</v>
      </c>
      <c r="I512" s="151" t="s">
        <v>909</v>
      </c>
      <c r="J512" s="163" t="s">
        <v>909</v>
      </c>
      <c r="K512" s="164" t="s">
        <v>909</v>
      </c>
    </row>
    <row r="513" spans="1:11">
      <c r="A513" s="253" t="s">
        <v>1002</v>
      </c>
      <c r="B513" s="266" t="s">
        <v>1003</v>
      </c>
      <c r="C513" s="18" t="s">
        <v>909</v>
      </c>
      <c r="D513" s="18" t="s">
        <v>909</v>
      </c>
      <c r="E513" s="18">
        <f t="shared" si="16"/>
        <v>0</v>
      </c>
      <c r="F513" s="18" t="s">
        <v>909</v>
      </c>
      <c r="G513" s="125">
        <f t="shared" si="17"/>
        <v>0</v>
      </c>
      <c r="H513" s="150" t="s">
        <v>909</v>
      </c>
      <c r="I513" s="151" t="s">
        <v>909</v>
      </c>
      <c r="J513" s="163" t="s">
        <v>909</v>
      </c>
      <c r="K513" s="164" t="s">
        <v>909</v>
      </c>
    </row>
    <row r="514" spans="1:11">
      <c r="A514" s="253" t="s">
        <v>1002</v>
      </c>
      <c r="B514" s="266" t="s">
        <v>829</v>
      </c>
      <c r="C514" s="18" t="s">
        <v>909</v>
      </c>
      <c r="D514" s="18" t="s">
        <v>909</v>
      </c>
      <c r="E514" s="18">
        <f t="shared" si="16"/>
        <v>0</v>
      </c>
      <c r="F514" s="18" t="s">
        <v>909</v>
      </c>
      <c r="G514" s="125">
        <f t="shared" si="17"/>
        <v>0</v>
      </c>
      <c r="H514" s="150" t="s">
        <v>909</v>
      </c>
      <c r="I514" s="151" t="s">
        <v>909</v>
      </c>
      <c r="J514" s="163" t="s">
        <v>909</v>
      </c>
      <c r="K514" s="164" t="s">
        <v>909</v>
      </c>
    </row>
    <row r="515" spans="1:11">
      <c r="A515" s="253" t="s">
        <v>1002</v>
      </c>
      <c r="B515" s="266" t="s">
        <v>830</v>
      </c>
      <c r="C515" s="18" t="s">
        <v>909</v>
      </c>
      <c r="D515" s="18" t="s">
        <v>909</v>
      </c>
      <c r="E515" s="18">
        <f t="shared" si="16"/>
        <v>0</v>
      </c>
      <c r="F515" s="18" t="s">
        <v>909</v>
      </c>
      <c r="G515" s="125">
        <f t="shared" si="17"/>
        <v>0</v>
      </c>
      <c r="H515" s="150" t="s">
        <v>909</v>
      </c>
      <c r="I515" s="151" t="s">
        <v>909</v>
      </c>
      <c r="J515" s="163" t="s">
        <v>909</v>
      </c>
      <c r="K515" s="164" t="s">
        <v>909</v>
      </c>
    </row>
    <row r="516" spans="1:11">
      <c r="A516" s="253" t="s">
        <v>1002</v>
      </c>
      <c r="B516" s="266" t="s">
        <v>831</v>
      </c>
      <c r="C516" s="18" t="s">
        <v>909</v>
      </c>
      <c r="D516" s="18" t="s">
        <v>909</v>
      </c>
      <c r="E516" s="18">
        <f t="shared" si="16"/>
        <v>0</v>
      </c>
      <c r="F516" s="18" t="s">
        <v>909</v>
      </c>
      <c r="G516" s="125">
        <f t="shared" si="17"/>
        <v>0</v>
      </c>
      <c r="H516" s="150" t="s">
        <v>909</v>
      </c>
      <c r="I516" s="151" t="s">
        <v>909</v>
      </c>
      <c r="J516" s="163" t="s">
        <v>909</v>
      </c>
      <c r="K516" s="164" t="s">
        <v>909</v>
      </c>
    </row>
    <row r="517" spans="1:11">
      <c r="A517" s="253" t="s">
        <v>1002</v>
      </c>
      <c r="B517" s="267" t="s">
        <v>827</v>
      </c>
      <c r="C517" s="18" t="s">
        <v>909</v>
      </c>
      <c r="D517" s="18" t="s">
        <v>909</v>
      </c>
      <c r="E517" s="18">
        <f t="shared" si="16"/>
        <v>0</v>
      </c>
      <c r="F517" s="18" t="s">
        <v>909</v>
      </c>
      <c r="G517" s="125">
        <f t="shared" si="17"/>
        <v>0</v>
      </c>
      <c r="H517" s="150" t="s">
        <v>909</v>
      </c>
      <c r="I517" s="151" t="s">
        <v>909</v>
      </c>
      <c r="J517" s="163" t="s">
        <v>909</v>
      </c>
      <c r="K517" s="164" t="s">
        <v>909</v>
      </c>
    </row>
    <row r="518" spans="1:11">
      <c r="A518" s="253" t="s">
        <v>1002</v>
      </c>
      <c r="B518" s="268" t="s">
        <v>832</v>
      </c>
      <c r="C518" s="18" t="s">
        <v>909</v>
      </c>
      <c r="D518" s="18" t="s">
        <v>909</v>
      </c>
      <c r="E518" s="18">
        <f t="shared" si="16"/>
        <v>0</v>
      </c>
      <c r="F518" s="18" t="s">
        <v>909</v>
      </c>
      <c r="G518" s="125">
        <f t="shared" si="17"/>
        <v>0</v>
      </c>
      <c r="H518" s="150" t="s">
        <v>909</v>
      </c>
      <c r="I518" s="151" t="s">
        <v>909</v>
      </c>
      <c r="J518" s="163" t="s">
        <v>909</v>
      </c>
      <c r="K518" s="164" t="s">
        <v>909</v>
      </c>
    </row>
    <row r="519" spans="1:11">
      <c r="A519" s="253" t="s">
        <v>1002</v>
      </c>
      <c r="B519" s="268" t="s">
        <v>833</v>
      </c>
      <c r="C519" s="18" t="s">
        <v>909</v>
      </c>
      <c r="D519" s="18" t="s">
        <v>909</v>
      </c>
      <c r="E519" s="18">
        <f t="shared" si="16"/>
        <v>0</v>
      </c>
      <c r="F519" s="18" t="s">
        <v>909</v>
      </c>
      <c r="G519" s="125">
        <f t="shared" si="17"/>
        <v>0</v>
      </c>
      <c r="H519" s="150" t="s">
        <v>909</v>
      </c>
      <c r="I519" s="151" t="s">
        <v>909</v>
      </c>
      <c r="J519" s="163" t="s">
        <v>909</v>
      </c>
      <c r="K519" s="164" t="s">
        <v>909</v>
      </c>
    </row>
    <row r="520" spans="1:11">
      <c r="A520" s="253" t="s">
        <v>1002</v>
      </c>
      <c r="B520" s="268" t="s">
        <v>834</v>
      </c>
      <c r="C520" s="18" t="s">
        <v>909</v>
      </c>
      <c r="D520" s="18" t="s">
        <v>909</v>
      </c>
      <c r="E520" s="18">
        <f t="shared" si="16"/>
        <v>0</v>
      </c>
      <c r="F520" s="18" t="s">
        <v>909</v>
      </c>
      <c r="G520" s="125">
        <f t="shared" si="17"/>
        <v>0</v>
      </c>
      <c r="H520" s="150" t="s">
        <v>909</v>
      </c>
      <c r="I520" s="151" t="s">
        <v>909</v>
      </c>
      <c r="J520" s="163" t="s">
        <v>909</v>
      </c>
      <c r="K520" s="164" t="s">
        <v>909</v>
      </c>
    </row>
    <row r="521" spans="1:11">
      <c r="A521" s="261" t="s">
        <v>1002</v>
      </c>
      <c r="B521" s="266" t="s">
        <v>1004</v>
      </c>
      <c r="C521" s="18" t="s">
        <v>909</v>
      </c>
      <c r="D521" s="18" t="s">
        <v>909</v>
      </c>
      <c r="E521" s="18">
        <f t="shared" si="16"/>
        <v>0</v>
      </c>
      <c r="F521" s="18" t="s">
        <v>909</v>
      </c>
      <c r="G521" s="125">
        <f t="shared" si="17"/>
        <v>0</v>
      </c>
      <c r="H521" s="150" t="s">
        <v>909</v>
      </c>
      <c r="I521" s="151" t="s">
        <v>909</v>
      </c>
      <c r="J521" s="163" t="s">
        <v>909</v>
      </c>
      <c r="K521" s="164" t="s">
        <v>909</v>
      </c>
    </row>
    <row r="522" spans="1:11">
      <c r="A522" s="258" t="s">
        <v>1005</v>
      </c>
      <c r="B522" s="266" t="s">
        <v>1006</v>
      </c>
      <c r="C522" s="18" t="s">
        <v>909</v>
      </c>
      <c r="D522" s="18" t="s">
        <v>909</v>
      </c>
      <c r="E522" s="18">
        <f t="shared" si="16"/>
        <v>0</v>
      </c>
      <c r="F522" s="18" t="s">
        <v>909</v>
      </c>
      <c r="G522" s="125">
        <f t="shared" si="17"/>
        <v>0</v>
      </c>
      <c r="H522" s="150" t="s">
        <v>909</v>
      </c>
      <c r="I522" s="151" t="s">
        <v>909</v>
      </c>
      <c r="J522" s="163" t="s">
        <v>909</v>
      </c>
      <c r="K522" s="164" t="s">
        <v>909</v>
      </c>
    </row>
    <row r="523" spans="1:11">
      <c r="A523" s="258" t="s">
        <v>1483</v>
      </c>
      <c r="B523" s="365" t="s">
        <v>1494</v>
      </c>
      <c r="C523" s="18" t="s">
        <v>909</v>
      </c>
      <c r="D523" s="18" t="s">
        <v>909</v>
      </c>
      <c r="E523" s="18">
        <f t="shared" si="16"/>
        <v>0</v>
      </c>
      <c r="F523" s="18" t="s">
        <v>909</v>
      </c>
      <c r="G523" s="125">
        <f t="shared" si="17"/>
        <v>0</v>
      </c>
      <c r="H523" s="150" t="s">
        <v>909</v>
      </c>
      <c r="I523" s="151" t="s">
        <v>909</v>
      </c>
      <c r="J523" s="163" t="s">
        <v>909</v>
      </c>
      <c r="K523" s="164" t="s">
        <v>909</v>
      </c>
    </row>
    <row r="524" spans="1:11">
      <c r="A524" s="258"/>
      <c r="B524" s="423" t="s">
        <v>1659</v>
      </c>
      <c r="C524" s="18">
        <v>600</v>
      </c>
      <c r="D524" s="18"/>
      <c r="E524" s="18">
        <v>600</v>
      </c>
      <c r="F524" s="18">
        <v>600</v>
      </c>
      <c r="G524" s="125"/>
      <c r="H524" s="150"/>
      <c r="I524" s="151"/>
      <c r="J524" s="163"/>
      <c r="K524" s="164"/>
    </row>
    <row r="525" spans="1:11">
      <c r="A525" s="258"/>
      <c r="B525" s="423" t="s">
        <v>1660</v>
      </c>
      <c r="C525" s="18">
        <v>600</v>
      </c>
      <c r="D525" s="18"/>
      <c r="E525" s="18">
        <v>600</v>
      </c>
      <c r="F525" s="18">
        <v>600</v>
      </c>
      <c r="G525" s="125"/>
      <c r="H525" s="150"/>
      <c r="I525" s="151"/>
      <c r="J525" s="163"/>
      <c r="K525" s="164"/>
    </row>
    <row r="526" spans="1:11">
      <c r="A526" s="259" t="s">
        <v>1483</v>
      </c>
      <c r="B526" s="366" t="s">
        <v>1495</v>
      </c>
      <c r="C526" s="18">
        <v>8800</v>
      </c>
      <c r="D526" s="18" t="s">
        <v>909</v>
      </c>
      <c r="E526" s="18">
        <v>8800</v>
      </c>
      <c r="F526" s="18">
        <v>8800</v>
      </c>
      <c r="G526" s="125">
        <f t="shared" si="17"/>
        <v>0</v>
      </c>
      <c r="H526" s="150" t="s">
        <v>909</v>
      </c>
      <c r="I526" s="151" t="s">
        <v>909</v>
      </c>
      <c r="J526" s="163" t="s">
        <v>909</v>
      </c>
      <c r="K526" s="164" t="s">
        <v>909</v>
      </c>
    </row>
    <row r="527" spans="1:11">
      <c r="A527" s="259" t="s">
        <v>1483</v>
      </c>
      <c r="B527" s="367" t="s">
        <v>1484</v>
      </c>
      <c r="C527" s="18">
        <v>8800</v>
      </c>
      <c r="D527" s="18" t="s">
        <v>909</v>
      </c>
      <c r="E527" s="18">
        <v>8800</v>
      </c>
      <c r="F527" s="18">
        <v>8800</v>
      </c>
      <c r="G527" s="125">
        <f t="shared" si="17"/>
        <v>0</v>
      </c>
      <c r="H527" s="150" t="s">
        <v>909</v>
      </c>
      <c r="I527" s="151" t="s">
        <v>909</v>
      </c>
      <c r="J527" s="163" t="s">
        <v>909</v>
      </c>
      <c r="K527" s="164" t="s">
        <v>909</v>
      </c>
    </row>
    <row r="528" spans="1:11">
      <c r="A528" s="259" t="s">
        <v>1483</v>
      </c>
      <c r="B528" s="366" t="s">
        <v>1485</v>
      </c>
      <c r="C528" s="18">
        <v>18800</v>
      </c>
      <c r="D528" s="18" t="s">
        <v>909</v>
      </c>
      <c r="E528" s="18">
        <v>18800</v>
      </c>
      <c r="F528" s="18">
        <v>18800</v>
      </c>
      <c r="G528" s="125">
        <f t="shared" si="17"/>
        <v>0</v>
      </c>
      <c r="H528" s="150" t="s">
        <v>909</v>
      </c>
      <c r="I528" s="151" t="s">
        <v>909</v>
      </c>
      <c r="J528" s="163" t="s">
        <v>909</v>
      </c>
      <c r="K528" s="164" t="s">
        <v>909</v>
      </c>
    </row>
    <row r="529" spans="1:11">
      <c r="A529" s="259" t="s">
        <v>1483</v>
      </c>
      <c r="B529" s="366" t="s">
        <v>1486</v>
      </c>
      <c r="C529" s="18" t="s">
        <v>909</v>
      </c>
      <c r="D529" s="18" t="s">
        <v>909</v>
      </c>
      <c r="E529" s="18">
        <f t="shared" si="16"/>
        <v>0</v>
      </c>
      <c r="F529" s="18"/>
      <c r="G529" s="125">
        <f t="shared" si="17"/>
        <v>0</v>
      </c>
      <c r="H529" s="150" t="s">
        <v>909</v>
      </c>
      <c r="I529" s="151" t="s">
        <v>909</v>
      </c>
      <c r="J529" s="163" t="s">
        <v>909</v>
      </c>
      <c r="K529" s="164" t="s">
        <v>909</v>
      </c>
    </row>
    <row r="530" spans="1:11">
      <c r="A530" s="259" t="s">
        <v>1483</v>
      </c>
      <c r="B530" s="366" t="s">
        <v>1487</v>
      </c>
      <c r="C530" s="18">
        <v>16800</v>
      </c>
      <c r="D530" s="18" t="s">
        <v>909</v>
      </c>
      <c r="E530" s="18">
        <v>16800</v>
      </c>
      <c r="F530" s="18">
        <v>16800</v>
      </c>
      <c r="G530" s="125">
        <f t="shared" si="17"/>
        <v>0</v>
      </c>
      <c r="H530" s="150" t="s">
        <v>909</v>
      </c>
      <c r="I530" s="151" t="s">
        <v>909</v>
      </c>
      <c r="J530" s="163" t="s">
        <v>909</v>
      </c>
      <c r="K530" s="164" t="s">
        <v>909</v>
      </c>
    </row>
    <row r="531" spans="1:11">
      <c r="A531" s="259" t="s">
        <v>1483</v>
      </c>
      <c r="B531" s="366" t="s">
        <v>1488</v>
      </c>
      <c r="C531" s="18">
        <v>16400</v>
      </c>
      <c r="D531" s="18" t="s">
        <v>909</v>
      </c>
      <c r="E531" s="18">
        <v>16400</v>
      </c>
      <c r="F531" s="18">
        <v>16400</v>
      </c>
      <c r="G531" s="125">
        <f t="shared" si="17"/>
        <v>0</v>
      </c>
      <c r="H531" s="150" t="s">
        <v>909</v>
      </c>
      <c r="I531" s="151" t="s">
        <v>909</v>
      </c>
      <c r="J531" s="163" t="s">
        <v>909</v>
      </c>
      <c r="K531" s="164" t="s">
        <v>909</v>
      </c>
    </row>
    <row r="532" spans="1:11">
      <c r="A532" s="259" t="s">
        <v>1483</v>
      </c>
      <c r="B532" s="366" t="s">
        <v>1489</v>
      </c>
      <c r="C532" s="18">
        <v>8000</v>
      </c>
      <c r="D532" s="18" t="s">
        <v>909</v>
      </c>
      <c r="E532" s="18">
        <v>8000</v>
      </c>
      <c r="F532" s="18">
        <v>8000</v>
      </c>
      <c r="G532" s="125">
        <f t="shared" si="17"/>
        <v>0</v>
      </c>
      <c r="H532" s="150" t="s">
        <v>909</v>
      </c>
      <c r="I532" s="151" t="s">
        <v>909</v>
      </c>
      <c r="J532" s="163" t="s">
        <v>909</v>
      </c>
      <c r="K532" s="164" t="s">
        <v>909</v>
      </c>
    </row>
    <row r="533" spans="1:11">
      <c r="A533" s="259" t="s">
        <v>1483</v>
      </c>
      <c r="B533" s="366" t="s">
        <v>1490</v>
      </c>
      <c r="C533" s="18">
        <v>8000</v>
      </c>
      <c r="D533" s="18" t="s">
        <v>909</v>
      </c>
      <c r="E533" s="18">
        <v>8000</v>
      </c>
      <c r="F533" s="18">
        <v>8000</v>
      </c>
      <c r="G533" s="125">
        <f t="shared" si="17"/>
        <v>0</v>
      </c>
      <c r="H533" s="150" t="s">
        <v>909</v>
      </c>
      <c r="I533" s="151" t="s">
        <v>909</v>
      </c>
      <c r="J533" s="163" t="s">
        <v>909</v>
      </c>
      <c r="K533" s="164" t="s">
        <v>909</v>
      </c>
    </row>
    <row r="534" spans="1:11">
      <c r="A534" s="259" t="s">
        <v>1483</v>
      </c>
      <c r="B534" s="366" t="s">
        <v>1491</v>
      </c>
      <c r="C534" s="18">
        <v>9000</v>
      </c>
      <c r="D534" s="18" t="s">
        <v>909</v>
      </c>
      <c r="E534" s="18">
        <v>9000</v>
      </c>
      <c r="F534" s="18">
        <v>9000</v>
      </c>
      <c r="G534" s="125">
        <f t="shared" si="17"/>
        <v>0</v>
      </c>
      <c r="H534" s="150" t="s">
        <v>909</v>
      </c>
      <c r="I534" s="151" t="s">
        <v>909</v>
      </c>
      <c r="J534" s="163" t="s">
        <v>909</v>
      </c>
      <c r="K534" s="164" t="s">
        <v>909</v>
      </c>
    </row>
    <row r="535" spans="1:11">
      <c r="A535" s="259" t="s">
        <v>1483</v>
      </c>
      <c r="B535" s="366" t="s">
        <v>1492</v>
      </c>
      <c r="C535" s="18">
        <v>9600</v>
      </c>
      <c r="D535" s="18" t="s">
        <v>909</v>
      </c>
      <c r="E535" s="18">
        <v>9600</v>
      </c>
      <c r="F535" s="18">
        <v>9600</v>
      </c>
      <c r="G535" s="125">
        <f t="shared" si="17"/>
        <v>0</v>
      </c>
      <c r="H535" s="150" t="s">
        <v>909</v>
      </c>
      <c r="I535" s="151" t="s">
        <v>909</v>
      </c>
      <c r="J535" s="163" t="s">
        <v>909</v>
      </c>
      <c r="K535" s="164" t="s">
        <v>909</v>
      </c>
    </row>
    <row r="536" spans="1:11">
      <c r="A536" s="259" t="s">
        <v>1483</v>
      </c>
      <c r="B536" s="210" t="s">
        <v>1493</v>
      </c>
      <c r="C536" s="18" t="s">
        <v>909</v>
      </c>
      <c r="D536" s="18" t="s">
        <v>909</v>
      </c>
      <c r="E536" s="18">
        <f t="shared" si="16"/>
        <v>0</v>
      </c>
      <c r="F536" s="18" t="s">
        <v>909</v>
      </c>
      <c r="G536" s="125">
        <f t="shared" si="17"/>
        <v>0</v>
      </c>
      <c r="H536" s="150" t="s">
        <v>909</v>
      </c>
      <c r="I536" s="151" t="s">
        <v>909</v>
      </c>
      <c r="J536" s="163" t="s">
        <v>909</v>
      </c>
      <c r="K536" s="164" t="s">
        <v>909</v>
      </c>
    </row>
    <row r="537" spans="1:11">
      <c r="A537" s="259" t="s">
        <v>1483</v>
      </c>
      <c r="B537" s="201"/>
      <c r="C537" s="18" t="s">
        <v>909</v>
      </c>
      <c r="D537" s="18" t="s">
        <v>909</v>
      </c>
      <c r="E537" s="18">
        <f t="shared" ref="E537:E600" si="18">IFERROR(C537+D537,0)</f>
        <v>0</v>
      </c>
      <c r="F537" s="18" t="s">
        <v>909</v>
      </c>
      <c r="G537" s="125">
        <f t="shared" ref="G537:G600" si="19">IFERROR((E537-F537),0)</f>
        <v>0</v>
      </c>
      <c r="H537" s="150" t="s">
        <v>909</v>
      </c>
      <c r="I537" s="151" t="s">
        <v>909</v>
      </c>
      <c r="J537" s="163" t="s">
        <v>909</v>
      </c>
      <c r="K537" s="164" t="s">
        <v>909</v>
      </c>
    </row>
    <row r="538" spans="1:11">
      <c r="A538" s="258" t="s">
        <v>872</v>
      </c>
      <c r="B538" s="266" t="s">
        <v>1446</v>
      </c>
      <c r="C538" s="18" t="s">
        <v>909</v>
      </c>
      <c r="D538" s="18" t="s">
        <v>909</v>
      </c>
      <c r="E538" s="18">
        <f t="shared" si="18"/>
        <v>0</v>
      </c>
      <c r="F538" s="18" t="s">
        <v>909</v>
      </c>
      <c r="G538" s="125">
        <f t="shared" si="19"/>
        <v>0</v>
      </c>
      <c r="H538" s="150" t="s">
        <v>909</v>
      </c>
      <c r="I538" s="151" t="s">
        <v>909</v>
      </c>
      <c r="J538" s="163" t="s">
        <v>909</v>
      </c>
      <c r="K538" s="164" t="s">
        <v>909</v>
      </c>
    </row>
    <row r="539" spans="1:11">
      <c r="A539" s="259" t="s">
        <v>872</v>
      </c>
      <c r="B539" s="240" t="s">
        <v>1447</v>
      </c>
      <c r="C539" s="18" t="s">
        <v>909</v>
      </c>
      <c r="D539" s="18" t="s">
        <v>909</v>
      </c>
      <c r="E539" s="18">
        <f t="shared" si="18"/>
        <v>0</v>
      </c>
      <c r="F539" s="18" t="s">
        <v>909</v>
      </c>
      <c r="G539" s="125">
        <f t="shared" si="19"/>
        <v>0</v>
      </c>
      <c r="H539" s="150" t="s">
        <v>909</v>
      </c>
      <c r="I539" s="151" t="s">
        <v>909</v>
      </c>
      <c r="J539" s="163" t="s">
        <v>909</v>
      </c>
      <c r="K539" s="164" t="s">
        <v>909</v>
      </c>
    </row>
    <row r="540" spans="1:11">
      <c r="A540" s="259" t="s">
        <v>872</v>
      </c>
      <c r="B540" s="266" t="s">
        <v>874</v>
      </c>
      <c r="C540" s="18">
        <v>5000</v>
      </c>
      <c r="D540" s="18" t="s">
        <v>909</v>
      </c>
      <c r="E540" s="18">
        <v>5000</v>
      </c>
      <c r="F540" s="18">
        <v>5000</v>
      </c>
      <c r="G540" s="125">
        <f t="shared" si="19"/>
        <v>0</v>
      </c>
      <c r="H540" s="150" t="s">
        <v>909</v>
      </c>
      <c r="I540" s="151" t="s">
        <v>909</v>
      </c>
      <c r="J540" s="163" t="s">
        <v>909</v>
      </c>
      <c r="K540" s="164" t="s">
        <v>909</v>
      </c>
    </row>
    <row r="541" spans="1:11">
      <c r="A541" s="259" t="s">
        <v>872</v>
      </c>
      <c r="B541" s="240" t="s">
        <v>875</v>
      </c>
      <c r="C541" s="18">
        <v>5000</v>
      </c>
      <c r="D541" s="18" t="s">
        <v>909</v>
      </c>
      <c r="E541" s="18">
        <v>5000</v>
      </c>
      <c r="F541" s="18">
        <v>5000</v>
      </c>
      <c r="G541" s="125">
        <f t="shared" si="19"/>
        <v>0</v>
      </c>
      <c r="H541" s="150" t="s">
        <v>909</v>
      </c>
      <c r="I541" s="151" t="s">
        <v>909</v>
      </c>
      <c r="J541" s="163" t="s">
        <v>909</v>
      </c>
      <c r="K541" s="164" t="s">
        <v>909</v>
      </c>
    </row>
    <row r="542" spans="1:11">
      <c r="A542" s="258" t="s">
        <v>876</v>
      </c>
      <c r="B542" s="242" t="s">
        <v>877</v>
      </c>
      <c r="C542" s="18" t="s">
        <v>909</v>
      </c>
      <c r="D542" s="18" t="s">
        <v>909</v>
      </c>
      <c r="E542" s="18">
        <f t="shared" si="18"/>
        <v>0</v>
      </c>
      <c r="F542" s="18" t="s">
        <v>909</v>
      </c>
      <c r="G542" s="125">
        <f t="shared" si="19"/>
        <v>0</v>
      </c>
      <c r="H542" s="150" t="s">
        <v>909</v>
      </c>
      <c r="I542" s="151" t="s">
        <v>909</v>
      </c>
      <c r="J542" s="163" t="s">
        <v>909</v>
      </c>
      <c r="K542" s="164" t="s">
        <v>909</v>
      </c>
    </row>
    <row r="543" spans="1:11">
      <c r="A543" s="259" t="s">
        <v>876</v>
      </c>
      <c r="B543" s="242" t="s">
        <v>1013</v>
      </c>
      <c r="C543" s="18" t="s">
        <v>909</v>
      </c>
      <c r="D543" s="18" t="s">
        <v>909</v>
      </c>
      <c r="E543" s="18">
        <f t="shared" si="18"/>
        <v>0</v>
      </c>
      <c r="F543" s="18" t="s">
        <v>909</v>
      </c>
      <c r="G543" s="125">
        <f t="shared" si="19"/>
        <v>0</v>
      </c>
      <c r="H543" s="150" t="s">
        <v>909</v>
      </c>
      <c r="I543" s="151" t="s">
        <v>909</v>
      </c>
      <c r="J543" s="163" t="s">
        <v>909</v>
      </c>
      <c r="K543" s="164" t="s">
        <v>909</v>
      </c>
    </row>
    <row r="544" spans="1:11">
      <c r="A544" s="259" t="s">
        <v>876</v>
      </c>
      <c r="B544" s="242" t="s">
        <v>1064</v>
      </c>
      <c r="C544" s="18">
        <v>9800</v>
      </c>
      <c r="D544" s="18" t="s">
        <v>909</v>
      </c>
      <c r="E544" s="18">
        <v>9800</v>
      </c>
      <c r="F544" s="18">
        <v>9800</v>
      </c>
      <c r="G544" s="125">
        <f t="shared" si="19"/>
        <v>0</v>
      </c>
      <c r="H544" s="150" t="s">
        <v>909</v>
      </c>
      <c r="I544" s="151" t="s">
        <v>909</v>
      </c>
      <c r="J544" s="163" t="s">
        <v>909</v>
      </c>
      <c r="K544" s="164" t="s">
        <v>909</v>
      </c>
    </row>
    <row r="545" spans="1:11">
      <c r="A545" s="259" t="s">
        <v>876</v>
      </c>
      <c r="B545" s="242" t="s">
        <v>1065</v>
      </c>
      <c r="C545" s="18" t="s">
        <v>909</v>
      </c>
      <c r="D545" s="18" t="s">
        <v>909</v>
      </c>
      <c r="E545" s="18">
        <f t="shared" si="18"/>
        <v>0</v>
      </c>
      <c r="F545" s="18" t="s">
        <v>909</v>
      </c>
      <c r="G545" s="125">
        <f t="shared" si="19"/>
        <v>0</v>
      </c>
      <c r="H545" s="150" t="s">
        <v>909</v>
      </c>
      <c r="I545" s="151" t="s">
        <v>909</v>
      </c>
      <c r="J545" s="163" t="s">
        <v>909</v>
      </c>
      <c r="K545" s="164" t="s">
        <v>909</v>
      </c>
    </row>
    <row r="546" spans="1:11">
      <c r="A546" s="259" t="s">
        <v>876</v>
      </c>
      <c r="B546" s="242" t="s">
        <v>1014</v>
      </c>
      <c r="C546" s="18" t="s">
        <v>909</v>
      </c>
      <c r="D546" s="18" t="s">
        <v>909</v>
      </c>
      <c r="E546" s="18">
        <f t="shared" si="18"/>
        <v>0</v>
      </c>
      <c r="F546" s="18" t="s">
        <v>909</v>
      </c>
      <c r="G546" s="125">
        <f t="shared" si="19"/>
        <v>0</v>
      </c>
      <c r="H546" s="150" t="s">
        <v>909</v>
      </c>
      <c r="I546" s="151" t="s">
        <v>909</v>
      </c>
      <c r="J546" s="163" t="s">
        <v>909</v>
      </c>
      <c r="K546" s="164" t="s">
        <v>909</v>
      </c>
    </row>
    <row r="547" spans="1:11">
      <c r="A547" s="274" t="s">
        <v>1454</v>
      </c>
      <c r="B547" s="262" t="s">
        <v>377</v>
      </c>
      <c r="C547" s="18" t="s">
        <v>909</v>
      </c>
      <c r="D547" s="18" t="s">
        <v>909</v>
      </c>
      <c r="E547" s="18">
        <f t="shared" si="18"/>
        <v>0</v>
      </c>
      <c r="F547" s="18" t="s">
        <v>909</v>
      </c>
      <c r="G547" s="125">
        <f t="shared" si="19"/>
        <v>0</v>
      </c>
      <c r="H547" s="150" t="s">
        <v>909</v>
      </c>
      <c r="I547" s="151" t="s">
        <v>909</v>
      </c>
      <c r="J547" s="163" t="s">
        <v>909</v>
      </c>
      <c r="K547" s="164" t="s">
        <v>909</v>
      </c>
    </row>
    <row r="548" spans="1:11">
      <c r="A548" s="274" t="s">
        <v>909</v>
      </c>
      <c r="B548" s="236" t="s">
        <v>376</v>
      </c>
      <c r="C548" s="18">
        <v>3600</v>
      </c>
      <c r="D548" s="18" t="s">
        <v>909</v>
      </c>
      <c r="E548" s="18">
        <v>3600</v>
      </c>
      <c r="F548" s="18">
        <v>3600</v>
      </c>
      <c r="G548" s="125">
        <f t="shared" si="19"/>
        <v>0</v>
      </c>
      <c r="H548" s="150" t="s">
        <v>909</v>
      </c>
      <c r="I548" s="151" t="s">
        <v>909</v>
      </c>
      <c r="J548" s="163" t="s">
        <v>909</v>
      </c>
      <c r="K548" s="164" t="s">
        <v>909</v>
      </c>
    </row>
    <row r="549" spans="1:11">
      <c r="A549" s="274" t="s">
        <v>909</v>
      </c>
      <c r="B549" s="236" t="s">
        <v>1455</v>
      </c>
      <c r="C549" s="18">
        <v>13000</v>
      </c>
      <c r="D549" s="18" t="s">
        <v>909</v>
      </c>
      <c r="E549" s="18">
        <v>13000</v>
      </c>
      <c r="F549" s="18">
        <v>13000</v>
      </c>
      <c r="G549" s="125">
        <f t="shared" si="19"/>
        <v>0</v>
      </c>
      <c r="H549" s="150" t="s">
        <v>909</v>
      </c>
      <c r="I549" s="151" t="s">
        <v>909</v>
      </c>
      <c r="J549" s="163" t="s">
        <v>909</v>
      </c>
      <c r="K549" s="164" t="s">
        <v>909</v>
      </c>
    </row>
    <row r="550" spans="1:11">
      <c r="A550" s="275" t="s">
        <v>997</v>
      </c>
      <c r="B550" s="262" t="s">
        <v>1456</v>
      </c>
      <c r="C550" s="18" t="s">
        <v>909</v>
      </c>
      <c r="D550" s="18" t="s">
        <v>909</v>
      </c>
      <c r="E550" s="18">
        <f t="shared" si="18"/>
        <v>0</v>
      </c>
      <c r="F550" s="18" t="s">
        <v>909</v>
      </c>
      <c r="G550" s="125">
        <f t="shared" si="19"/>
        <v>0</v>
      </c>
      <c r="H550" s="150" t="s">
        <v>909</v>
      </c>
      <c r="I550" s="151" t="s">
        <v>909</v>
      </c>
      <c r="J550" s="163" t="s">
        <v>909</v>
      </c>
      <c r="K550" s="164" t="s">
        <v>909</v>
      </c>
    </row>
    <row r="551" spans="1:11">
      <c r="A551" s="273" t="s">
        <v>997</v>
      </c>
      <c r="B551" s="236" t="s">
        <v>1457</v>
      </c>
      <c r="C551" s="18">
        <v>1350</v>
      </c>
      <c r="D551" s="18" t="s">
        <v>909</v>
      </c>
      <c r="E551" s="18">
        <v>1350</v>
      </c>
      <c r="F551" s="18">
        <v>1350</v>
      </c>
      <c r="G551" s="125">
        <f t="shared" si="19"/>
        <v>0</v>
      </c>
      <c r="H551" s="150" t="s">
        <v>909</v>
      </c>
      <c r="I551" s="151" t="s">
        <v>909</v>
      </c>
      <c r="J551" s="163" t="s">
        <v>909</v>
      </c>
      <c r="K551" s="164" t="s">
        <v>909</v>
      </c>
    </row>
    <row r="552" spans="1:11">
      <c r="A552" s="273" t="s">
        <v>997</v>
      </c>
      <c r="B552" s="236" t="s">
        <v>1458</v>
      </c>
      <c r="C552" s="18">
        <v>1700</v>
      </c>
      <c r="D552" s="18" t="s">
        <v>909</v>
      </c>
      <c r="E552" s="18">
        <v>1700</v>
      </c>
      <c r="F552" s="18">
        <v>1700</v>
      </c>
      <c r="G552" s="125">
        <f t="shared" si="19"/>
        <v>0</v>
      </c>
      <c r="H552" s="150" t="s">
        <v>909</v>
      </c>
      <c r="I552" s="151" t="s">
        <v>909</v>
      </c>
      <c r="J552" s="163" t="s">
        <v>909</v>
      </c>
      <c r="K552" s="164" t="s">
        <v>909</v>
      </c>
    </row>
    <row r="553" spans="1:11">
      <c r="A553" s="273" t="s">
        <v>997</v>
      </c>
      <c r="B553" s="237" t="s">
        <v>1459</v>
      </c>
      <c r="C553" s="18">
        <v>1700</v>
      </c>
      <c r="D553" s="18" t="s">
        <v>909</v>
      </c>
      <c r="E553" s="18">
        <v>1700</v>
      </c>
      <c r="F553" s="18">
        <v>1700</v>
      </c>
      <c r="G553" s="125">
        <f t="shared" si="19"/>
        <v>0</v>
      </c>
      <c r="H553" s="150" t="s">
        <v>909</v>
      </c>
      <c r="I553" s="151" t="s">
        <v>909</v>
      </c>
      <c r="J553" s="163" t="s">
        <v>909</v>
      </c>
      <c r="K553" s="164" t="s">
        <v>909</v>
      </c>
    </row>
    <row r="554" spans="1:11">
      <c r="A554" s="273" t="s">
        <v>997</v>
      </c>
      <c r="B554" s="237" t="s">
        <v>1460</v>
      </c>
      <c r="C554" s="18">
        <v>1900</v>
      </c>
      <c r="D554" s="18" t="s">
        <v>909</v>
      </c>
      <c r="E554" s="18">
        <v>1900</v>
      </c>
      <c r="F554" s="18">
        <v>1900</v>
      </c>
      <c r="G554" s="125">
        <f t="shared" si="19"/>
        <v>0</v>
      </c>
      <c r="H554" s="150" t="s">
        <v>909</v>
      </c>
      <c r="I554" s="151" t="s">
        <v>909</v>
      </c>
      <c r="J554" s="163" t="s">
        <v>909</v>
      </c>
      <c r="K554" s="164" t="s">
        <v>909</v>
      </c>
    </row>
    <row r="555" spans="1:11">
      <c r="A555" s="274" t="s">
        <v>1461</v>
      </c>
      <c r="B555" s="236" t="s">
        <v>1462</v>
      </c>
      <c r="C555" s="18" t="s">
        <v>909</v>
      </c>
      <c r="D555" s="18" t="s">
        <v>909</v>
      </c>
      <c r="E555" s="18">
        <f t="shared" si="18"/>
        <v>0</v>
      </c>
      <c r="F555" s="18" t="s">
        <v>909</v>
      </c>
      <c r="G555" s="125">
        <f t="shared" si="19"/>
        <v>0</v>
      </c>
      <c r="H555" s="150" t="s">
        <v>909</v>
      </c>
      <c r="I555" s="151" t="s">
        <v>909</v>
      </c>
      <c r="J555" s="163" t="s">
        <v>909</v>
      </c>
      <c r="K555" s="164" t="s">
        <v>909</v>
      </c>
    </row>
    <row r="556" spans="1:11">
      <c r="A556" s="276" t="s">
        <v>1461</v>
      </c>
      <c r="B556" s="236" t="s">
        <v>1463</v>
      </c>
      <c r="C556" s="18" t="s">
        <v>909</v>
      </c>
      <c r="D556" s="18" t="s">
        <v>909</v>
      </c>
      <c r="E556" s="18">
        <f t="shared" si="18"/>
        <v>0</v>
      </c>
      <c r="F556" s="18" t="s">
        <v>909</v>
      </c>
      <c r="G556" s="125">
        <f t="shared" si="19"/>
        <v>0</v>
      </c>
      <c r="H556" s="150" t="s">
        <v>909</v>
      </c>
      <c r="I556" s="151" t="s">
        <v>909</v>
      </c>
      <c r="J556" s="163" t="s">
        <v>909</v>
      </c>
      <c r="K556" s="164" t="s">
        <v>909</v>
      </c>
    </row>
    <row r="557" spans="1:11">
      <c r="A557" s="274" t="s">
        <v>1498</v>
      </c>
      <c r="B557" s="219" t="s">
        <v>1038</v>
      </c>
      <c r="C557" s="18">
        <v>10350</v>
      </c>
      <c r="D557" s="18" t="s">
        <v>909</v>
      </c>
      <c r="E557" s="18">
        <v>10350</v>
      </c>
      <c r="F557" s="18">
        <v>10350</v>
      </c>
      <c r="G557" s="125">
        <f t="shared" si="19"/>
        <v>0</v>
      </c>
      <c r="H557" s="150" t="s">
        <v>909</v>
      </c>
      <c r="I557" s="151" t="s">
        <v>909</v>
      </c>
      <c r="J557" s="163" t="s">
        <v>909</v>
      </c>
      <c r="K557" s="164" t="s">
        <v>909</v>
      </c>
    </row>
    <row r="558" spans="1:11">
      <c r="A558" s="276" t="s">
        <v>1498</v>
      </c>
      <c r="B558" s="219" t="s">
        <v>1039</v>
      </c>
      <c r="C558" s="18">
        <v>58800</v>
      </c>
      <c r="D558" s="18" t="s">
        <v>909</v>
      </c>
      <c r="E558" s="18">
        <v>58800</v>
      </c>
      <c r="F558" s="18">
        <v>58800</v>
      </c>
      <c r="G558" s="125">
        <f t="shared" si="19"/>
        <v>0</v>
      </c>
      <c r="H558" s="150" t="s">
        <v>909</v>
      </c>
      <c r="I558" s="151" t="s">
        <v>909</v>
      </c>
      <c r="J558" s="163" t="s">
        <v>909</v>
      </c>
      <c r="K558" s="164" t="s">
        <v>909</v>
      </c>
    </row>
    <row r="559" spans="1:11">
      <c r="A559" s="276" t="s">
        <v>1498</v>
      </c>
      <c r="B559" s="219" t="s">
        <v>1040</v>
      </c>
      <c r="C559" s="18" t="s">
        <v>909</v>
      </c>
      <c r="D559" s="18" t="s">
        <v>909</v>
      </c>
      <c r="E559" s="18">
        <f t="shared" si="18"/>
        <v>0</v>
      </c>
      <c r="F559" s="18" t="s">
        <v>909</v>
      </c>
      <c r="G559" s="125">
        <f t="shared" si="19"/>
        <v>0</v>
      </c>
      <c r="H559" s="150" t="s">
        <v>909</v>
      </c>
      <c r="I559" s="151" t="s">
        <v>909</v>
      </c>
      <c r="J559" s="163" t="s">
        <v>909</v>
      </c>
      <c r="K559" s="164" t="s">
        <v>909</v>
      </c>
    </row>
    <row r="560" spans="1:11">
      <c r="A560" s="282" t="s">
        <v>840</v>
      </c>
      <c r="B560" s="364" t="s">
        <v>962</v>
      </c>
      <c r="C560" s="18">
        <v>4000</v>
      </c>
      <c r="D560" s="18" t="s">
        <v>909</v>
      </c>
      <c r="E560" s="18">
        <v>4000</v>
      </c>
      <c r="F560" s="18">
        <v>4000</v>
      </c>
      <c r="G560" s="125">
        <f t="shared" si="19"/>
        <v>0</v>
      </c>
      <c r="H560" s="150" t="s">
        <v>909</v>
      </c>
      <c r="I560" s="151" t="s">
        <v>909</v>
      </c>
      <c r="J560" s="163" t="s">
        <v>909</v>
      </c>
      <c r="K560" s="164" t="s">
        <v>909</v>
      </c>
    </row>
    <row r="561" spans="1:11">
      <c r="A561" s="281"/>
      <c r="B561" s="210" t="s">
        <v>963</v>
      </c>
      <c r="C561" s="18">
        <v>10000</v>
      </c>
      <c r="D561" s="18" t="s">
        <v>909</v>
      </c>
      <c r="E561" s="18">
        <v>10000</v>
      </c>
      <c r="F561" s="18">
        <v>10000</v>
      </c>
      <c r="G561" s="125">
        <f t="shared" si="19"/>
        <v>0</v>
      </c>
      <c r="H561" s="150" t="s">
        <v>909</v>
      </c>
      <c r="I561" s="151" t="s">
        <v>909</v>
      </c>
      <c r="J561" s="163" t="s">
        <v>909</v>
      </c>
      <c r="K561" s="164" t="s">
        <v>909</v>
      </c>
    </row>
    <row r="562" spans="1:11">
      <c r="A562" s="16" t="s">
        <v>1540</v>
      </c>
      <c r="B562" s="4" t="s">
        <v>1541</v>
      </c>
      <c r="C562" s="18" t="s">
        <v>909</v>
      </c>
      <c r="D562" s="18" t="s">
        <v>909</v>
      </c>
      <c r="E562" s="18">
        <f t="shared" si="18"/>
        <v>0</v>
      </c>
      <c r="F562" s="18" t="s">
        <v>909</v>
      </c>
      <c r="G562" s="125">
        <f t="shared" si="19"/>
        <v>0</v>
      </c>
      <c r="H562" s="150" t="s">
        <v>909</v>
      </c>
      <c r="I562" s="151" t="s">
        <v>909</v>
      </c>
      <c r="J562" s="163" t="s">
        <v>909</v>
      </c>
      <c r="K562" s="164" t="s">
        <v>909</v>
      </c>
    </row>
    <row r="563" spans="1:11">
      <c r="A563" s="281" t="s">
        <v>1542</v>
      </c>
      <c r="B563" s="364" t="s">
        <v>586</v>
      </c>
      <c r="C563" s="18" t="s">
        <v>909</v>
      </c>
      <c r="D563" s="18" t="s">
        <v>909</v>
      </c>
      <c r="E563" s="18">
        <f t="shared" si="18"/>
        <v>0</v>
      </c>
      <c r="F563" s="18" t="s">
        <v>909</v>
      </c>
      <c r="G563" s="125">
        <f t="shared" si="19"/>
        <v>0</v>
      </c>
      <c r="H563" s="150" t="s">
        <v>909</v>
      </c>
      <c r="I563" s="151" t="s">
        <v>909</v>
      </c>
      <c r="J563" s="163" t="s">
        <v>909</v>
      </c>
      <c r="K563" s="164" t="s">
        <v>909</v>
      </c>
    </row>
    <row r="564" spans="1:11">
      <c r="A564" s="274" t="s">
        <v>1075</v>
      </c>
      <c r="B564" s="272" t="s">
        <v>1543</v>
      </c>
      <c r="C564" s="18">
        <v>1020</v>
      </c>
      <c r="D564" s="18" t="s">
        <v>909</v>
      </c>
      <c r="E564" s="18">
        <v>1020</v>
      </c>
      <c r="F564" s="18">
        <v>1020</v>
      </c>
      <c r="G564" s="125">
        <f t="shared" si="19"/>
        <v>0</v>
      </c>
      <c r="H564" s="150" t="s">
        <v>909</v>
      </c>
      <c r="I564" s="151" t="s">
        <v>909</v>
      </c>
      <c r="J564" s="163" t="s">
        <v>909</v>
      </c>
      <c r="K564" s="164" t="s">
        <v>909</v>
      </c>
    </row>
    <row r="565" spans="1:11">
      <c r="A565" s="274"/>
      <c r="B565" s="272"/>
      <c r="C565" s="18" t="s">
        <v>909</v>
      </c>
      <c r="D565" s="18" t="s">
        <v>909</v>
      </c>
      <c r="E565" s="18">
        <f t="shared" si="18"/>
        <v>0</v>
      </c>
      <c r="F565" s="18" t="s">
        <v>909</v>
      </c>
      <c r="G565" s="125">
        <f t="shared" si="19"/>
        <v>0</v>
      </c>
      <c r="H565" s="150" t="s">
        <v>909</v>
      </c>
      <c r="I565" s="151" t="s">
        <v>909</v>
      </c>
      <c r="J565" s="163" t="s">
        <v>909</v>
      </c>
      <c r="K565" s="164" t="s">
        <v>909</v>
      </c>
    </row>
    <row r="566" spans="1:11">
      <c r="A566" s="274"/>
      <c r="B566" s="272"/>
      <c r="C566" s="18" t="s">
        <v>909</v>
      </c>
      <c r="D566" s="18" t="s">
        <v>909</v>
      </c>
      <c r="E566" s="18">
        <f t="shared" si="18"/>
        <v>0</v>
      </c>
      <c r="F566" s="18" t="s">
        <v>909</v>
      </c>
      <c r="G566" s="125">
        <f t="shared" si="19"/>
        <v>0</v>
      </c>
      <c r="H566" s="150" t="s">
        <v>909</v>
      </c>
      <c r="I566" s="151" t="s">
        <v>909</v>
      </c>
      <c r="J566" s="163" t="s">
        <v>909</v>
      </c>
      <c r="K566" s="164" t="s">
        <v>909</v>
      </c>
    </row>
    <row r="567" spans="1:11">
      <c r="A567" s="274"/>
      <c r="B567" s="272"/>
      <c r="C567" s="18" t="s">
        <v>909</v>
      </c>
      <c r="D567" s="18" t="s">
        <v>909</v>
      </c>
      <c r="E567" s="18">
        <f t="shared" si="18"/>
        <v>0</v>
      </c>
      <c r="F567" s="18" t="s">
        <v>909</v>
      </c>
      <c r="G567" s="125">
        <f t="shared" si="19"/>
        <v>0</v>
      </c>
      <c r="H567" s="150" t="s">
        <v>909</v>
      </c>
      <c r="I567" s="151" t="s">
        <v>909</v>
      </c>
      <c r="J567" s="163" t="s">
        <v>909</v>
      </c>
      <c r="K567" s="164" t="s">
        <v>909</v>
      </c>
    </row>
    <row r="568" spans="1:11">
      <c r="A568" s="274" t="s">
        <v>1471</v>
      </c>
      <c r="B568" s="272" t="s">
        <v>1472</v>
      </c>
      <c r="C568" s="18">
        <v>5000</v>
      </c>
      <c r="D568" s="18" t="s">
        <v>909</v>
      </c>
      <c r="E568" s="18">
        <v>5000</v>
      </c>
      <c r="F568" s="18">
        <v>2309</v>
      </c>
      <c r="G568" s="125">
        <f t="shared" si="19"/>
        <v>2691</v>
      </c>
      <c r="H568" s="150" t="s">
        <v>909</v>
      </c>
      <c r="I568" s="151" t="s">
        <v>909</v>
      </c>
      <c r="J568" s="163" t="s">
        <v>909</v>
      </c>
      <c r="K568" s="164" t="s">
        <v>909</v>
      </c>
    </row>
    <row r="569" spans="1:11">
      <c r="A569" s="276" t="s">
        <v>909</v>
      </c>
      <c r="B569" s="272" t="s">
        <v>1473</v>
      </c>
      <c r="C569" s="18">
        <v>1000</v>
      </c>
      <c r="D569" s="18" t="s">
        <v>909</v>
      </c>
      <c r="E569" s="18">
        <v>1000</v>
      </c>
      <c r="F569" s="18">
        <v>1000</v>
      </c>
      <c r="G569" s="125">
        <f t="shared" si="19"/>
        <v>0</v>
      </c>
      <c r="H569" s="150" t="s">
        <v>909</v>
      </c>
      <c r="I569" s="151" t="s">
        <v>909</v>
      </c>
      <c r="J569" s="163" t="s">
        <v>909</v>
      </c>
      <c r="K569" s="164" t="s">
        <v>909</v>
      </c>
    </row>
    <row r="570" spans="1:11">
      <c r="A570" s="276" t="s">
        <v>909</v>
      </c>
      <c r="B570" s="272" t="s">
        <v>1474</v>
      </c>
      <c r="C570" s="18" t="s">
        <v>909</v>
      </c>
      <c r="D570" s="18" t="s">
        <v>909</v>
      </c>
      <c r="E570" s="18">
        <f t="shared" si="18"/>
        <v>0</v>
      </c>
      <c r="F570" s="18" t="s">
        <v>909</v>
      </c>
      <c r="G570" s="125">
        <f t="shared" si="19"/>
        <v>0</v>
      </c>
      <c r="H570" s="150" t="s">
        <v>909</v>
      </c>
      <c r="I570" s="151" t="s">
        <v>909</v>
      </c>
      <c r="J570" s="163" t="s">
        <v>909</v>
      </c>
      <c r="K570" s="164" t="s">
        <v>909</v>
      </c>
    </row>
    <row r="571" spans="1:11">
      <c r="A571" s="276" t="s">
        <v>909</v>
      </c>
      <c r="B571" s="272" t="s">
        <v>1475</v>
      </c>
      <c r="C571" s="18" t="s">
        <v>909</v>
      </c>
      <c r="D571" s="18" t="s">
        <v>909</v>
      </c>
      <c r="E571" s="18">
        <f t="shared" si="18"/>
        <v>0</v>
      </c>
      <c r="F571" s="18" t="s">
        <v>909</v>
      </c>
      <c r="G571" s="125">
        <f t="shared" si="19"/>
        <v>0</v>
      </c>
      <c r="H571" s="150" t="s">
        <v>909</v>
      </c>
      <c r="I571" s="151" t="s">
        <v>909</v>
      </c>
      <c r="J571" s="163" t="s">
        <v>909</v>
      </c>
      <c r="K571" s="164" t="s">
        <v>909</v>
      </c>
    </row>
    <row r="572" spans="1:11">
      <c r="A572" s="276" t="s">
        <v>909</v>
      </c>
      <c r="B572" s="272" t="s">
        <v>1476</v>
      </c>
      <c r="C572" s="18" t="s">
        <v>909</v>
      </c>
      <c r="D572" s="18" t="s">
        <v>909</v>
      </c>
      <c r="E572" s="18">
        <f t="shared" si="18"/>
        <v>0</v>
      </c>
      <c r="F572" s="18" t="s">
        <v>909</v>
      </c>
      <c r="G572" s="125">
        <f t="shared" si="19"/>
        <v>0</v>
      </c>
      <c r="H572" s="150" t="s">
        <v>909</v>
      </c>
      <c r="I572" s="151" t="s">
        <v>909</v>
      </c>
      <c r="J572" s="163" t="s">
        <v>909</v>
      </c>
      <c r="K572" s="164" t="s">
        <v>909</v>
      </c>
    </row>
    <row r="573" spans="1:11">
      <c r="A573" s="276" t="s">
        <v>909</v>
      </c>
      <c r="B573" s="272" t="s">
        <v>1477</v>
      </c>
      <c r="C573" s="18" t="s">
        <v>909</v>
      </c>
      <c r="D573" s="18" t="s">
        <v>909</v>
      </c>
      <c r="E573" s="18">
        <f t="shared" si="18"/>
        <v>0</v>
      </c>
      <c r="F573" s="18" t="s">
        <v>909</v>
      </c>
      <c r="G573" s="125">
        <f t="shared" si="19"/>
        <v>0</v>
      </c>
      <c r="H573" s="150" t="s">
        <v>909</v>
      </c>
      <c r="I573" s="151" t="s">
        <v>909</v>
      </c>
      <c r="J573" s="163" t="s">
        <v>909</v>
      </c>
      <c r="K573" s="164" t="s">
        <v>909</v>
      </c>
    </row>
    <row r="574" spans="1:11">
      <c r="A574" s="276" t="s">
        <v>909</v>
      </c>
      <c r="B574" s="272" t="s">
        <v>1478</v>
      </c>
      <c r="C574" s="18">
        <v>1000</v>
      </c>
      <c r="D574" s="18" t="s">
        <v>909</v>
      </c>
      <c r="E574" s="18">
        <v>1000</v>
      </c>
      <c r="F574" s="18">
        <v>1000</v>
      </c>
      <c r="G574" s="125">
        <f t="shared" si="19"/>
        <v>0</v>
      </c>
      <c r="H574" s="150" t="s">
        <v>909</v>
      </c>
      <c r="I574" s="151" t="s">
        <v>909</v>
      </c>
      <c r="J574" s="163" t="s">
        <v>909</v>
      </c>
      <c r="K574" s="164" t="s">
        <v>909</v>
      </c>
    </row>
    <row r="575" spans="1:11">
      <c r="A575" s="276" t="s">
        <v>909</v>
      </c>
      <c r="B575" s="272" t="s">
        <v>1479</v>
      </c>
      <c r="C575" s="18">
        <v>1000</v>
      </c>
      <c r="D575" s="18" t="s">
        <v>909</v>
      </c>
      <c r="E575" s="18">
        <v>1000</v>
      </c>
      <c r="F575" s="18">
        <v>1000</v>
      </c>
      <c r="G575" s="125">
        <f t="shared" si="19"/>
        <v>0</v>
      </c>
      <c r="H575" s="150" t="s">
        <v>909</v>
      </c>
      <c r="I575" s="151" t="s">
        <v>909</v>
      </c>
      <c r="J575" s="163" t="s">
        <v>909</v>
      </c>
      <c r="K575" s="164" t="s">
        <v>909</v>
      </c>
    </row>
    <row r="576" spans="1:11">
      <c r="A576" s="276" t="s">
        <v>909</v>
      </c>
      <c r="B576" s="272" t="s">
        <v>1480</v>
      </c>
      <c r="C576" s="18" t="s">
        <v>909</v>
      </c>
      <c r="D576" s="18" t="s">
        <v>909</v>
      </c>
      <c r="E576" s="18">
        <f t="shared" si="18"/>
        <v>0</v>
      </c>
      <c r="F576" s="18" t="s">
        <v>909</v>
      </c>
      <c r="G576" s="125">
        <f t="shared" si="19"/>
        <v>0</v>
      </c>
      <c r="H576" s="150" t="s">
        <v>909</v>
      </c>
      <c r="I576" s="151" t="s">
        <v>909</v>
      </c>
      <c r="J576" s="163" t="s">
        <v>909</v>
      </c>
      <c r="K576" s="164" t="s">
        <v>909</v>
      </c>
    </row>
    <row r="577" spans="1:11">
      <c r="A577" s="276" t="s">
        <v>909</v>
      </c>
      <c r="B577" s="272" t="s">
        <v>1481</v>
      </c>
      <c r="C577" s="18">
        <v>1000</v>
      </c>
      <c r="D577" s="18" t="s">
        <v>909</v>
      </c>
      <c r="E577" s="18">
        <v>1000</v>
      </c>
      <c r="F577" s="18">
        <v>1000</v>
      </c>
      <c r="G577" s="125">
        <f t="shared" si="19"/>
        <v>0</v>
      </c>
      <c r="H577" s="150" t="s">
        <v>909</v>
      </c>
      <c r="I577" s="151" t="s">
        <v>909</v>
      </c>
      <c r="J577" s="163" t="s">
        <v>909</v>
      </c>
      <c r="K577" s="164" t="s">
        <v>909</v>
      </c>
    </row>
    <row r="578" spans="1:11">
      <c r="A578" s="276" t="s">
        <v>909</v>
      </c>
      <c r="B578" s="272" t="s">
        <v>1482</v>
      </c>
      <c r="C578" s="18" t="s">
        <v>909</v>
      </c>
      <c r="D578" s="18" t="s">
        <v>909</v>
      </c>
      <c r="E578" s="18">
        <f t="shared" si="18"/>
        <v>0</v>
      </c>
      <c r="F578" s="18" t="s">
        <v>909</v>
      </c>
      <c r="G578" s="125">
        <f t="shared" si="19"/>
        <v>0</v>
      </c>
      <c r="H578" s="150" t="s">
        <v>909</v>
      </c>
      <c r="I578" s="151" t="s">
        <v>909</v>
      </c>
      <c r="J578" s="163" t="s">
        <v>909</v>
      </c>
      <c r="K578" s="164" t="s">
        <v>909</v>
      </c>
    </row>
    <row r="579" spans="1:11">
      <c r="A579" s="258" t="s">
        <v>857</v>
      </c>
      <c r="B579" s="266" t="s">
        <v>858</v>
      </c>
      <c r="C579" s="18" t="s">
        <v>909</v>
      </c>
      <c r="D579" s="18" t="s">
        <v>909</v>
      </c>
      <c r="E579" s="18">
        <f t="shared" si="18"/>
        <v>0</v>
      </c>
      <c r="F579" s="18" t="s">
        <v>909</v>
      </c>
      <c r="G579" s="125">
        <f t="shared" si="19"/>
        <v>0</v>
      </c>
      <c r="H579" s="150" t="s">
        <v>909</v>
      </c>
      <c r="I579" s="151" t="s">
        <v>909</v>
      </c>
      <c r="J579" s="163" t="s">
        <v>909</v>
      </c>
      <c r="K579" s="164" t="s">
        <v>909</v>
      </c>
    </row>
    <row r="580" spans="1:11">
      <c r="A580" s="259" t="s">
        <v>857</v>
      </c>
      <c r="B580" s="266" t="s">
        <v>859</v>
      </c>
      <c r="C580" s="18">
        <v>6000</v>
      </c>
      <c r="D580" s="18" t="s">
        <v>909</v>
      </c>
      <c r="E580" s="18">
        <v>6000</v>
      </c>
      <c r="F580" s="18">
        <v>6000</v>
      </c>
      <c r="G580" s="125">
        <f t="shared" si="19"/>
        <v>0</v>
      </c>
      <c r="H580" s="150" t="s">
        <v>909</v>
      </c>
      <c r="I580" s="151" t="s">
        <v>909</v>
      </c>
      <c r="J580" s="163" t="s">
        <v>909</v>
      </c>
      <c r="K580" s="164" t="s">
        <v>909</v>
      </c>
    </row>
    <row r="581" spans="1:11">
      <c r="A581" s="259" t="s">
        <v>857</v>
      </c>
      <c r="B581" s="266" t="s">
        <v>860</v>
      </c>
      <c r="C581" s="18" t="s">
        <v>909</v>
      </c>
      <c r="D581" s="18" t="s">
        <v>909</v>
      </c>
      <c r="E581" s="18">
        <f t="shared" si="18"/>
        <v>0</v>
      </c>
      <c r="F581" s="18" t="s">
        <v>909</v>
      </c>
      <c r="G581" s="125">
        <f t="shared" si="19"/>
        <v>0</v>
      </c>
      <c r="H581" s="150" t="s">
        <v>909</v>
      </c>
      <c r="I581" s="151" t="s">
        <v>909</v>
      </c>
      <c r="J581" s="163" t="s">
        <v>909</v>
      </c>
      <c r="K581" s="164" t="s">
        <v>909</v>
      </c>
    </row>
    <row r="582" spans="1:11">
      <c r="A582" s="259" t="s">
        <v>857</v>
      </c>
      <c r="B582" s="270" t="s">
        <v>1452</v>
      </c>
      <c r="C582" s="18">
        <v>16592</v>
      </c>
      <c r="D582" s="18" t="s">
        <v>909</v>
      </c>
      <c r="E582" s="18">
        <v>16592</v>
      </c>
      <c r="F582" s="18">
        <v>16592</v>
      </c>
      <c r="G582" s="125">
        <f t="shared" si="19"/>
        <v>0</v>
      </c>
      <c r="H582" s="150" t="s">
        <v>909</v>
      </c>
      <c r="I582" s="151" t="s">
        <v>909</v>
      </c>
      <c r="J582" s="163" t="s">
        <v>909</v>
      </c>
      <c r="K582" s="164" t="s">
        <v>909</v>
      </c>
    </row>
    <row r="583" spans="1:11">
      <c r="A583" s="259" t="s">
        <v>857</v>
      </c>
      <c r="B583" s="270" t="s">
        <v>1453</v>
      </c>
      <c r="C583" s="18">
        <v>14012</v>
      </c>
      <c r="D583" s="18" t="s">
        <v>909</v>
      </c>
      <c r="E583" s="18">
        <v>14012</v>
      </c>
      <c r="F583" s="18">
        <v>14012</v>
      </c>
      <c r="G583" s="125">
        <f t="shared" si="19"/>
        <v>0</v>
      </c>
      <c r="H583" s="150" t="s">
        <v>909</v>
      </c>
      <c r="I583" s="151" t="s">
        <v>909</v>
      </c>
      <c r="J583" s="163" t="s">
        <v>909</v>
      </c>
      <c r="K583" s="164" t="s">
        <v>909</v>
      </c>
    </row>
    <row r="584" spans="1:11">
      <c r="A584" s="259" t="s">
        <v>857</v>
      </c>
      <c r="B584" s="266" t="s">
        <v>863</v>
      </c>
      <c r="C584" s="18" t="s">
        <v>909</v>
      </c>
      <c r="D584" s="18" t="s">
        <v>909</v>
      </c>
      <c r="E584" s="18">
        <f t="shared" si="18"/>
        <v>0</v>
      </c>
      <c r="F584" s="18" t="s">
        <v>909</v>
      </c>
      <c r="G584" s="125">
        <f t="shared" si="19"/>
        <v>0</v>
      </c>
      <c r="H584" s="150" t="s">
        <v>909</v>
      </c>
      <c r="I584" s="151" t="s">
        <v>909</v>
      </c>
      <c r="J584" s="163" t="s">
        <v>909</v>
      </c>
      <c r="K584" s="164" t="s">
        <v>909</v>
      </c>
    </row>
    <row r="585" spans="1:11">
      <c r="A585" s="259" t="s">
        <v>857</v>
      </c>
      <c r="B585" s="266" t="s">
        <v>864</v>
      </c>
      <c r="C585" s="18" t="s">
        <v>909</v>
      </c>
      <c r="D585" s="18" t="s">
        <v>909</v>
      </c>
      <c r="E585" s="18">
        <f t="shared" si="18"/>
        <v>0</v>
      </c>
      <c r="F585" s="18" t="s">
        <v>909</v>
      </c>
      <c r="G585" s="125">
        <f t="shared" si="19"/>
        <v>0</v>
      </c>
      <c r="H585" s="150" t="s">
        <v>909</v>
      </c>
      <c r="I585" s="151" t="s">
        <v>909</v>
      </c>
      <c r="J585" s="163" t="s">
        <v>909</v>
      </c>
      <c r="K585" s="164" t="s">
        <v>909</v>
      </c>
    </row>
    <row r="586" spans="1:11">
      <c r="A586" s="259" t="s">
        <v>857</v>
      </c>
      <c r="B586" s="266" t="s">
        <v>865</v>
      </c>
      <c r="C586" s="18" t="s">
        <v>909</v>
      </c>
      <c r="D586" s="18" t="s">
        <v>909</v>
      </c>
      <c r="E586" s="18">
        <f t="shared" si="18"/>
        <v>0</v>
      </c>
      <c r="F586" s="18" t="s">
        <v>909</v>
      </c>
      <c r="G586" s="125">
        <f t="shared" si="19"/>
        <v>0</v>
      </c>
      <c r="H586" s="150" t="s">
        <v>909</v>
      </c>
      <c r="I586" s="151" t="s">
        <v>909</v>
      </c>
      <c r="J586" s="163" t="s">
        <v>909</v>
      </c>
      <c r="K586" s="164" t="s">
        <v>909</v>
      </c>
    </row>
    <row r="587" spans="1:11">
      <c r="A587" s="259" t="s">
        <v>857</v>
      </c>
      <c r="B587" s="266" t="s">
        <v>866</v>
      </c>
      <c r="C587" s="18">
        <v>2200</v>
      </c>
      <c r="D587" s="18" t="s">
        <v>909</v>
      </c>
      <c r="E587" s="18">
        <v>2200</v>
      </c>
      <c r="F587" s="18">
        <v>2200</v>
      </c>
      <c r="G587" s="125">
        <f t="shared" si="19"/>
        <v>0</v>
      </c>
      <c r="H587" s="150" t="s">
        <v>909</v>
      </c>
      <c r="I587" s="151" t="s">
        <v>909</v>
      </c>
      <c r="J587" s="163" t="s">
        <v>909</v>
      </c>
      <c r="K587" s="164" t="s">
        <v>909</v>
      </c>
    </row>
    <row r="588" spans="1:11">
      <c r="A588" s="274" t="s">
        <v>1496</v>
      </c>
      <c r="B588" s="200" t="s">
        <v>1497</v>
      </c>
      <c r="C588" s="18" t="s">
        <v>909</v>
      </c>
      <c r="D588" s="18" t="s">
        <v>909</v>
      </c>
      <c r="E588" s="18">
        <f t="shared" si="18"/>
        <v>0</v>
      </c>
      <c r="F588" s="18" t="s">
        <v>909</v>
      </c>
      <c r="G588" s="125">
        <f t="shared" si="19"/>
        <v>0</v>
      </c>
      <c r="H588" s="150" t="s">
        <v>909</v>
      </c>
      <c r="I588" s="151" t="s">
        <v>909</v>
      </c>
      <c r="J588" s="163" t="s">
        <v>909</v>
      </c>
      <c r="K588" s="164" t="s">
        <v>909</v>
      </c>
    </row>
    <row r="589" spans="1:11">
      <c r="A589" s="276" t="s">
        <v>1496</v>
      </c>
      <c r="B589" s="280" t="s">
        <v>770</v>
      </c>
      <c r="C589" s="18">
        <v>1500</v>
      </c>
      <c r="D589" s="18" t="s">
        <v>909</v>
      </c>
      <c r="E589" s="18">
        <v>1500</v>
      </c>
      <c r="F589" s="18">
        <v>1500</v>
      </c>
      <c r="G589" s="125">
        <f t="shared" si="19"/>
        <v>0</v>
      </c>
      <c r="H589" s="150" t="s">
        <v>909</v>
      </c>
      <c r="I589" s="151" t="s">
        <v>909</v>
      </c>
      <c r="J589" s="163" t="s">
        <v>909</v>
      </c>
      <c r="K589" s="164" t="s">
        <v>909</v>
      </c>
    </row>
    <row r="590" spans="1:11">
      <c r="A590" s="276" t="s">
        <v>1496</v>
      </c>
      <c r="B590" s="202" t="s">
        <v>1041</v>
      </c>
      <c r="C590" s="18" t="s">
        <v>909</v>
      </c>
      <c r="D590" s="18" t="s">
        <v>909</v>
      </c>
      <c r="E590" s="18">
        <f t="shared" si="18"/>
        <v>0</v>
      </c>
      <c r="F590" s="18" t="s">
        <v>909</v>
      </c>
      <c r="G590" s="125">
        <f t="shared" si="19"/>
        <v>0</v>
      </c>
      <c r="H590" s="150" t="s">
        <v>909</v>
      </c>
      <c r="I590" s="151" t="s">
        <v>909</v>
      </c>
      <c r="J590" s="163" t="s">
        <v>909</v>
      </c>
      <c r="K590" s="164" t="s">
        <v>909</v>
      </c>
    </row>
    <row r="591" spans="1:11">
      <c r="A591" s="274" t="s">
        <v>964</v>
      </c>
      <c r="B591" s="271" t="s">
        <v>892</v>
      </c>
      <c r="C591" s="18" t="s">
        <v>909</v>
      </c>
      <c r="D591" s="18" t="s">
        <v>909</v>
      </c>
      <c r="E591" s="18">
        <f t="shared" si="18"/>
        <v>0</v>
      </c>
      <c r="F591" s="18" t="s">
        <v>909</v>
      </c>
      <c r="G591" s="125">
        <f t="shared" si="19"/>
        <v>0</v>
      </c>
      <c r="H591" s="150" t="s">
        <v>909</v>
      </c>
      <c r="I591" s="151" t="s">
        <v>909</v>
      </c>
      <c r="J591" s="163" t="s">
        <v>909</v>
      </c>
      <c r="K591" s="164" t="s">
        <v>909</v>
      </c>
    </row>
    <row r="592" spans="1:11">
      <c r="A592" s="276" t="s">
        <v>964</v>
      </c>
      <c r="B592" s="272" t="s">
        <v>891</v>
      </c>
      <c r="C592" s="18" t="s">
        <v>909</v>
      </c>
      <c r="D592" s="18" t="s">
        <v>909</v>
      </c>
      <c r="E592" s="18">
        <f t="shared" si="18"/>
        <v>0</v>
      </c>
      <c r="F592" s="18" t="s">
        <v>909</v>
      </c>
      <c r="G592" s="125">
        <f t="shared" si="19"/>
        <v>0</v>
      </c>
      <c r="H592" s="150" t="s">
        <v>909</v>
      </c>
      <c r="I592" s="151" t="s">
        <v>909</v>
      </c>
      <c r="J592" s="163" t="s">
        <v>909</v>
      </c>
      <c r="K592" s="164" t="s">
        <v>909</v>
      </c>
    </row>
    <row r="593" spans="1:11">
      <c r="A593" s="276" t="s">
        <v>964</v>
      </c>
      <c r="B593" s="272" t="s">
        <v>965</v>
      </c>
      <c r="C593" s="18" t="s">
        <v>909</v>
      </c>
      <c r="D593" s="18" t="s">
        <v>909</v>
      </c>
      <c r="E593" s="18">
        <f t="shared" si="18"/>
        <v>0</v>
      </c>
      <c r="F593" s="18" t="s">
        <v>909</v>
      </c>
      <c r="G593" s="125">
        <f t="shared" si="19"/>
        <v>0</v>
      </c>
      <c r="H593" s="150" t="s">
        <v>909</v>
      </c>
      <c r="I593" s="151" t="s">
        <v>909</v>
      </c>
      <c r="J593" s="163" t="s">
        <v>909</v>
      </c>
      <c r="K593" s="164" t="s">
        <v>909</v>
      </c>
    </row>
    <row r="594" spans="1:11">
      <c r="A594" s="276" t="s">
        <v>964</v>
      </c>
      <c r="B594" s="272" t="s">
        <v>894</v>
      </c>
      <c r="C594" s="18" t="s">
        <v>909</v>
      </c>
      <c r="D594" s="18" t="s">
        <v>909</v>
      </c>
      <c r="E594" s="18">
        <f t="shared" si="18"/>
        <v>0</v>
      </c>
      <c r="F594" s="18" t="s">
        <v>909</v>
      </c>
      <c r="G594" s="125">
        <f t="shared" si="19"/>
        <v>0</v>
      </c>
      <c r="H594" s="150" t="s">
        <v>909</v>
      </c>
      <c r="I594" s="151" t="s">
        <v>909</v>
      </c>
      <c r="J594" s="163" t="s">
        <v>909</v>
      </c>
      <c r="K594" s="164" t="s">
        <v>909</v>
      </c>
    </row>
    <row r="595" spans="1:11">
      <c r="A595" s="276" t="s">
        <v>964</v>
      </c>
      <c r="B595" s="272" t="s">
        <v>1464</v>
      </c>
      <c r="C595" s="18" t="s">
        <v>909</v>
      </c>
      <c r="D595" s="18" t="s">
        <v>909</v>
      </c>
      <c r="E595" s="18">
        <f t="shared" si="18"/>
        <v>0</v>
      </c>
      <c r="F595" s="18" t="s">
        <v>909</v>
      </c>
      <c r="G595" s="125">
        <f t="shared" si="19"/>
        <v>0</v>
      </c>
      <c r="H595" s="150" t="s">
        <v>909</v>
      </c>
      <c r="I595" s="151" t="s">
        <v>909</v>
      </c>
      <c r="J595" s="163" t="s">
        <v>909</v>
      </c>
      <c r="K595" s="164" t="s">
        <v>909</v>
      </c>
    </row>
    <row r="596" spans="1:11">
      <c r="A596" s="276" t="s">
        <v>964</v>
      </c>
      <c r="B596" s="272" t="s">
        <v>1465</v>
      </c>
      <c r="C596" s="18" t="s">
        <v>909</v>
      </c>
      <c r="D596" s="18" t="s">
        <v>909</v>
      </c>
      <c r="E596" s="18">
        <f t="shared" si="18"/>
        <v>0</v>
      </c>
      <c r="F596" s="18" t="s">
        <v>909</v>
      </c>
      <c r="G596" s="125">
        <f t="shared" si="19"/>
        <v>0</v>
      </c>
      <c r="H596" s="150" t="s">
        <v>909</v>
      </c>
      <c r="I596" s="151" t="s">
        <v>909</v>
      </c>
      <c r="J596" s="163" t="s">
        <v>909</v>
      </c>
      <c r="K596" s="164" t="s">
        <v>909</v>
      </c>
    </row>
    <row r="597" spans="1:11">
      <c r="A597" s="276" t="s">
        <v>964</v>
      </c>
      <c r="B597" s="272" t="s">
        <v>1466</v>
      </c>
      <c r="C597" s="18" t="s">
        <v>909</v>
      </c>
      <c r="D597" s="18" t="s">
        <v>909</v>
      </c>
      <c r="E597" s="18">
        <f t="shared" si="18"/>
        <v>0</v>
      </c>
      <c r="F597" s="18" t="s">
        <v>909</v>
      </c>
      <c r="G597" s="125">
        <f t="shared" si="19"/>
        <v>0</v>
      </c>
      <c r="H597" s="150" t="s">
        <v>909</v>
      </c>
      <c r="I597" s="151" t="s">
        <v>909</v>
      </c>
      <c r="J597" s="163" t="s">
        <v>909</v>
      </c>
      <c r="K597" s="164" t="s">
        <v>909</v>
      </c>
    </row>
    <row r="598" spans="1:11">
      <c r="A598" s="276" t="s">
        <v>964</v>
      </c>
      <c r="B598" s="272" t="s">
        <v>1467</v>
      </c>
      <c r="C598" s="18" t="s">
        <v>909</v>
      </c>
      <c r="D598" s="18" t="s">
        <v>909</v>
      </c>
      <c r="E598" s="18">
        <f t="shared" si="18"/>
        <v>0</v>
      </c>
      <c r="F598" s="18" t="s">
        <v>909</v>
      </c>
      <c r="G598" s="125">
        <f t="shared" si="19"/>
        <v>0</v>
      </c>
      <c r="H598" s="150" t="s">
        <v>909</v>
      </c>
      <c r="I598" s="151" t="s">
        <v>909</v>
      </c>
      <c r="J598" s="163" t="s">
        <v>909</v>
      </c>
      <c r="K598" s="164" t="s">
        <v>909</v>
      </c>
    </row>
    <row r="599" spans="1:11">
      <c r="A599" s="276" t="s">
        <v>964</v>
      </c>
      <c r="B599" s="272" t="s">
        <v>1468</v>
      </c>
      <c r="C599" s="18">
        <v>6000</v>
      </c>
      <c r="D599" s="18" t="s">
        <v>909</v>
      </c>
      <c r="E599" s="18">
        <v>6000</v>
      </c>
      <c r="F599" s="18">
        <v>6000</v>
      </c>
      <c r="G599" s="125">
        <f t="shared" si="19"/>
        <v>0</v>
      </c>
      <c r="H599" s="150" t="s">
        <v>909</v>
      </c>
      <c r="I599" s="151" t="s">
        <v>909</v>
      </c>
      <c r="J599" s="163" t="s">
        <v>909</v>
      </c>
      <c r="K599" s="164" t="s">
        <v>909</v>
      </c>
    </row>
    <row r="600" spans="1:11">
      <c r="A600" s="276" t="s">
        <v>964</v>
      </c>
      <c r="B600" s="272" t="s">
        <v>1469</v>
      </c>
      <c r="C600" s="18" t="s">
        <v>909</v>
      </c>
      <c r="D600" s="18" t="s">
        <v>909</v>
      </c>
      <c r="E600" s="18">
        <f t="shared" si="18"/>
        <v>0</v>
      </c>
      <c r="F600" s="18" t="s">
        <v>909</v>
      </c>
      <c r="G600" s="125">
        <f t="shared" si="19"/>
        <v>0</v>
      </c>
      <c r="H600" s="150" t="s">
        <v>909</v>
      </c>
      <c r="I600" s="151" t="s">
        <v>909</v>
      </c>
      <c r="J600" s="163" t="s">
        <v>909</v>
      </c>
      <c r="K600" s="164" t="s">
        <v>909</v>
      </c>
    </row>
    <row r="601" spans="1:11">
      <c r="A601" s="276" t="s">
        <v>964</v>
      </c>
      <c r="B601" s="272" t="s">
        <v>1470</v>
      </c>
      <c r="C601" s="18">
        <v>7250</v>
      </c>
      <c r="D601" s="18" t="s">
        <v>909</v>
      </c>
      <c r="E601" s="18">
        <v>7250</v>
      </c>
      <c r="F601" s="18">
        <v>7250</v>
      </c>
      <c r="G601" s="125">
        <f t="shared" ref="G601:G664" si="20">IFERROR((E601-F601),0)</f>
        <v>0</v>
      </c>
      <c r="H601" s="150" t="s">
        <v>909</v>
      </c>
      <c r="I601" s="151" t="s">
        <v>909</v>
      </c>
      <c r="J601" s="163" t="s">
        <v>909</v>
      </c>
      <c r="K601" s="164" t="s">
        <v>909</v>
      </c>
    </row>
    <row r="602" spans="1:11">
      <c r="A602" s="276"/>
      <c r="B602" s="358" t="s">
        <v>1536</v>
      </c>
      <c r="C602" s="18" t="s">
        <v>909</v>
      </c>
      <c r="D602" s="18" t="s">
        <v>909</v>
      </c>
      <c r="E602" s="18">
        <f t="shared" ref="E602:E664" si="21">IFERROR(C602+D602,0)</f>
        <v>0</v>
      </c>
      <c r="F602" s="18" t="s">
        <v>909</v>
      </c>
      <c r="G602" s="125">
        <f t="shared" si="20"/>
        <v>0</v>
      </c>
      <c r="H602" s="150" t="s">
        <v>909</v>
      </c>
      <c r="I602" s="151" t="s">
        <v>909</v>
      </c>
      <c r="J602" s="163" t="s">
        <v>909</v>
      </c>
      <c r="K602" s="164" t="s">
        <v>909</v>
      </c>
    </row>
    <row r="603" spans="1:11">
      <c r="A603" s="276"/>
      <c r="B603" s="358"/>
      <c r="C603" s="18" t="s">
        <v>909</v>
      </c>
      <c r="D603" s="18" t="s">
        <v>909</v>
      </c>
      <c r="E603" s="18">
        <f t="shared" si="21"/>
        <v>0</v>
      </c>
      <c r="F603" s="18" t="s">
        <v>909</v>
      </c>
      <c r="G603" s="125">
        <f t="shared" si="20"/>
        <v>0</v>
      </c>
      <c r="H603" s="150" t="s">
        <v>909</v>
      </c>
      <c r="I603" s="151" t="s">
        <v>909</v>
      </c>
      <c r="J603" s="163" t="s">
        <v>909</v>
      </c>
      <c r="K603" s="164" t="s">
        <v>909</v>
      </c>
    </row>
    <row r="604" spans="1:11">
      <c r="A604" s="276"/>
      <c r="B604" s="358"/>
      <c r="C604" s="18" t="s">
        <v>909</v>
      </c>
      <c r="D604" s="18" t="s">
        <v>909</v>
      </c>
      <c r="E604" s="18">
        <f t="shared" si="21"/>
        <v>0</v>
      </c>
      <c r="F604" s="18" t="s">
        <v>909</v>
      </c>
      <c r="G604" s="125">
        <f t="shared" si="20"/>
        <v>0</v>
      </c>
      <c r="H604" s="150" t="s">
        <v>909</v>
      </c>
      <c r="I604" s="151" t="s">
        <v>909</v>
      </c>
      <c r="J604" s="163" t="s">
        <v>909</v>
      </c>
      <c r="K604" s="164" t="s">
        <v>909</v>
      </c>
    </row>
    <row r="605" spans="1:11">
      <c r="A605" s="274" t="s">
        <v>1499</v>
      </c>
      <c r="B605" s="4" t="s">
        <v>1661</v>
      </c>
      <c r="C605" s="18">
        <v>500</v>
      </c>
      <c r="D605" s="18" t="s">
        <v>909</v>
      </c>
      <c r="E605" s="18">
        <v>500</v>
      </c>
      <c r="F605" s="18">
        <v>500</v>
      </c>
      <c r="G605" s="125">
        <f t="shared" si="20"/>
        <v>0</v>
      </c>
      <c r="H605" s="150" t="s">
        <v>909</v>
      </c>
      <c r="I605" s="151" t="s">
        <v>909</v>
      </c>
      <c r="J605" s="163" t="s">
        <v>909</v>
      </c>
      <c r="K605" s="164" t="s">
        <v>909</v>
      </c>
    </row>
    <row r="606" spans="1:11" ht="21">
      <c r="A606" s="274" t="s">
        <v>909</v>
      </c>
      <c r="B606" s="359" t="s">
        <v>1662</v>
      </c>
      <c r="C606" s="18">
        <v>100</v>
      </c>
      <c r="D606" s="18" t="s">
        <v>909</v>
      </c>
      <c r="E606" s="18">
        <v>100</v>
      </c>
      <c r="F606" s="18">
        <v>100</v>
      </c>
      <c r="G606" s="125">
        <f t="shared" si="20"/>
        <v>0</v>
      </c>
      <c r="H606" s="150" t="s">
        <v>909</v>
      </c>
      <c r="I606" s="151" t="s">
        <v>909</v>
      </c>
      <c r="J606" s="163" t="s">
        <v>909</v>
      </c>
      <c r="K606" s="164" t="s">
        <v>909</v>
      </c>
    </row>
    <row r="607" spans="1:11">
      <c r="A607" s="274" t="s">
        <v>909</v>
      </c>
      <c r="B607" s="4" t="s">
        <v>1502</v>
      </c>
      <c r="C607" s="18" t="s">
        <v>909</v>
      </c>
      <c r="D607" s="18" t="s">
        <v>909</v>
      </c>
      <c r="E607" s="18">
        <f t="shared" si="21"/>
        <v>0</v>
      </c>
      <c r="F607" s="18" t="s">
        <v>909</v>
      </c>
      <c r="G607" s="125">
        <f t="shared" si="20"/>
        <v>0</v>
      </c>
      <c r="H607" s="150" t="s">
        <v>909</v>
      </c>
      <c r="I607" s="151" t="s">
        <v>909</v>
      </c>
      <c r="J607" s="163" t="s">
        <v>909</v>
      </c>
      <c r="K607" s="164" t="s">
        <v>909</v>
      </c>
    </row>
    <row r="608" spans="1:11">
      <c r="A608" s="274" t="s">
        <v>909</v>
      </c>
      <c r="B608" s="4" t="s">
        <v>1663</v>
      </c>
      <c r="C608" s="18">
        <v>100</v>
      </c>
      <c r="D608" s="18" t="s">
        <v>909</v>
      </c>
      <c r="E608" s="18">
        <v>100</v>
      </c>
      <c r="F608" s="18">
        <v>100</v>
      </c>
      <c r="G608" s="125">
        <f t="shared" si="20"/>
        <v>0</v>
      </c>
      <c r="H608" s="150" t="s">
        <v>909</v>
      </c>
      <c r="I608" s="151" t="s">
        <v>909</v>
      </c>
      <c r="J608" s="163" t="s">
        <v>909</v>
      </c>
      <c r="K608" s="164" t="s">
        <v>909</v>
      </c>
    </row>
    <row r="609" spans="1:11">
      <c r="A609" s="274" t="s">
        <v>909</v>
      </c>
      <c r="B609" s="4" t="s">
        <v>1504</v>
      </c>
      <c r="C609" s="18" t="s">
        <v>909</v>
      </c>
      <c r="D609" s="18" t="s">
        <v>909</v>
      </c>
      <c r="E609" s="18">
        <f t="shared" si="21"/>
        <v>0</v>
      </c>
      <c r="F609" s="18" t="s">
        <v>909</v>
      </c>
      <c r="G609" s="125">
        <f t="shared" si="20"/>
        <v>0</v>
      </c>
      <c r="H609" s="150" t="s">
        <v>909</v>
      </c>
      <c r="I609" s="151" t="s">
        <v>909</v>
      </c>
      <c r="J609" s="163" t="s">
        <v>909</v>
      </c>
      <c r="K609" s="164" t="s">
        <v>909</v>
      </c>
    </row>
    <row r="610" spans="1:11">
      <c r="A610" s="274" t="s">
        <v>909</v>
      </c>
      <c r="B610" s="4" t="s">
        <v>1505</v>
      </c>
      <c r="C610" s="18" t="s">
        <v>909</v>
      </c>
      <c r="D610" s="18" t="s">
        <v>909</v>
      </c>
      <c r="E610" s="18">
        <f t="shared" si="21"/>
        <v>0</v>
      </c>
      <c r="F610" s="18" t="s">
        <v>909</v>
      </c>
      <c r="G610" s="125">
        <f t="shared" si="20"/>
        <v>0</v>
      </c>
      <c r="H610" s="150" t="s">
        <v>909</v>
      </c>
      <c r="I610" s="151" t="s">
        <v>909</v>
      </c>
      <c r="J610" s="163" t="s">
        <v>909</v>
      </c>
      <c r="K610" s="164" t="s">
        <v>909</v>
      </c>
    </row>
    <row r="611" spans="1:11">
      <c r="A611" s="274" t="s">
        <v>909</v>
      </c>
      <c r="B611" s="4" t="s">
        <v>1506</v>
      </c>
      <c r="C611" s="18" t="s">
        <v>909</v>
      </c>
      <c r="D611" s="18" t="s">
        <v>909</v>
      </c>
      <c r="E611" s="18">
        <f t="shared" si="21"/>
        <v>0</v>
      </c>
      <c r="F611" s="18" t="s">
        <v>909</v>
      </c>
      <c r="G611" s="125">
        <f t="shared" si="20"/>
        <v>0</v>
      </c>
      <c r="H611" s="150" t="s">
        <v>909</v>
      </c>
      <c r="I611" s="151" t="s">
        <v>909</v>
      </c>
      <c r="J611" s="163" t="s">
        <v>909</v>
      </c>
      <c r="K611" s="164" t="s">
        <v>909</v>
      </c>
    </row>
    <row r="612" spans="1:11">
      <c r="A612" s="274" t="s">
        <v>909</v>
      </c>
      <c r="B612" s="4" t="s">
        <v>1507</v>
      </c>
      <c r="C612" s="18" t="s">
        <v>909</v>
      </c>
      <c r="D612" s="18" t="s">
        <v>909</v>
      </c>
      <c r="E612" s="18">
        <f t="shared" si="21"/>
        <v>0</v>
      </c>
      <c r="F612" s="18" t="s">
        <v>909</v>
      </c>
      <c r="G612" s="125">
        <f t="shared" si="20"/>
        <v>0</v>
      </c>
      <c r="H612" s="150" t="s">
        <v>909</v>
      </c>
      <c r="I612" s="151" t="s">
        <v>909</v>
      </c>
      <c r="J612" s="163" t="s">
        <v>909</v>
      </c>
      <c r="K612" s="164" t="s">
        <v>909</v>
      </c>
    </row>
    <row r="613" spans="1:11">
      <c r="A613" s="274" t="s">
        <v>909</v>
      </c>
      <c r="B613" s="4" t="s">
        <v>1508</v>
      </c>
      <c r="C613" s="18" t="s">
        <v>909</v>
      </c>
      <c r="D613" s="18" t="s">
        <v>909</v>
      </c>
      <c r="E613" s="18">
        <f t="shared" si="21"/>
        <v>0</v>
      </c>
      <c r="F613" s="18" t="s">
        <v>909</v>
      </c>
      <c r="G613" s="125">
        <f t="shared" si="20"/>
        <v>0</v>
      </c>
      <c r="H613" s="150" t="s">
        <v>909</v>
      </c>
      <c r="I613" s="151" t="s">
        <v>909</v>
      </c>
      <c r="J613" s="163" t="s">
        <v>909</v>
      </c>
      <c r="K613" s="164" t="s">
        <v>909</v>
      </c>
    </row>
    <row r="614" spans="1:11">
      <c r="A614" s="274" t="s">
        <v>909</v>
      </c>
      <c r="B614" s="4" t="s">
        <v>1509</v>
      </c>
      <c r="C614" s="18" t="s">
        <v>909</v>
      </c>
      <c r="D614" s="18" t="s">
        <v>909</v>
      </c>
      <c r="E614" s="18">
        <f t="shared" si="21"/>
        <v>0</v>
      </c>
      <c r="F614" s="18" t="s">
        <v>909</v>
      </c>
      <c r="G614" s="125">
        <f t="shared" si="20"/>
        <v>0</v>
      </c>
      <c r="H614" s="150" t="s">
        <v>909</v>
      </c>
      <c r="I614" s="151" t="s">
        <v>909</v>
      </c>
      <c r="J614" s="163" t="s">
        <v>909</v>
      </c>
      <c r="K614" s="164" t="s">
        <v>909</v>
      </c>
    </row>
    <row r="615" spans="1:11">
      <c r="A615" s="274" t="s">
        <v>909</v>
      </c>
      <c r="B615" s="4" t="s">
        <v>1510</v>
      </c>
      <c r="C615" s="18" t="s">
        <v>909</v>
      </c>
      <c r="D615" s="18" t="s">
        <v>909</v>
      </c>
      <c r="E615" s="18">
        <f t="shared" si="21"/>
        <v>0</v>
      </c>
      <c r="F615" s="18" t="s">
        <v>909</v>
      </c>
      <c r="G615" s="125">
        <f t="shared" si="20"/>
        <v>0</v>
      </c>
      <c r="H615" s="150" t="s">
        <v>909</v>
      </c>
      <c r="I615" s="151" t="s">
        <v>909</v>
      </c>
      <c r="J615" s="163" t="s">
        <v>909</v>
      </c>
      <c r="K615" s="164" t="s">
        <v>909</v>
      </c>
    </row>
    <row r="616" spans="1:11">
      <c r="A616" s="274" t="s">
        <v>909</v>
      </c>
      <c r="B616" s="4" t="s">
        <v>1511</v>
      </c>
      <c r="C616" s="18" t="s">
        <v>909</v>
      </c>
      <c r="D616" s="18" t="s">
        <v>909</v>
      </c>
      <c r="E616" s="18">
        <f t="shared" si="21"/>
        <v>0</v>
      </c>
      <c r="F616" s="18" t="s">
        <v>909</v>
      </c>
      <c r="G616" s="125">
        <f t="shared" si="20"/>
        <v>0</v>
      </c>
      <c r="H616" s="150" t="s">
        <v>909</v>
      </c>
      <c r="I616" s="151" t="s">
        <v>909</v>
      </c>
      <c r="J616" s="163" t="s">
        <v>909</v>
      </c>
      <c r="K616" s="164" t="s">
        <v>909</v>
      </c>
    </row>
    <row r="617" spans="1:11">
      <c r="A617" s="274" t="s">
        <v>909</v>
      </c>
      <c r="B617" s="4" t="s">
        <v>1512</v>
      </c>
      <c r="C617" s="18" t="s">
        <v>909</v>
      </c>
      <c r="D617" s="18" t="s">
        <v>909</v>
      </c>
      <c r="E617" s="18">
        <f t="shared" si="21"/>
        <v>0</v>
      </c>
      <c r="F617" s="18" t="s">
        <v>909</v>
      </c>
      <c r="G617" s="125">
        <f t="shared" si="20"/>
        <v>0</v>
      </c>
      <c r="H617" s="150" t="s">
        <v>909</v>
      </c>
      <c r="I617" s="151" t="s">
        <v>909</v>
      </c>
      <c r="J617" s="163" t="s">
        <v>909</v>
      </c>
      <c r="K617" s="164" t="s">
        <v>909</v>
      </c>
    </row>
    <row r="618" spans="1:11">
      <c r="A618" s="274" t="s">
        <v>909</v>
      </c>
      <c r="B618" s="4" t="s">
        <v>1513</v>
      </c>
      <c r="C618" s="18" t="s">
        <v>909</v>
      </c>
      <c r="D618" s="18" t="s">
        <v>909</v>
      </c>
      <c r="E618" s="18">
        <f t="shared" si="21"/>
        <v>0</v>
      </c>
      <c r="F618" s="18" t="s">
        <v>909</v>
      </c>
      <c r="G618" s="125">
        <f t="shared" si="20"/>
        <v>0</v>
      </c>
      <c r="H618" s="150" t="s">
        <v>909</v>
      </c>
      <c r="I618" s="151" t="s">
        <v>909</v>
      </c>
      <c r="J618" s="163" t="s">
        <v>909</v>
      </c>
      <c r="K618" s="164" t="s">
        <v>909</v>
      </c>
    </row>
    <row r="619" spans="1:11">
      <c r="A619" s="274" t="s">
        <v>909</v>
      </c>
      <c r="B619" s="4" t="s">
        <v>1514</v>
      </c>
      <c r="C619" s="18" t="s">
        <v>909</v>
      </c>
      <c r="D619" s="18" t="s">
        <v>909</v>
      </c>
      <c r="E619" s="18">
        <f t="shared" si="21"/>
        <v>0</v>
      </c>
      <c r="F619" s="18" t="s">
        <v>909</v>
      </c>
      <c r="G619" s="125">
        <f t="shared" si="20"/>
        <v>0</v>
      </c>
      <c r="H619" s="150" t="s">
        <v>909</v>
      </c>
      <c r="I619" s="151" t="s">
        <v>909</v>
      </c>
      <c r="J619" s="163" t="s">
        <v>909</v>
      </c>
      <c r="K619" s="164" t="s">
        <v>909</v>
      </c>
    </row>
    <row r="620" spans="1:11">
      <c r="A620" s="274" t="s">
        <v>909</v>
      </c>
      <c r="B620" s="4" t="s">
        <v>1515</v>
      </c>
      <c r="C620" s="18" t="s">
        <v>909</v>
      </c>
      <c r="D620" s="18" t="s">
        <v>909</v>
      </c>
      <c r="E620" s="18">
        <f t="shared" si="21"/>
        <v>0</v>
      </c>
      <c r="F620" s="18" t="s">
        <v>909</v>
      </c>
      <c r="G620" s="125">
        <f t="shared" si="20"/>
        <v>0</v>
      </c>
      <c r="H620" s="150" t="s">
        <v>909</v>
      </c>
      <c r="I620" s="151" t="s">
        <v>909</v>
      </c>
      <c r="J620" s="163" t="s">
        <v>909</v>
      </c>
      <c r="K620" s="164" t="s">
        <v>909</v>
      </c>
    </row>
    <row r="621" spans="1:11">
      <c r="A621" s="274" t="s">
        <v>909</v>
      </c>
      <c r="B621" s="4" t="s">
        <v>1516</v>
      </c>
      <c r="C621" s="18" t="s">
        <v>909</v>
      </c>
      <c r="D621" s="18" t="s">
        <v>909</v>
      </c>
      <c r="E621" s="18">
        <f t="shared" si="21"/>
        <v>0</v>
      </c>
      <c r="F621" s="18" t="s">
        <v>909</v>
      </c>
      <c r="G621" s="125">
        <f t="shared" si="20"/>
        <v>0</v>
      </c>
      <c r="H621" s="150" t="s">
        <v>909</v>
      </c>
      <c r="I621" s="151" t="s">
        <v>909</v>
      </c>
      <c r="J621" s="163" t="s">
        <v>909</v>
      </c>
      <c r="K621" s="164" t="s">
        <v>909</v>
      </c>
    </row>
    <row r="622" spans="1:11">
      <c r="A622" s="16" t="s">
        <v>1538</v>
      </c>
      <c r="B622" s="4" t="s">
        <v>685</v>
      </c>
      <c r="C622" s="18">
        <v>880</v>
      </c>
      <c r="D622" s="18"/>
      <c r="E622" s="18">
        <f t="shared" si="21"/>
        <v>880</v>
      </c>
      <c r="F622" s="18">
        <v>880</v>
      </c>
      <c r="G622" s="125">
        <f t="shared" si="20"/>
        <v>0</v>
      </c>
      <c r="H622" s="150" t="s">
        <v>909</v>
      </c>
      <c r="I622" s="151" t="s">
        <v>909</v>
      </c>
      <c r="J622" s="163" t="s">
        <v>909</v>
      </c>
      <c r="K622" s="164" t="s">
        <v>909</v>
      </c>
    </row>
    <row r="623" spans="1:11">
      <c r="A623" s="238" t="s">
        <v>1538</v>
      </c>
      <c r="B623" s="4" t="s">
        <v>1539</v>
      </c>
      <c r="C623" s="18">
        <v>880</v>
      </c>
      <c r="D623" s="18" t="s">
        <v>909</v>
      </c>
      <c r="E623" s="18">
        <v>880</v>
      </c>
      <c r="F623" s="18">
        <v>880</v>
      </c>
      <c r="G623" s="125">
        <f t="shared" si="20"/>
        <v>0</v>
      </c>
      <c r="H623" s="150" t="s">
        <v>909</v>
      </c>
      <c r="I623" s="151" t="s">
        <v>909</v>
      </c>
      <c r="J623" s="163" t="s">
        <v>909</v>
      </c>
      <c r="K623" s="164" t="s">
        <v>909</v>
      </c>
    </row>
    <row r="624" spans="1:11">
      <c r="A624" s="16" t="s">
        <v>909</v>
      </c>
      <c r="B624" s="27" t="s">
        <v>909</v>
      </c>
      <c r="C624" s="18" t="s">
        <v>909</v>
      </c>
      <c r="D624" s="18" t="s">
        <v>909</v>
      </c>
      <c r="E624" s="18">
        <f t="shared" si="21"/>
        <v>0</v>
      </c>
      <c r="F624" s="18" t="s">
        <v>909</v>
      </c>
      <c r="G624" s="125">
        <f t="shared" si="20"/>
        <v>0</v>
      </c>
      <c r="H624" s="150" t="s">
        <v>909</v>
      </c>
      <c r="I624" s="151" t="s">
        <v>909</v>
      </c>
      <c r="J624" s="163" t="s">
        <v>909</v>
      </c>
      <c r="K624" s="164" t="s">
        <v>909</v>
      </c>
    </row>
    <row r="625" spans="1:11">
      <c r="A625" s="16" t="s">
        <v>909</v>
      </c>
      <c r="B625" s="4" t="s">
        <v>909</v>
      </c>
      <c r="C625" s="18" t="s">
        <v>909</v>
      </c>
      <c r="D625" s="18" t="s">
        <v>909</v>
      </c>
      <c r="E625" s="18">
        <f t="shared" si="21"/>
        <v>0</v>
      </c>
      <c r="F625" s="18" t="s">
        <v>909</v>
      </c>
      <c r="G625" s="125">
        <f t="shared" si="20"/>
        <v>0</v>
      </c>
      <c r="H625" s="150" t="s">
        <v>909</v>
      </c>
      <c r="I625" s="151" t="s">
        <v>909</v>
      </c>
      <c r="J625" s="163" t="s">
        <v>909</v>
      </c>
      <c r="K625" s="164" t="s">
        <v>909</v>
      </c>
    </row>
    <row r="626" spans="1:11">
      <c r="A626" s="16" t="s">
        <v>909</v>
      </c>
      <c r="B626" s="4" t="s">
        <v>909</v>
      </c>
      <c r="C626" s="18" t="s">
        <v>909</v>
      </c>
      <c r="D626" s="18" t="s">
        <v>909</v>
      </c>
      <c r="E626" s="18">
        <f t="shared" si="21"/>
        <v>0</v>
      </c>
      <c r="F626" s="18" t="s">
        <v>909</v>
      </c>
      <c r="G626" s="125">
        <f t="shared" si="20"/>
        <v>0</v>
      </c>
      <c r="H626" s="150" t="s">
        <v>909</v>
      </c>
      <c r="I626" s="151" t="s">
        <v>909</v>
      </c>
      <c r="J626" s="163" t="s">
        <v>909</v>
      </c>
      <c r="K626" s="164" t="s">
        <v>909</v>
      </c>
    </row>
    <row r="627" spans="1:11">
      <c r="A627" s="16" t="s">
        <v>909</v>
      </c>
      <c r="B627" s="4" t="s">
        <v>909</v>
      </c>
      <c r="C627" s="18" t="s">
        <v>909</v>
      </c>
      <c r="D627" s="18" t="s">
        <v>909</v>
      </c>
      <c r="E627" s="18">
        <f t="shared" si="21"/>
        <v>0</v>
      </c>
      <c r="F627" s="18" t="s">
        <v>909</v>
      </c>
      <c r="G627" s="125">
        <f t="shared" si="20"/>
        <v>0</v>
      </c>
      <c r="H627" s="150" t="s">
        <v>909</v>
      </c>
      <c r="I627" s="151" t="s">
        <v>909</v>
      </c>
      <c r="J627" s="163" t="s">
        <v>909</v>
      </c>
      <c r="K627" s="164" t="s">
        <v>909</v>
      </c>
    </row>
    <row r="628" spans="1:11">
      <c r="A628" s="16" t="s">
        <v>909</v>
      </c>
      <c r="B628" s="4" t="s">
        <v>909</v>
      </c>
      <c r="C628" s="18" t="s">
        <v>909</v>
      </c>
      <c r="D628" s="18" t="s">
        <v>909</v>
      </c>
      <c r="E628" s="18">
        <f t="shared" si="21"/>
        <v>0</v>
      </c>
      <c r="F628" s="18" t="s">
        <v>909</v>
      </c>
      <c r="G628" s="125">
        <f t="shared" si="20"/>
        <v>0</v>
      </c>
      <c r="H628" s="150" t="s">
        <v>909</v>
      </c>
      <c r="I628" s="151" t="s">
        <v>909</v>
      </c>
      <c r="J628" s="163" t="s">
        <v>909</v>
      </c>
      <c r="K628" s="164" t="s">
        <v>909</v>
      </c>
    </row>
    <row r="629" spans="1:11">
      <c r="A629" s="16" t="s">
        <v>909</v>
      </c>
      <c r="B629" s="4" t="s">
        <v>909</v>
      </c>
      <c r="C629" s="18" t="s">
        <v>909</v>
      </c>
      <c r="D629" s="18" t="s">
        <v>909</v>
      </c>
      <c r="E629" s="18">
        <f t="shared" si="21"/>
        <v>0</v>
      </c>
      <c r="F629" s="18" t="s">
        <v>909</v>
      </c>
      <c r="G629" s="125">
        <f t="shared" si="20"/>
        <v>0</v>
      </c>
      <c r="H629" s="150" t="s">
        <v>909</v>
      </c>
      <c r="I629" s="151" t="s">
        <v>909</v>
      </c>
      <c r="J629" s="163" t="s">
        <v>909</v>
      </c>
      <c r="K629" s="164" t="s">
        <v>909</v>
      </c>
    </row>
    <row r="630" spans="1:11">
      <c r="A630" s="16" t="s">
        <v>909</v>
      </c>
      <c r="B630" s="4" t="s">
        <v>909</v>
      </c>
      <c r="C630" s="18" t="s">
        <v>909</v>
      </c>
      <c r="D630" s="18" t="s">
        <v>909</v>
      </c>
      <c r="E630" s="18">
        <f t="shared" si="21"/>
        <v>0</v>
      </c>
      <c r="F630" s="18" t="s">
        <v>909</v>
      </c>
      <c r="G630" s="125">
        <f t="shared" si="20"/>
        <v>0</v>
      </c>
      <c r="H630" s="150" t="s">
        <v>909</v>
      </c>
      <c r="I630" s="151" t="s">
        <v>909</v>
      </c>
      <c r="J630" s="163" t="s">
        <v>909</v>
      </c>
      <c r="K630" s="164" t="s">
        <v>909</v>
      </c>
    </row>
    <row r="631" spans="1:11">
      <c r="A631" s="16" t="s">
        <v>909</v>
      </c>
      <c r="B631" s="4" t="s">
        <v>909</v>
      </c>
      <c r="C631" s="18" t="s">
        <v>909</v>
      </c>
      <c r="D631" s="18" t="s">
        <v>909</v>
      </c>
      <c r="E631" s="18">
        <f t="shared" si="21"/>
        <v>0</v>
      </c>
      <c r="F631" s="18" t="s">
        <v>909</v>
      </c>
      <c r="G631" s="125">
        <f t="shared" si="20"/>
        <v>0</v>
      </c>
      <c r="H631" s="150" t="s">
        <v>909</v>
      </c>
      <c r="I631" s="151" t="s">
        <v>909</v>
      </c>
      <c r="J631" s="163" t="s">
        <v>909</v>
      </c>
      <c r="K631" s="164" t="s">
        <v>909</v>
      </c>
    </row>
    <row r="632" spans="1:11">
      <c r="A632" s="16" t="s">
        <v>909</v>
      </c>
      <c r="B632" s="4" t="s">
        <v>909</v>
      </c>
      <c r="C632" s="18" t="s">
        <v>909</v>
      </c>
      <c r="D632" s="18" t="s">
        <v>909</v>
      </c>
      <c r="E632" s="18">
        <f t="shared" si="21"/>
        <v>0</v>
      </c>
      <c r="F632" s="18" t="s">
        <v>909</v>
      </c>
      <c r="G632" s="125">
        <f t="shared" si="20"/>
        <v>0</v>
      </c>
      <c r="H632" s="150" t="s">
        <v>909</v>
      </c>
      <c r="I632" s="151" t="s">
        <v>909</v>
      </c>
      <c r="J632" s="163" t="s">
        <v>909</v>
      </c>
      <c r="K632" s="164" t="s">
        <v>909</v>
      </c>
    </row>
    <row r="633" spans="1:11">
      <c r="A633" s="16" t="s">
        <v>909</v>
      </c>
      <c r="B633" s="4" t="s">
        <v>909</v>
      </c>
      <c r="C633" s="18" t="s">
        <v>909</v>
      </c>
      <c r="D633" s="18" t="s">
        <v>909</v>
      </c>
      <c r="E633" s="18">
        <f t="shared" si="21"/>
        <v>0</v>
      </c>
      <c r="F633" s="18" t="s">
        <v>909</v>
      </c>
      <c r="G633" s="125">
        <f t="shared" si="20"/>
        <v>0</v>
      </c>
      <c r="H633" s="150" t="s">
        <v>909</v>
      </c>
      <c r="I633" s="151" t="s">
        <v>909</v>
      </c>
      <c r="J633" s="163" t="s">
        <v>909</v>
      </c>
      <c r="K633" s="164" t="s">
        <v>909</v>
      </c>
    </row>
    <row r="634" spans="1:11">
      <c r="A634" s="16" t="s">
        <v>909</v>
      </c>
      <c r="B634" s="4" t="s">
        <v>909</v>
      </c>
      <c r="C634" s="18" t="s">
        <v>909</v>
      </c>
      <c r="D634" s="18" t="s">
        <v>909</v>
      </c>
      <c r="E634" s="18">
        <f t="shared" si="21"/>
        <v>0</v>
      </c>
      <c r="F634" s="18" t="s">
        <v>909</v>
      </c>
      <c r="G634" s="125">
        <f t="shared" si="20"/>
        <v>0</v>
      </c>
      <c r="H634" s="150" t="s">
        <v>909</v>
      </c>
      <c r="I634" s="151" t="s">
        <v>909</v>
      </c>
      <c r="J634" s="163" t="s">
        <v>909</v>
      </c>
      <c r="K634" s="164" t="s">
        <v>909</v>
      </c>
    </row>
    <row r="635" spans="1:11">
      <c r="A635" s="16" t="s">
        <v>909</v>
      </c>
      <c r="B635" s="4" t="s">
        <v>909</v>
      </c>
      <c r="C635" s="18" t="s">
        <v>909</v>
      </c>
      <c r="D635" s="18" t="s">
        <v>909</v>
      </c>
      <c r="E635" s="18">
        <f t="shared" si="21"/>
        <v>0</v>
      </c>
      <c r="F635" s="18" t="s">
        <v>909</v>
      </c>
      <c r="G635" s="125">
        <f t="shared" si="20"/>
        <v>0</v>
      </c>
      <c r="H635" s="150" t="s">
        <v>909</v>
      </c>
      <c r="I635" s="151" t="s">
        <v>909</v>
      </c>
      <c r="J635" s="163" t="s">
        <v>909</v>
      </c>
      <c r="K635" s="164" t="s">
        <v>909</v>
      </c>
    </row>
    <row r="636" spans="1:11">
      <c r="A636" s="16" t="s">
        <v>909</v>
      </c>
      <c r="B636" s="4" t="s">
        <v>909</v>
      </c>
      <c r="C636" s="18" t="s">
        <v>909</v>
      </c>
      <c r="D636" s="18" t="s">
        <v>909</v>
      </c>
      <c r="E636" s="18">
        <f t="shared" si="21"/>
        <v>0</v>
      </c>
      <c r="F636" s="18" t="s">
        <v>909</v>
      </c>
      <c r="G636" s="125">
        <f t="shared" si="20"/>
        <v>0</v>
      </c>
      <c r="H636" s="150" t="s">
        <v>909</v>
      </c>
      <c r="I636" s="151" t="s">
        <v>909</v>
      </c>
      <c r="J636" s="163" t="s">
        <v>909</v>
      </c>
      <c r="K636" s="164" t="s">
        <v>909</v>
      </c>
    </row>
    <row r="637" spans="1:11">
      <c r="A637" s="16" t="s">
        <v>909</v>
      </c>
      <c r="B637" s="4" t="s">
        <v>909</v>
      </c>
      <c r="C637" s="18" t="s">
        <v>909</v>
      </c>
      <c r="D637" s="18" t="s">
        <v>909</v>
      </c>
      <c r="E637" s="18">
        <f t="shared" si="21"/>
        <v>0</v>
      </c>
      <c r="F637" s="18" t="s">
        <v>909</v>
      </c>
      <c r="G637" s="125">
        <f t="shared" si="20"/>
        <v>0</v>
      </c>
      <c r="H637" s="150" t="s">
        <v>909</v>
      </c>
      <c r="I637" s="151" t="s">
        <v>909</v>
      </c>
      <c r="J637" s="163" t="s">
        <v>909</v>
      </c>
      <c r="K637" s="164" t="s">
        <v>909</v>
      </c>
    </row>
    <row r="638" spans="1:11">
      <c r="A638" s="16" t="s">
        <v>909</v>
      </c>
      <c r="B638" s="4" t="s">
        <v>909</v>
      </c>
      <c r="C638" s="18" t="s">
        <v>909</v>
      </c>
      <c r="D638" s="18" t="s">
        <v>909</v>
      </c>
      <c r="E638" s="18">
        <f t="shared" si="21"/>
        <v>0</v>
      </c>
      <c r="F638" s="18" t="s">
        <v>909</v>
      </c>
      <c r="G638" s="125">
        <f t="shared" si="20"/>
        <v>0</v>
      </c>
      <c r="H638" s="150" t="s">
        <v>909</v>
      </c>
      <c r="I638" s="151" t="s">
        <v>909</v>
      </c>
      <c r="J638" s="163" t="s">
        <v>909</v>
      </c>
      <c r="K638" s="164" t="s">
        <v>909</v>
      </c>
    </row>
    <row r="639" spans="1:11">
      <c r="A639" s="16" t="s">
        <v>909</v>
      </c>
      <c r="B639" s="4" t="s">
        <v>909</v>
      </c>
      <c r="C639" s="18" t="s">
        <v>909</v>
      </c>
      <c r="D639" s="18" t="s">
        <v>909</v>
      </c>
      <c r="E639" s="18">
        <f t="shared" si="21"/>
        <v>0</v>
      </c>
      <c r="F639" s="18" t="s">
        <v>909</v>
      </c>
      <c r="G639" s="125">
        <f t="shared" si="20"/>
        <v>0</v>
      </c>
      <c r="H639" s="150" t="s">
        <v>909</v>
      </c>
      <c r="I639" s="151" t="s">
        <v>909</v>
      </c>
      <c r="J639" s="163" t="s">
        <v>909</v>
      </c>
      <c r="K639" s="164" t="s">
        <v>909</v>
      </c>
    </row>
    <row r="640" spans="1:11">
      <c r="A640" s="16" t="s">
        <v>909</v>
      </c>
      <c r="B640" s="4" t="s">
        <v>909</v>
      </c>
      <c r="C640" s="18" t="s">
        <v>909</v>
      </c>
      <c r="D640" s="18" t="s">
        <v>909</v>
      </c>
      <c r="E640" s="18">
        <f t="shared" si="21"/>
        <v>0</v>
      </c>
      <c r="F640" s="18" t="s">
        <v>909</v>
      </c>
      <c r="G640" s="125">
        <f t="shared" si="20"/>
        <v>0</v>
      </c>
      <c r="H640" s="150" t="s">
        <v>909</v>
      </c>
      <c r="I640" s="151" t="s">
        <v>909</v>
      </c>
      <c r="J640" s="163" t="s">
        <v>909</v>
      </c>
      <c r="K640" s="164" t="s">
        <v>909</v>
      </c>
    </row>
    <row r="641" spans="1:11">
      <c r="A641" s="16" t="s">
        <v>909</v>
      </c>
      <c r="B641" s="4" t="s">
        <v>909</v>
      </c>
      <c r="C641" s="18" t="s">
        <v>909</v>
      </c>
      <c r="D641" s="18" t="s">
        <v>909</v>
      </c>
      <c r="E641" s="18">
        <f t="shared" si="21"/>
        <v>0</v>
      </c>
      <c r="F641" s="18" t="s">
        <v>909</v>
      </c>
      <c r="G641" s="125">
        <f t="shared" si="20"/>
        <v>0</v>
      </c>
      <c r="H641" s="150" t="s">
        <v>909</v>
      </c>
      <c r="I641" s="151" t="s">
        <v>909</v>
      </c>
      <c r="J641" s="163" t="s">
        <v>909</v>
      </c>
      <c r="K641" s="164" t="s">
        <v>909</v>
      </c>
    </row>
    <row r="642" spans="1:11">
      <c r="A642" s="16" t="s">
        <v>909</v>
      </c>
      <c r="B642" s="4" t="s">
        <v>909</v>
      </c>
      <c r="C642" s="18" t="s">
        <v>909</v>
      </c>
      <c r="D642" s="18" t="s">
        <v>909</v>
      </c>
      <c r="E642" s="18">
        <f t="shared" si="21"/>
        <v>0</v>
      </c>
      <c r="F642" s="18" t="s">
        <v>909</v>
      </c>
      <c r="G642" s="125">
        <f t="shared" si="20"/>
        <v>0</v>
      </c>
      <c r="H642" s="150" t="s">
        <v>909</v>
      </c>
      <c r="I642" s="151" t="s">
        <v>909</v>
      </c>
      <c r="J642" s="163" t="s">
        <v>909</v>
      </c>
      <c r="K642" s="164" t="s">
        <v>909</v>
      </c>
    </row>
    <row r="643" spans="1:11">
      <c r="A643" s="16" t="s">
        <v>909</v>
      </c>
      <c r="B643" s="4" t="s">
        <v>909</v>
      </c>
      <c r="C643" s="18" t="s">
        <v>909</v>
      </c>
      <c r="D643" s="18" t="s">
        <v>909</v>
      </c>
      <c r="E643" s="18">
        <f t="shared" si="21"/>
        <v>0</v>
      </c>
      <c r="F643" s="18" t="s">
        <v>909</v>
      </c>
      <c r="G643" s="125">
        <f t="shared" si="20"/>
        <v>0</v>
      </c>
      <c r="H643" s="150" t="s">
        <v>909</v>
      </c>
      <c r="I643" s="151" t="s">
        <v>909</v>
      </c>
      <c r="J643" s="163" t="s">
        <v>909</v>
      </c>
      <c r="K643" s="164" t="s">
        <v>909</v>
      </c>
    </row>
    <row r="644" spans="1:11">
      <c r="A644" s="16" t="s">
        <v>909</v>
      </c>
      <c r="B644" s="4" t="s">
        <v>909</v>
      </c>
      <c r="C644" s="18" t="s">
        <v>909</v>
      </c>
      <c r="D644" s="18" t="s">
        <v>909</v>
      </c>
      <c r="E644" s="18">
        <f t="shared" si="21"/>
        <v>0</v>
      </c>
      <c r="F644" s="18" t="s">
        <v>909</v>
      </c>
      <c r="G644" s="125">
        <f t="shared" si="20"/>
        <v>0</v>
      </c>
      <c r="H644" s="150" t="s">
        <v>909</v>
      </c>
      <c r="I644" s="151" t="s">
        <v>909</v>
      </c>
      <c r="J644" s="163" t="s">
        <v>909</v>
      </c>
      <c r="K644" s="164" t="s">
        <v>909</v>
      </c>
    </row>
    <row r="645" spans="1:11">
      <c r="A645" s="16" t="s">
        <v>909</v>
      </c>
      <c r="B645" s="17" t="s">
        <v>909</v>
      </c>
      <c r="C645" s="18" t="s">
        <v>909</v>
      </c>
      <c r="D645" s="18" t="s">
        <v>909</v>
      </c>
      <c r="E645" s="18">
        <f t="shared" si="21"/>
        <v>0</v>
      </c>
      <c r="F645" s="18" t="s">
        <v>909</v>
      </c>
      <c r="G645" s="125">
        <f t="shared" si="20"/>
        <v>0</v>
      </c>
      <c r="H645" s="150" t="s">
        <v>909</v>
      </c>
      <c r="I645" s="151" t="s">
        <v>909</v>
      </c>
      <c r="J645" s="163" t="s">
        <v>909</v>
      </c>
      <c r="K645" s="164" t="s">
        <v>909</v>
      </c>
    </row>
    <row r="646" spans="1:11">
      <c r="A646" s="16" t="s">
        <v>909</v>
      </c>
      <c r="B646" s="17" t="s">
        <v>909</v>
      </c>
      <c r="C646" s="18" t="s">
        <v>909</v>
      </c>
      <c r="D646" s="18" t="s">
        <v>909</v>
      </c>
      <c r="E646" s="18">
        <f t="shared" si="21"/>
        <v>0</v>
      </c>
      <c r="F646" s="18" t="s">
        <v>909</v>
      </c>
      <c r="G646" s="125">
        <f t="shared" si="20"/>
        <v>0</v>
      </c>
      <c r="H646" s="150" t="s">
        <v>909</v>
      </c>
      <c r="I646" s="151" t="s">
        <v>909</v>
      </c>
      <c r="J646" s="163" t="s">
        <v>909</v>
      </c>
      <c r="K646" s="164" t="s">
        <v>909</v>
      </c>
    </row>
    <row r="647" spans="1:11">
      <c r="A647" s="16" t="s">
        <v>909</v>
      </c>
      <c r="B647" s="17" t="s">
        <v>909</v>
      </c>
      <c r="C647" s="18" t="s">
        <v>909</v>
      </c>
      <c r="D647" s="18" t="s">
        <v>909</v>
      </c>
      <c r="E647" s="18">
        <f t="shared" si="21"/>
        <v>0</v>
      </c>
      <c r="F647" s="18" t="s">
        <v>909</v>
      </c>
      <c r="G647" s="125">
        <f t="shared" si="20"/>
        <v>0</v>
      </c>
      <c r="H647" s="150" t="s">
        <v>909</v>
      </c>
      <c r="I647" s="151" t="s">
        <v>909</v>
      </c>
      <c r="J647" s="163" t="s">
        <v>909</v>
      </c>
      <c r="K647" s="164" t="s">
        <v>909</v>
      </c>
    </row>
    <row r="648" spans="1:11">
      <c r="A648" s="16" t="s">
        <v>909</v>
      </c>
      <c r="B648" s="17" t="s">
        <v>909</v>
      </c>
      <c r="C648" s="18" t="s">
        <v>909</v>
      </c>
      <c r="D648" s="18" t="s">
        <v>909</v>
      </c>
      <c r="E648" s="18">
        <f t="shared" si="21"/>
        <v>0</v>
      </c>
      <c r="F648" s="18" t="s">
        <v>909</v>
      </c>
      <c r="G648" s="125">
        <f t="shared" si="20"/>
        <v>0</v>
      </c>
      <c r="H648" s="150" t="s">
        <v>909</v>
      </c>
      <c r="I648" s="151" t="s">
        <v>909</v>
      </c>
      <c r="J648" s="163" t="s">
        <v>909</v>
      </c>
      <c r="K648" s="164" t="s">
        <v>909</v>
      </c>
    </row>
    <row r="649" spans="1:11">
      <c r="A649" s="16" t="s">
        <v>909</v>
      </c>
      <c r="B649" s="17" t="s">
        <v>909</v>
      </c>
      <c r="C649" s="18" t="s">
        <v>909</v>
      </c>
      <c r="D649" s="18" t="s">
        <v>909</v>
      </c>
      <c r="E649" s="18">
        <f t="shared" si="21"/>
        <v>0</v>
      </c>
      <c r="F649" s="18" t="s">
        <v>909</v>
      </c>
      <c r="G649" s="125">
        <f t="shared" si="20"/>
        <v>0</v>
      </c>
      <c r="H649" s="150" t="s">
        <v>909</v>
      </c>
      <c r="I649" s="151" t="s">
        <v>909</v>
      </c>
      <c r="J649" s="163" t="s">
        <v>909</v>
      </c>
      <c r="K649" s="164" t="s">
        <v>909</v>
      </c>
    </row>
    <row r="650" spans="1:11">
      <c r="A650" s="16" t="s">
        <v>909</v>
      </c>
      <c r="B650" s="17" t="s">
        <v>909</v>
      </c>
      <c r="C650" s="18" t="s">
        <v>909</v>
      </c>
      <c r="D650" s="18" t="s">
        <v>909</v>
      </c>
      <c r="E650" s="18">
        <f t="shared" si="21"/>
        <v>0</v>
      </c>
      <c r="F650" s="18" t="s">
        <v>909</v>
      </c>
      <c r="G650" s="125">
        <f t="shared" si="20"/>
        <v>0</v>
      </c>
      <c r="H650" s="150" t="s">
        <v>909</v>
      </c>
      <c r="I650" s="151" t="s">
        <v>909</v>
      </c>
      <c r="J650" s="163" t="s">
        <v>909</v>
      </c>
      <c r="K650" s="164" t="s">
        <v>909</v>
      </c>
    </row>
    <row r="651" spans="1:11">
      <c r="A651" s="16" t="s">
        <v>909</v>
      </c>
      <c r="B651" s="17" t="s">
        <v>909</v>
      </c>
      <c r="C651" s="18" t="s">
        <v>909</v>
      </c>
      <c r="D651" s="18" t="s">
        <v>909</v>
      </c>
      <c r="E651" s="18">
        <f t="shared" si="21"/>
        <v>0</v>
      </c>
      <c r="F651" s="18" t="s">
        <v>909</v>
      </c>
      <c r="G651" s="125">
        <f t="shared" si="20"/>
        <v>0</v>
      </c>
      <c r="H651" s="150" t="s">
        <v>909</v>
      </c>
      <c r="I651" s="151" t="s">
        <v>909</v>
      </c>
      <c r="J651" s="163" t="s">
        <v>909</v>
      </c>
      <c r="K651" s="164" t="s">
        <v>909</v>
      </c>
    </row>
    <row r="652" spans="1:11">
      <c r="A652" s="16" t="s">
        <v>909</v>
      </c>
      <c r="B652" s="17" t="s">
        <v>909</v>
      </c>
      <c r="C652" s="18" t="s">
        <v>909</v>
      </c>
      <c r="D652" s="18" t="s">
        <v>909</v>
      </c>
      <c r="E652" s="18">
        <f t="shared" si="21"/>
        <v>0</v>
      </c>
      <c r="F652" s="18" t="s">
        <v>909</v>
      </c>
      <c r="G652" s="125">
        <f t="shared" si="20"/>
        <v>0</v>
      </c>
      <c r="H652" s="150" t="s">
        <v>909</v>
      </c>
      <c r="I652" s="151" t="s">
        <v>909</v>
      </c>
      <c r="J652" s="163" t="s">
        <v>909</v>
      </c>
      <c r="K652" s="164" t="s">
        <v>909</v>
      </c>
    </row>
    <row r="653" spans="1:11">
      <c r="A653" s="16" t="s">
        <v>909</v>
      </c>
      <c r="B653" s="17" t="s">
        <v>909</v>
      </c>
      <c r="C653" s="18" t="s">
        <v>909</v>
      </c>
      <c r="D653" s="18" t="s">
        <v>909</v>
      </c>
      <c r="E653" s="18">
        <f t="shared" si="21"/>
        <v>0</v>
      </c>
      <c r="F653" s="18" t="s">
        <v>909</v>
      </c>
      <c r="G653" s="125">
        <f t="shared" si="20"/>
        <v>0</v>
      </c>
      <c r="H653" s="150" t="s">
        <v>909</v>
      </c>
      <c r="I653" s="151" t="s">
        <v>909</v>
      </c>
      <c r="J653" s="163" t="s">
        <v>909</v>
      </c>
      <c r="K653" s="164" t="s">
        <v>909</v>
      </c>
    </row>
    <row r="654" spans="1:11">
      <c r="A654" s="16" t="s">
        <v>909</v>
      </c>
      <c r="B654" s="17" t="s">
        <v>909</v>
      </c>
      <c r="C654" s="18" t="s">
        <v>909</v>
      </c>
      <c r="D654" s="18" t="s">
        <v>909</v>
      </c>
      <c r="E654" s="18">
        <f t="shared" si="21"/>
        <v>0</v>
      </c>
      <c r="F654" s="18" t="s">
        <v>909</v>
      </c>
      <c r="G654" s="125">
        <f t="shared" si="20"/>
        <v>0</v>
      </c>
      <c r="H654" s="150" t="s">
        <v>909</v>
      </c>
      <c r="I654" s="151" t="s">
        <v>909</v>
      </c>
      <c r="J654" s="163" t="s">
        <v>909</v>
      </c>
      <c r="K654" s="164" t="s">
        <v>909</v>
      </c>
    </row>
    <row r="655" spans="1:11">
      <c r="A655" s="16" t="s">
        <v>909</v>
      </c>
      <c r="B655" s="17" t="s">
        <v>909</v>
      </c>
      <c r="C655" s="18" t="s">
        <v>909</v>
      </c>
      <c r="D655" s="18" t="s">
        <v>909</v>
      </c>
      <c r="E655" s="18">
        <f t="shared" si="21"/>
        <v>0</v>
      </c>
      <c r="F655" s="18" t="s">
        <v>909</v>
      </c>
      <c r="G655" s="125">
        <f t="shared" si="20"/>
        <v>0</v>
      </c>
      <c r="H655" s="150" t="s">
        <v>909</v>
      </c>
      <c r="I655" s="151" t="s">
        <v>909</v>
      </c>
      <c r="J655" s="163" t="s">
        <v>909</v>
      </c>
      <c r="K655" s="164" t="s">
        <v>909</v>
      </c>
    </row>
    <row r="656" spans="1:11">
      <c r="A656" s="16" t="s">
        <v>909</v>
      </c>
      <c r="B656" s="17" t="s">
        <v>909</v>
      </c>
      <c r="C656" s="18" t="s">
        <v>909</v>
      </c>
      <c r="D656" s="18" t="s">
        <v>909</v>
      </c>
      <c r="E656" s="18">
        <f t="shared" si="21"/>
        <v>0</v>
      </c>
      <c r="F656" s="18" t="s">
        <v>909</v>
      </c>
      <c r="G656" s="125">
        <f t="shared" si="20"/>
        <v>0</v>
      </c>
      <c r="H656" s="150" t="s">
        <v>909</v>
      </c>
      <c r="I656" s="151" t="s">
        <v>909</v>
      </c>
      <c r="J656" s="163" t="s">
        <v>909</v>
      </c>
      <c r="K656" s="164" t="s">
        <v>909</v>
      </c>
    </row>
    <row r="657" spans="1:11">
      <c r="A657" s="16" t="s">
        <v>909</v>
      </c>
      <c r="B657" s="17" t="s">
        <v>909</v>
      </c>
      <c r="C657" s="18" t="s">
        <v>909</v>
      </c>
      <c r="D657" s="18" t="s">
        <v>909</v>
      </c>
      <c r="E657" s="18">
        <f t="shared" si="21"/>
        <v>0</v>
      </c>
      <c r="F657" s="18" t="s">
        <v>909</v>
      </c>
      <c r="G657" s="125">
        <f t="shared" si="20"/>
        <v>0</v>
      </c>
      <c r="H657" s="150" t="s">
        <v>909</v>
      </c>
      <c r="I657" s="151" t="s">
        <v>909</v>
      </c>
      <c r="J657" s="163" t="s">
        <v>909</v>
      </c>
      <c r="K657" s="164" t="s">
        <v>909</v>
      </c>
    </row>
    <row r="658" spans="1:11">
      <c r="A658" s="16" t="s">
        <v>909</v>
      </c>
      <c r="B658" s="17" t="s">
        <v>909</v>
      </c>
      <c r="C658" s="18" t="s">
        <v>909</v>
      </c>
      <c r="D658" s="18" t="s">
        <v>909</v>
      </c>
      <c r="E658" s="18">
        <f t="shared" si="21"/>
        <v>0</v>
      </c>
      <c r="F658" s="18" t="s">
        <v>909</v>
      </c>
      <c r="G658" s="125">
        <f t="shared" si="20"/>
        <v>0</v>
      </c>
      <c r="H658" s="150" t="s">
        <v>909</v>
      </c>
      <c r="I658" s="151" t="s">
        <v>909</v>
      </c>
      <c r="J658" s="163" t="s">
        <v>909</v>
      </c>
      <c r="K658" s="164" t="s">
        <v>909</v>
      </c>
    </row>
    <row r="659" spans="1:11">
      <c r="A659" s="16" t="s">
        <v>909</v>
      </c>
      <c r="B659" s="17" t="s">
        <v>909</v>
      </c>
      <c r="C659" s="18" t="s">
        <v>909</v>
      </c>
      <c r="D659" s="18" t="s">
        <v>909</v>
      </c>
      <c r="E659" s="18">
        <f t="shared" si="21"/>
        <v>0</v>
      </c>
      <c r="F659" s="18" t="s">
        <v>909</v>
      </c>
      <c r="G659" s="125">
        <f t="shared" si="20"/>
        <v>0</v>
      </c>
      <c r="H659" s="150" t="s">
        <v>909</v>
      </c>
      <c r="I659" s="151" t="s">
        <v>909</v>
      </c>
      <c r="J659" s="163" t="s">
        <v>909</v>
      </c>
      <c r="K659" s="164" t="s">
        <v>909</v>
      </c>
    </row>
    <row r="660" spans="1:11">
      <c r="A660" s="16" t="s">
        <v>909</v>
      </c>
      <c r="B660" s="17" t="s">
        <v>909</v>
      </c>
      <c r="C660" s="18" t="s">
        <v>909</v>
      </c>
      <c r="D660" s="18" t="s">
        <v>909</v>
      </c>
      <c r="E660" s="18">
        <f t="shared" si="21"/>
        <v>0</v>
      </c>
      <c r="F660" s="18" t="s">
        <v>909</v>
      </c>
      <c r="G660" s="125">
        <f t="shared" si="20"/>
        <v>0</v>
      </c>
      <c r="H660" s="150" t="s">
        <v>909</v>
      </c>
      <c r="I660" s="151" t="s">
        <v>909</v>
      </c>
      <c r="J660" s="163" t="s">
        <v>909</v>
      </c>
      <c r="K660" s="164" t="s">
        <v>909</v>
      </c>
    </row>
    <row r="661" spans="1:11">
      <c r="A661" s="16" t="s">
        <v>909</v>
      </c>
      <c r="B661" s="17" t="s">
        <v>909</v>
      </c>
      <c r="C661" s="18" t="s">
        <v>909</v>
      </c>
      <c r="D661" s="18" t="s">
        <v>909</v>
      </c>
      <c r="E661" s="18">
        <f t="shared" si="21"/>
        <v>0</v>
      </c>
      <c r="F661" s="18" t="s">
        <v>909</v>
      </c>
      <c r="G661" s="125">
        <f t="shared" si="20"/>
        <v>0</v>
      </c>
      <c r="H661" s="150" t="s">
        <v>909</v>
      </c>
      <c r="I661" s="151" t="s">
        <v>909</v>
      </c>
      <c r="J661" s="163" t="s">
        <v>909</v>
      </c>
      <c r="K661" s="164" t="s">
        <v>909</v>
      </c>
    </row>
    <row r="662" spans="1:11">
      <c r="A662" s="16" t="s">
        <v>909</v>
      </c>
      <c r="B662" s="17" t="s">
        <v>909</v>
      </c>
      <c r="C662" s="18" t="s">
        <v>909</v>
      </c>
      <c r="D662" s="18" t="s">
        <v>909</v>
      </c>
      <c r="E662" s="18">
        <f t="shared" si="21"/>
        <v>0</v>
      </c>
      <c r="F662" s="18" t="s">
        <v>909</v>
      </c>
      <c r="G662" s="125">
        <f t="shared" si="20"/>
        <v>0</v>
      </c>
      <c r="H662" s="150" t="s">
        <v>909</v>
      </c>
      <c r="I662" s="151" t="s">
        <v>909</v>
      </c>
      <c r="J662" s="163" t="s">
        <v>909</v>
      </c>
      <c r="K662" s="164" t="s">
        <v>909</v>
      </c>
    </row>
    <row r="663" spans="1:11">
      <c r="A663" s="16" t="s">
        <v>909</v>
      </c>
      <c r="B663" s="17" t="s">
        <v>909</v>
      </c>
      <c r="C663" s="18" t="s">
        <v>909</v>
      </c>
      <c r="D663" s="18" t="s">
        <v>909</v>
      </c>
      <c r="E663" s="18">
        <f t="shared" si="21"/>
        <v>0</v>
      </c>
      <c r="F663" s="18" t="s">
        <v>909</v>
      </c>
      <c r="G663" s="125">
        <f t="shared" si="20"/>
        <v>0</v>
      </c>
      <c r="H663" s="150" t="s">
        <v>909</v>
      </c>
      <c r="I663" s="151" t="s">
        <v>909</v>
      </c>
      <c r="J663" s="163" t="s">
        <v>909</v>
      </c>
      <c r="K663" s="164" t="s">
        <v>909</v>
      </c>
    </row>
    <row r="664" spans="1:11">
      <c r="A664" s="16" t="s">
        <v>909</v>
      </c>
      <c r="B664" s="17" t="s">
        <v>909</v>
      </c>
      <c r="C664" s="18" t="s">
        <v>909</v>
      </c>
      <c r="D664" s="18" t="s">
        <v>909</v>
      </c>
      <c r="E664" s="18">
        <f t="shared" si="21"/>
        <v>0</v>
      </c>
      <c r="F664" s="18" t="s">
        <v>909</v>
      </c>
      <c r="G664" s="125">
        <f t="shared" si="20"/>
        <v>0</v>
      </c>
      <c r="H664" s="150" t="s">
        <v>909</v>
      </c>
      <c r="I664" s="151" t="s">
        <v>909</v>
      </c>
      <c r="J664" s="163" t="s">
        <v>909</v>
      </c>
      <c r="K664" s="164" t="s">
        <v>909</v>
      </c>
    </row>
    <row r="665" spans="1:11">
      <c r="A665" s="16" t="s">
        <v>909</v>
      </c>
      <c r="B665" s="17" t="s">
        <v>909</v>
      </c>
      <c r="C665" s="18" t="s">
        <v>909</v>
      </c>
      <c r="D665" s="18" t="s">
        <v>909</v>
      </c>
      <c r="E665" s="18">
        <f t="shared" ref="E665:E728" si="22">IFERROR(C665+D665,0)</f>
        <v>0</v>
      </c>
      <c r="F665" s="18" t="s">
        <v>909</v>
      </c>
      <c r="G665" s="125">
        <f t="shared" ref="G665:G728" si="23">IFERROR((E665-F665),0)</f>
        <v>0</v>
      </c>
      <c r="H665" s="150" t="s">
        <v>909</v>
      </c>
      <c r="I665" s="151" t="s">
        <v>909</v>
      </c>
      <c r="J665" s="163" t="s">
        <v>909</v>
      </c>
      <c r="K665" s="164" t="s">
        <v>909</v>
      </c>
    </row>
    <row r="666" spans="1:11">
      <c r="A666" s="16" t="s">
        <v>909</v>
      </c>
      <c r="B666" s="17" t="s">
        <v>909</v>
      </c>
      <c r="C666" s="18" t="s">
        <v>909</v>
      </c>
      <c r="D666" s="18" t="s">
        <v>909</v>
      </c>
      <c r="E666" s="18">
        <f t="shared" si="22"/>
        <v>0</v>
      </c>
      <c r="F666" s="18" t="s">
        <v>909</v>
      </c>
      <c r="G666" s="125">
        <f t="shared" si="23"/>
        <v>0</v>
      </c>
      <c r="H666" s="154" t="s">
        <v>909</v>
      </c>
      <c r="I666" s="448" t="s">
        <v>909</v>
      </c>
      <c r="J666" s="169" t="s">
        <v>909</v>
      </c>
      <c r="K666" s="164" t="s">
        <v>909</v>
      </c>
    </row>
    <row r="667" spans="1:11">
      <c r="A667" s="16" t="s">
        <v>909</v>
      </c>
      <c r="B667" s="17" t="s">
        <v>909</v>
      </c>
      <c r="C667" s="18" t="s">
        <v>909</v>
      </c>
      <c r="D667" s="18" t="s">
        <v>909</v>
      </c>
      <c r="E667" s="18">
        <f t="shared" si="22"/>
        <v>0</v>
      </c>
      <c r="F667" s="18" t="s">
        <v>909</v>
      </c>
      <c r="G667" s="125">
        <f t="shared" si="23"/>
        <v>0</v>
      </c>
      <c r="H667" s="148" t="s">
        <v>909</v>
      </c>
      <c r="I667" s="449" t="s">
        <v>909</v>
      </c>
      <c r="J667" s="170" t="s">
        <v>909</v>
      </c>
      <c r="K667" s="164" t="s">
        <v>909</v>
      </c>
    </row>
    <row r="668" spans="1:11">
      <c r="A668" s="16" t="s">
        <v>909</v>
      </c>
      <c r="B668" s="17" t="s">
        <v>909</v>
      </c>
      <c r="C668" s="18" t="s">
        <v>909</v>
      </c>
      <c r="D668" s="18" t="s">
        <v>909</v>
      </c>
      <c r="E668" s="18">
        <f t="shared" si="22"/>
        <v>0</v>
      </c>
      <c r="F668" s="18" t="s">
        <v>909</v>
      </c>
      <c r="G668" s="125">
        <f t="shared" si="23"/>
        <v>0</v>
      </c>
      <c r="H668" s="150" t="s">
        <v>909</v>
      </c>
      <c r="I668" s="151" t="s">
        <v>909</v>
      </c>
      <c r="J668" s="163" t="s">
        <v>909</v>
      </c>
      <c r="K668" s="164" t="s">
        <v>909</v>
      </c>
    </row>
    <row r="669" spans="1:11">
      <c r="A669" s="16" t="s">
        <v>909</v>
      </c>
      <c r="B669" s="17" t="s">
        <v>909</v>
      </c>
      <c r="C669" s="18" t="s">
        <v>909</v>
      </c>
      <c r="D669" s="18" t="s">
        <v>909</v>
      </c>
      <c r="E669" s="18">
        <f t="shared" si="22"/>
        <v>0</v>
      </c>
      <c r="F669" s="18" t="s">
        <v>909</v>
      </c>
      <c r="G669" s="125">
        <f t="shared" si="23"/>
        <v>0</v>
      </c>
      <c r="H669" s="150" t="s">
        <v>909</v>
      </c>
      <c r="I669" s="151" t="s">
        <v>909</v>
      </c>
      <c r="J669" s="163" t="s">
        <v>909</v>
      </c>
      <c r="K669" s="164" t="s">
        <v>909</v>
      </c>
    </row>
    <row r="670" spans="1:11">
      <c r="A670" s="16" t="s">
        <v>909</v>
      </c>
      <c r="B670" s="17" t="s">
        <v>909</v>
      </c>
      <c r="C670" s="18" t="s">
        <v>909</v>
      </c>
      <c r="D670" s="18" t="s">
        <v>909</v>
      </c>
      <c r="E670" s="18">
        <f t="shared" si="22"/>
        <v>0</v>
      </c>
      <c r="F670" s="18" t="s">
        <v>909</v>
      </c>
      <c r="G670" s="125">
        <f t="shared" si="23"/>
        <v>0</v>
      </c>
      <c r="H670" s="150" t="s">
        <v>909</v>
      </c>
      <c r="I670" s="151" t="s">
        <v>909</v>
      </c>
      <c r="J670" s="163" t="s">
        <v>909</v>
      </c>
      <c r="K670" s="164" t="s">
        <v>909</v>
      </c>
    </row>
    <row r="671" spans="1:11">
      <c r="A671" s="16" t="s">
        <v>909</v>
      </c>
      <c r="B671" s="17" t="s">
        <v>909</v>
      </c>
      <c r="C671" s="18" t="s">
        <v>909</v>
      </c>
      <c r="D671" s="18" t="s">
        <v>909</v>
      </c>
      <c r="E671" s="18">
        <f t="shared" si="22"/>
        <v>0</v>
      </c>
      <c r="F671" s="18" t="s">
        <v>909</v>
      </c>
      <c r="G671" s="125">
        <f t="shared" si="23"/>
        <v>0</v>
      </c>
      <c r="H671" s="150" t="s">
        <v>909</v>
      </c>
      <c r="I671" s="151" t="s">
        <v>909</v>
      </c>
      <c r="J671" s="163" t="s">
        <v>909</v>
      </c>
      <c r="K671" s="164" t="s">
        <v>909</v>
      </c>
    </row>
    <row r="672" spans="1:11">
      <c r="A672" s="16" t="s">
        <v>909</v>
      </c>
      <c r="B672" s="17" t="s">
        <v>909</v>
      </c>
      <c r="C672" s="18" t="s">
        <v>909</v>
      </c>
      <c r="D672" s="18" t="s">
        <v>909</v>
      </c>
      <c r="E672" s="18">
        <f t="shared" si="22"/>
        <v>0</v>
      </c>
      <c r="F672" s="18" t="s">
        <v>909</v>
      </c>
      <c r="G672" s="125">
        <f t="shared" si="23"/>
        <v>0</v>
      </c>
      <c r="H672" s="150" t="s">
        <v>909</v>
      </c>
      <c r="I672" s="151" t="s">
        <v>909</v>
      </c>
      <c r="J672" s="163" t="s">
        <v>909</v>
      </c>
      <c r="K672" s="164" t="s">
        <v>909</v>
      </c>
    </row>
    <row r="673" spans="1:11">
      <c r="A673" s="16" t="s">
        <v>909</v>
      </c>
      <c r="B673" s="17" t="s">
        <v>909</v>
      </c>
      <c r="C673" s="18" t="s">
        <v>909</v>
      </c>
      <c r="D673" s="18" t="s">
        <v>909</v>
      </c>
      <c r="E673" s="18">
        <f t="shared" si="22"/>
        <v>0</v>
      </c>
      <c r="F673" s="18" t="s">
        <v>909</v>
      </c>
      <c r="G673" s="125">
        <f t="shared" si="23"/>
        <v>0</v>
      </c>
      <c r="H673" s="150" t="s">
        <v>909</v>
      </c>
      <c r="I673" s="151" t="s">
        <v>909</v>
      </c>
      <c r="J673" s="163" t="s">
        <v>909</v>
      </c>
      <c r="K673" s="164" t="s">
        <v>909</v>
      </c>
    </row>
    <row r="674" spans="1:11">
      <c r="A674" s="16" t="s">
        <v>909</v>
      </c>
      <c r="B674" s="17" t="s">
        <v>909</v>
      </c>
      <c r="C674" s="18" t="s">
        <v>909</v>
      </c>
      <c r="D674" s="18" t="s">
        <v>909</v>
      </c>
      <c r="E674" s="18">
        <f t="shared" si="22"/>
        <v>0</v>
      </c>
      <c r="F674" s="18" t="s">
        <v>909</v>
      </c>
      <c r="G674" s="125">
        <f t="shared" si="23"/>
        <v>0</v>
      </c>
      <c r="H674" s="150" t="s">
        <v>909</v>
      </c>
      <c r="I674" s="151" t="s">
        <v>909</v>
      </c>
      <c r="J674" s="163" t="s">
        <v>909</v>
      </c>
      <c r="K674" s="164" t="s">
        <v>909</v>
      </c>
    </row>
    <row r="675" spans="1:11">
      <c r="A675" s="16" t="s">
        <v>909</v>
      </c>
      <c r="B675" s="17" t="s">
        <v>909</v>
      </c>
      <c r="C675" s="18" t="s">
        <v>909</v>
      </c>
      <c r="D675" s="18" t="s">
        <v>909</v>
      </c>
      <c r="E675" s="18">
        <f t="shared" si="22"/>
        <v>0</v>
      </c>
      <c r="F675" s="18" t="s">
        <v>909</v>
      </c>
      <c r="G675" s="125">
        <f t="shared" si="23"/>
        <v>0</v>
      </c>
      <c r="H675" s="150" t="s">
        <v>909</v>
      </c>
      <c r="I675" s="151" t="s">
        <v>909</v>
      </c>
      <c r="J675" s="163" t="s">
        <v>909</v>
      </c>
      <c r="K675" s="164" t="s">
        <v>909</v>
      </c>
    </row>
    <row r="676" spans="1:11">
      <c r="A676" s="16" t="s">
        <v>909</v>
      </c>
      <c r="B676" s="17" t="s">
        <v>909</v>
      </c>
      <c r="C676" s="18" t="s">
        <v>909</v>
      </c>
      <c r="D676" s="18" t="s">
        <v>909</v>
      </c>
      <c r="E676" s="18">
        <f t="shared" si="22"/>
        <v>0</v>
      </c>
      <c r="F676" s="18" t="s">
        <v>909</v>
      </c>
      <c r="G676" s="125">
        <f t="shared" si="23"/>
        <v>0</v>
      </c>
      <c r="H676" s="150" t="s">
        <v>909</v>
      </c>
      <c r="I676" s="151" t="s">
        <v>909</v>
      </c>
      <c r="J676" s="163" t="s">
        <v>909</v>
      </c>
      <c r="K676" s="164" t="s">
        <v>909</v>
      </c>
    </row>
    <row r="677" spans="1:11">
      <c r="A677" s="16" t="s">
        <v>909</v>
      </c>
      <c r="B677" s="4" t="s">
        <v>909</v>
      </c>
      <c r="C677" s="18" t="s">
        <v>909</v>
      </c>
      <c r="D677" s="18" t="s">
        <v>909</v>
      </c>
      <c r="E677" s="18">
        <f t="shared" si="22"/>
        <v>0</v>
      </c>
      <c r="F677" s="18" t="s">
        <v>909</v>
      </c>
      <c r="G677" s="125">
        <f t="shared" si="23"/>
        <v>0</v>
      </c>
      <c r="H677" s="150" t="s">
        <v>909</v>
      </c>
      <c r="I677" s="151" t="s">
        <v>909</v>
      </c>
      <c r="J677" s="163" t="s">
        <v>909</v>
      </c>
      <c r="K677" s="164" t="s">
        <v>909</v>
      </c>
    </row>
    <row r="678" spans="1:11">
      <c r="A678" s="16" t="s">
        <v>909</v>
      </c>
      <c r="B678" s="4" t="s">
        <v>909</v>
      </c>
      <c r="C678" s="18" t="s">
        <v>909</v>
      </c>
      <c r="D678" s="18" t="s">
        <v>909</v>
      </c>
      <c r="E678" s="18">
        <f t="shared" si="22"/>
        <v>0</v>
      </c>
      <c r="F678" s="18" t="s">
        <v>909</v>
      </c>
      <c r="G678" s="125">
        <f t="shared" si="23"/>
        <v>0</v>
      </c>
      <c r="H678" s="150" t="s">
        <v>909</v>
      </c>
      <c r="I678" s="151" t="s">
        <v>909</v>
      </c>
      <c r="J678" s="163" t="s">
        <v>909</v>
      </c>
      <c r="K678" s="164" t="s">
        <v>909</v>
      </c>
    </row>
    <row r="679" spans="1:11">
      <c r="A679" s="16" t="s">
        <v>909</v>
      </c>
      <c r="B679" s="4" t="s">
        <v>909</v>
      </c>
      <c r="C679" s="18" t="s">
        <v>909</v>
      </c>
      <c r="D679" s="18" t="s">
        <v>909</v>
      </c>
      <c r="E679" s="18">
        <f t="shared" si="22"/>
        <v>0</v>
      </c>
      <c r="F679" s="18" t="s">
        <v>909</v>
      </c>
      <c r="G679" s="125">
        <f t="shared" si="23"/>
        <v>0</v>
      </c>
      <c r="H679" s="150" t="s">
        <v>909</v>
      </c>
      <c r="I679" s="151" t="s">
        <v>909</v>
      </c>
      <c r="J679" s="163" t="s">
        <v>909</v>
      </c>
      <c r="K679" s="164" t="s">
        <v>909</v>
      </c>
    </row>
    <row r="680" spans="1:11">
      <c r="A680" s="16" t="s">
        <v>909</v>
      </c>
      <c r="B680" s="4" t="s">
        <v>909</v>
      </c>
      <c r="C680" s="18" t="s">
        <v>909</v>
      </c>
      <c r="D680" s="18" t="s">
        <v>909</v>
      </c>
      <c r="E680" s="18">
        <f t="shared" si="22"/>
        <v>0</v>
      </c>
      <c r="F680" s="18" t="s">
        <v>909</v>
      </c>
      <c r="G680" s="125">
        <f t="shared" si="23"/>
        <v>0</v>
      </c>
      <c r="H680" s="150" t="s">
        <v>909</v>
      </c>
      <c r="I680" s="151" t="s">
        <v>909</v>
      </c>
      <c r="J680" s="163" t="s">
        <v>909</v>
      </c>
      <c r="K680" s="164" t="s">
        <v>909</v>
      </c>
    </row>
    <row r="681" spans="1:11">
      <c r="A681" s="16" t="s">
        <v>909</v>
      </c>
      <c r="B681" s="4" t="s">
        <v>909</v>
      </c>
      <c r="C681" s="18" t="s">
        <v>909</v>
      </c>
      <c r="D681" s="18" t="s">
        <v>909</v>
      </c>
      <c r="E681" s="18">
        <f t="shared" si="22"/>
        <v>0</v>
      </c>
      <c r="F681" s="18" t="s">
        <v>909</v>
      </c>
      <c r="G681" s="125">
        <f t="shared" si="23"/>
        <v>0</v>
      </c>
      <c r="H681" s="150" t="s">
        <v>909</v>
      </c>
      <c r="I681" s="151" t="s">
        <v>909</v>
      </c>
      <c r="J681" s="163" t="s">
        <v>909</v>
      </c>
      <c r="K681" s="164" t="s">
        <v>909</v>
      </c>
    </row>
    <row r="682" spans="1:11">
      <c r="A682" s="16" t="s">
        <v>909</v>
      </c>
      <c r="B682" s="4" t="s">
        <v>909</v>
      </c>
      <c r="C682" s="18" t="s">
        <v>909</v>
      </c>
      <c r="D682" s="18" t="s">
        <v>909</v>
      </c>
      <c r="E682" s="18">
        <f t="shared" si="22"/>
        <v>0</v>
      </c>
      <c r="F682" s="18" t="s">
        <v>909</v>
      </c>
      <c r="G682" s="125">
        <f t="shared" si="23"/>
        <v>0</v>
      </c>
      <c r="H682" s="150" t="s">
        <v>909</v>
      </c>
      <c r="I682" s="151" t="s">
        <v>909</v>
      </c>
      <c r="J682" s="163" t="s">
        <v>909</v>
      </c>
      <c r="K682" s="164" t="s">
        <v>909</v>
      </c>
    </row>
    <row r="683" spans="1:11">
      <c r="A683" s="16" t="s">
        <v>909</v>
      </c>
      <c r="B683" s="4" t="s">
        <v>909</v>
      </c>
      <c r="C683" s="18" t="s">
        <v>909</v>
      </c>
      <c r="D683" s="18" t="s">
        <v>909</v>
      </c>
      <c r="E683" s="18">
        <f t="shared" si="22"/>
        <v>0</v>
      </c>
      <c r="F683" s="18" t="s">
        <v>909</v>
      </c>
      <c r="G683" s="125">
        <f t="shared" si="23"/>
        <v>0</v>
      </c>
      <c r="H683" s="150" t="s">
        <v>909</v>
      </c>
      <c r="I683" s="151" t="s">
        <v>909</v>
      </c>
      <c r="J683" s="163" t="s">
        <v>909</v>
      </c>
      <c r="K683" s="164" t="s">
        <v>909</v>
      </c>
    </row>
    <row r="684" spans="1:11">
      <c r="A684" s="16" t="s">
        <v>909</v>
      </c>
      <c r="B684" s="4" t="s">
        <v>909</v>
      </c>
      <c r="C684" s="18" t="s">
        <v>909</v>
      </c>
      <c r="D684" s="18" t="s">
        <v>909</v>
      </c>
      <c r="E684" s="18">
        <f t="shared" si="22"/>
        <v>0</v>
      </c>
      <c r="F684" s="18" t="s">
        <v>909</v>
      </c>
      <c r="G684" s="125">
        <f t="shared" si="23"/>
        <v>0</v>
      </c>
      <c r="H684" s="150" t="s">
        <v>909</v>
      </c>
      <c r="I684" s="151" t="s">
        <v>909</v>
      </c>
      <c r="J684" s="163" t="s">
        <v>909</v>
      </c>
      <c r="K684" s="164" t="s">
        <v>909</v>
      </c>
    </row>
    <row r="685" spans="1:11">
      <c r="A685" s="16" t="s">
        <v>909</v>
      </c>
      <c r="B685" s="4" t="s">
        <v>909</v>
      </c>
      <c r="C685" s="18" t="s">
        <v>909</v>
      </c>
      <c r="D685" s="18" t="s">
        <v>909</v>
      </c>
      <c r="E685" s="18">
        <f t="shared" si="22"/>
        <v>0</v>
      </c>
      <c r="F685" s="18" t="s">
        <v>909</v>
      </c>
      <c r="G685" s="125">
        <f t="shared" si="23"/>
        <v>0</v>
      </c>
      <c r="H685" s="150" t="s">
        <v>909</v>
      </c>
      <c r="I685" s="151" t="s">
        <v>909</v>
      </c>
      <c r="J685" s="163" t="s">
        <v>909</v>
      </c>
      <c r="K685" s="164" t="s">
        <v>909</v>
      </c>
    </row>
    <row r="686" spans="1:11">
      <c r="A686" s="16" t="s">
        <v>909</v>
      </c>
      <c r="B686" s="4" t="s">
        <v>909</v>
      </c>
      <c r="C686" s="18" t="s">
        <v>909</v>
      </c>
      <c r="D686" s="18" t="s">
        <v>909</v>
      </c>
      <c r="E686" s="18">
        <f t="shared" si="22"/>
        <v>0</v>
      </c>
      <c r="F686" s="18" t="s">
        <v>909</v>
      </c>
      <c r="G686" s="125">
        <f t="shared" si="23"/>
        <v>0</v>
      </c>
      <c r="H686" s="150" t="s">
        <v>909</v>
      </c>
      <c r="I686" s="151" t="s">
        <v>909</v>
      </c>
      <c r="J686" s="163" t="s">
        <v>909</v>
      </c>
      <c r="K686" s="164" t="s">
        <v>909</v>
      </c>
    </row>
    <row r="687" spans="1:11">
      <c r="A687" s="16" t="s">
        <v>909</v>
      </c>
      <c r="B687" s="4" t="s">
        <v>909</v>
      </c>
      <c r="C687" s="18" t="s">
        <v>909</v>
      </c>
      <c r="D687" s="18" t="s">
        <v>909</v>
      </c>
      <c r="E687" s="18">
        <f t="shared" si="22"/>
        <v>0</v>
      </c>
      <c r="F687" s="18" t="s">
        <v>909</v>
      </c>
      <c r="G687" s="125">
        <f t="shared" si="23"/>
        <v>0</v>
      </c>
      <c r="H687" s="150" t="s">
        <v>909</v>
      </c>
      <c r="I687" s="151" t="s">
        <v>909</v>
      </c>
      <c r="J687" s="163" t="s">
        <v>909</v>
      </c>
      <c r="K687" s="164" t="s">
        <v>909</v>
      </c>
    </row>
    <row r="688" spans="1:11">
      <c r="A688" s="16" t="s">
        <v>909</v>
      </c>
      <c r="B688" s="4" t="s">
        <v>909</v>
      </c>
      <c r="C688" s="18" t="s">
        <v>909</v>
      </c>
      <c r="D688" s="18" t="s">
        <v>909</v>
      </c>
      <c r="E688" s="18">
        <f t="shared" si="22"/>
        <v>0</v>
      </c>
      <c r="F688" s="18" t="s">
        <v>909</v>
      </c>
      <c r="G688" s="125">
        <f t="shared" si="23"/>
        <v>0</v>
      </c>
      <c r="H688" s="150" t="s">
        <v>909</v>
      </c>
      <c r="I688" s="151" t="s">
        <v>909</v>
      </c>
      <c r="J688" s="163" t="s">
        <v>909</v>
      </c>
      <c r="K688" s="164" t="s">
        <v>909</v>
      </c>
    </row>
    <row r="689" spans="1:11">
      <c r="A689" s="16" t="s">
        <v>909</v>
      </c>
      <c r="B689" s="4" t="s">
        <v>909</v>
      </c>
      <c r="C689" s="18" t="s">
        <v>909</v>
      </c>
      <c r="D689" s="18" t="s">
        <v>909</v>
      </c>
      <c r="E689" s="18">
        <f t="shared" si="22"/>
        <v>0</v>
      </c>
      <c r="F689" s="18" t="s">
        <v>909</v>
      </c>
      <c r="G689" s="125">
        <f t="shared" si="23"/>
        <v>0</v>
      </c>
      <c r="H689" s="150" t="s">
        <v>909</v>
      </c>
      <c r="I689" s="151" t="s">
        <v>909</v>
      </c>
      <c r="J689" s="163" t="s">
        <v>909</v>
      </c>
      <c r="K689" s="164" t="s">
        <v>909</v>
      </c>
    </row>
    <row r="690" spans="1:11">
      <c r="A690" s="16" t="s">
        <v>909</v>
      </c>
      <c r="B690" s="4" t="s">
        <v>909</v>
      </c>
      <c r="C690" s="18" t="s">
        <v>909</v>
      </c>
      <c r="D690" s="18" t="s">
        <v>909</v>
      </c>
      <c r="E690" s="18">
        <f t="shared" si="22"/>
        <v>0</v>
      </c>
      <c r="F690" s="18" t="s">
        <v>909</v>
      </c>
      <c r="G690" s="125">
        <f t="shared" si="23"/>
        <v>0</v>
      </c>
      <c r="H690" s="150" t="s">
        <v>909</v>
      </c>
      <c r="I690" s="151" t="s">
        <v>909</v>
      </c>
      <c r="J690" s="163" t="s">
        <v>909</v>
      </c>
      <c r="K690" s="164" t="s">
        <v>909</v>
      </c>
    </row>
    <row r="691" spans="1:11">
      <c r="A691" s="16" t="s">
        <v>909</v>
      </c>
      <c r="B691" s="4" t="s">
        <v>909</v>
      </c>
      <c r="C691" s="18" t="s">
        <v>909</v>
      </c>
      <c r="D691" s="18" t="s">
        <v>909</v>
      </c>
      <c r="E691" s="18">
        <f t="shared" si="22"/>
        <v>0</v>
      </c>
      <c r="F691" s="18" t="s">
        <v>909</v>
      </c>
      <c r="G691" s="125">
        <f t="shared" si="23"/>
        <v>0</v>
      </c>
      <c r="H691" s="150" t="s">
        <v>909</v>
      </c>
      <c r="I691" s="151" t="s">
        <v>909</v>
      </c>
      <c r="J691" s="163" t="s">
        <v>909</v>
      </c>
      <c r="K691" s="164" t="s">
        <v>909</v>
      </c>
    </row>
    <row r="692" spans="1:11">
      <c r="A692" s="16" t="s">
        <v>909</v>
      </c>
      <c r="B692" s="4" t="s">
        <v>909</v>
      </c>
      <c r="C692" s="18" t="s">
        <v>909</v>
      </c>
      <c r="D692" s="18" t="s">
        <v>909</v>
      </c>
      <c r="E692" s="18">
        <f t="shared" si="22"/>
        <v>0</v>
      </c>
      <c r="F692" s="18" t="s">
        <v>909</v>
      </c>
      <c r="G692" s="125">
        <f t="shared" si="23"/>
        <v>0</v>
      </c>
      <c r="H692" s="150" t="s">
        <v>909</v>
      </c>
      <c r="I692" s="151" t="s">
        <v>909</v>
      </c>
      <c r="J692" s="163" t="s">
        <v>909</v>
      </c>
      <c r="K692" s="164" t="s">
        <v>909</v>
      </c>
    </row>
    <row r="693" spans="1:11">
      <c r="A693" s="16" t="s">
        <v>909</v>
      </c>
      <c r="B693" s="4" t="s">
        <v>909</v>
      </c>
      <c r="C693" s="18" t="s">
        <v>909</v>
      </c>
      <c r="D693" s="18" t="s">
        <v>909</v>
      </c>
      <c r="E693" s="18">
        <f t="shared" si="22"/>
        <v>0</v>
      </c>
      <c r="F693" s="18" t="s">
        <v>909</v>
      </c>
      <c r="G693" s="125">
        <f t="shared" si="23"/>
        <v>0</v>
      </c>
      <c r="H693" s="150" t="s">
        <v>909</v>
      </c>
      <c r="I693" s="151" t="s">
        <v>909</v>
      </c>
      <c r="J693" s="163" t="s">
        <v>909</v>
      </c>
      <c r="K693" s="164" t="s">
        <v>909</v>
      </c>
    </row>
    <row r="694" spans="1:11">
      <c r="A694" s="16" t="s">
        <v>909</v>
      </c>
      <c r="B694" s="4" t="s">
        <v>909</v>
      </c>
      <c r="C694" s="18" t="s">
        <v>909</v>
      </c>
      <c r="D694" s="18" t="s">
        <v>909</v>
      </c>
      <c r="E694" s="18">
        <f t="shared" si="22"/>
        <v>0</v>
      </c>
      <c r="F694" s="18" t="s">
        <v>909</v>
      </c>
      <c r="G694" s="125">
        <f t="shared" si="23"/>
        <v>0</v>
      </c>
      <c r="H694" s="150" t="s">
        <v>909</v>
      </c>
      <c r="I694" s="151" t="s">
        <v>909</v>
      </c>
      <c r="J694" s="163" t="s">
        <v>909</v>
      </c>
      <c r="K694" s="164" t="s">
        <v>909</v>
      </c>
    </row>
    <row r="695" spans="1:11">
      <c r="A695" s="16" t="s">
        <v>909</v>
      </c>
      <c r="B695" s="28" t="s">
        <v>909</v>
      </c>
      <c r="C695" s="18" t="s">
        <v>909</v>
      </c>
      <c r="D695" s="18" t="s">
        <v>909</v>
      </c>
      <c r="E695" s="18">
        <f t="shared" si="22"/>
        <v>0</v>
      </c>
      <c r="F695" s="18" t="s">
        <v>909</v>
      </c>
      <c r="G695" s="125">
        <f t="shared" si="23"/>
        <v>0</v>
      </c>
      <c r="H695" s="150" t="s">
        <v>909</v>
      </c>
      <c r="I695" s="151" t="s">
        <v>909</v>
      </c>
      <c r="J695" s="163" t="s">
        <v>909</v>
      </c>
      <c r="K695" s="164" t="s">
        <v>909</v>
      </c>
    </row>
    <row r="696" spans="1:11">
      <c r="A696" s="16" t="s">
        <v>909</v>
      </c>
      <c r="B696" s="28" t="s">
        <v>909</v>
      </c>
      <c r="C696" s="18" t="s">
        <v>909</v>
      </c>
      <c r="D696" s="18" t="s">
        <v>909</v>
      </c>
      <c r="E696" s="18">
        <f t="shared" si="22"/>
        <v>0</v>
      </c>
      <c r="F696" s="18" t="s">
        <v>909</v>
      </c>
      <c r="G696" s="125">
        <f t="shared" si="23"/>
        <v>0</v>
      </c>
      <c r="H696" s="150" t="s">
        <v>909</v>
      </c>
      <c r="I696" s="151" t="s">
        <v>909</v>
      </c>
      <c r="J696" s="163" t="s">
        <v>909</v>
      </c>
      <c r="K696" s="164" t="s">
        <v>909</v>
      </c>
    </row>
    <row r="697" spans="1:11">
      <c r="A697" s="16" t="s">
        <v>909</v>
      </c>
      <c r="B697" s="28" t="s">
        <v>909</v>
      </c>
      <c r="C697" s="18" t="s">
        <v>909</v>
      </c>
      <c r="D697" s="18" t="s">
        <v>909</v>
      </c>
      <c r="E697" s="18">
        <f t="shared" si="22"/>
        <v>0</v>
      </c>
      <c r="F697" s="18" t="s">
        <v>909</v>
      </c>
      <c r="G697" s="125">
        <f t="shared" si="23"/>
        <v>0</v>
      </c>
      <c r="H697" s="150" t="s">
        <v>909</v>
      </c>
      <c r="I697" s="151" t="s">
        <v>909</v>
      </c>
      <c r="J697" s="163" t="s">
        <v>909</v>
      </c>
      <c r="K697" s="164" t="s">
        <v>909</v>
      </c>
    </row>
    <row r="698" spans="1:11">
      <c r="A698" s="16" t="s">
        <v>909</v>
      </c>
      <c r="B698" s="28" t="s">
        <v>909</v>
      </c>
      <c r="C698" s="18" t="s">
        <v>909</v>
      </c>
      <c r="D698" s="18" t="s">
        <v>909</v>
      </c>
      <c r="E698" s="18">
        <f t="shared" si="22"/>
        <v>0</v>
      </c>
      <c r="F698" s="18" t="s">
        <v>909</v>
      </c>
      <c r="G698" s="125">
        <f t="shared" si="23"/>
        <v>0</v>
      </c>
      <c r="H698" s="150" t="s">
        <v>909</v>
      </c>
      <c r="I698" s="151" t="s">
        <v>909</v>
      </c>
      <c r="J698" s="163" t="s">
        <v>909</v>
      </c>
      <c r="K698" s="164" t="s">
        <v>909</v>
      </c>
    </row>
    <row r="699" spans="1:11">
      <c r="A699" s="16" t="s">
        <v>909</v>
      </c>
      <c r="B699" s="4" t="s">
        <v>909</v>
      </c>
      <c r="C699" s="18" t="s">
        <v>909</v>
      </c>
      <c r="D699" s="18" t="s">
        <v>909</v>
      </c>
      <c r="E699" s="18">
        <f t="shared" si="22"/>
        <v>0</v>
      </c>
      <c r="F699" s="18" t="s">
        <v>909</v>
      </c>
      <c r="G699" s="125">
        <f t="shared" si="23"/>
        <v>0</v>
      </c>
      <c r="H699" s="150" t="s">
        <v>909</v>
      </c>
      <c r="I699" s="151" t="s">
        <v>909</v>
      </c>
      <c r="J699" s="163" t="s">
        <v>909</v>
      </c>
      <c r="K699" s="164" t="s">
        <v>909</v>
      </c>
    </row>
    <row r="700" spans="1:11">
      <c r="A700" s="16" t="s">
        <v>909</v>
      </c>
      <c r="B700" s="4" t="s">
        <v>909</v>
      </c>
      <c r="C700" s="18" t="s">
        <v>909</v>
      </c>
      <c r="D700" s="18" t="s">
        <v>909</v>
      </c>
      <c r="E700" s="18">
        <f t="shared" si="22"/>
        <v>0</v>
      </c>
      <c r="F700" s="18" t="s">
        <v>909</v>
      </c>
      <c r="G700" s="125">
        <f t="shared" si="23"/>
        <v>0</v>
      </c>
      <c r="H700" s="150" t="s">
        <v>909</v>
      </c>
      <c r="I700" s="151" t="s">
        <v>909</v>
      </c>
      <c r="J700" s="163" t="s">
        <v>909</v>
      </c>
      <c r="K700" s="164" t="s">
        <v>909</v>
      </c>
    </row>
    <row r="701" spans="1:11">
      <c r="A701" s="16" t="s">
        <v>909</v>
      </c>
      <c r="B701" s="28" t="s">
        <v>909</v>
      </c>
      <c r="C701" s="18" t="s">
        <v>909</v>
      </c>
      <c r="D701" s="18" t="s">
        <v>909</v>
      </c>
      <c r="E701" s="18">
        <f t="shared" si="22"/>
        <v>0</v>
      </c>
      <c r="F701" s="18" t="s">
        <v>909</v>
      </c>
      <c r="G701" s="125">
        <f t="shared" si="23"/>
        <v>0</v>
      </c>
      <c r="H701" s="150" t="s">
        <v>909</v>
      </c>
      <c r="I701" s="151" t="s">
        <v>909</v>
      </c>
      <c r="J701" s="163" t="s">
        <v>909</v>
      </c>
      <c r="K701" s="164" t="s">
        <v>909</v>
      </c>
    </row>
    <row r="702" spans="1:11">
      <c r="A702" s="16" t="s">
        <v>909</v>
      </c>
      <c r="B702" s="28" t="s">
        <v>909</v>
      </c>
      <c r="C702" s="18" t="s">
        <v>909</v>
      </c>
      <c r="D702" s="18" t="s">
        <v>909</v>
      </c>
      <c r="E702" s="18">
        <f t="shared" si="22"/>
        <v>0</v>
      </c>
      <c r="F702" s="18" t="s">
        <v>909</v>
      </c>
      <c r="G702" s="125">
        <f t="shared" si="23"/>
        <v>0</v>
      </c>
      <c r="H702" s="150" t="s">
        <v>909</v>
      </c>
      <c r="I702" s="151" t="s">
        <v>909</v>
      </c>
      <c r="J702" s="163" t="s">
        <v>909</v>
      </c>
      <c r="K702" s="164" t="s">
        <v>909</v>
      </c>
    </row>
    <row r="703" spans="1:11">
      <c r="A703" s="16" t="s">
        <v>909</v>
      </c>
      <c r="B703" s="28" t="s">
        <v>909</v>
      </c>
      <c r="C703" s="18" t="s">
        <v>909</v>
      </c>
      <c r="D703" s="18" t="s">
        <v>909</v>
      </c>
      <c r="E703" s="18">
        <f t="shared" si="22"/>
        <v>0</v>
      </c>
      <c r="F703" s="18" t="s">
        <v>909</v>
      </c>
      <c r="G703" s="125">
        <f t="shared" si="23"/>
        <v>0</v>
      </c>
      <c r="H703" s="150" t="s">
        <v>909</v>
      </c>
      <c r="I703" s="151" t="s">
        <v>909</v>
      </c>
      <c r="J703" s="163" t="s">
        <v>909</v>
      </c>
      <c r="K703" s="164" t="s">
        <v>909</v>
      </c>
    </row>
    <row r="704" spans="1:11">
      <c r="A704" s="16" t="s">
        <v>909</v>
      </c>
      <c r="B704" s="28" t="s">
        <v>909</v>
      </c>
      <c r="C704" s="18" t="s">
        <v>909</v>
      </c>
      <c r="D704" s="18" t="s">
        <v>909</v>
      </c>
      <c r="E704" s="18">
        <f t="shared" si="22"/>
        <v>0</v>
      </c>
      <c r="F704" s="18" t="s">
        <v>909</v>
      </c>
      <c r="G704" s="125">
        <f t="shared" si="23"/>
        <v>0</v>
      </c>
      <c r="H704" s="150" t="s">
        <v>909</v>
      </c>
      <c r="I704" s="151" t="s">
        <v>909</v>
      </c>
      <c r="J704" s="163" t="s">
        <v>909</v>
      </c>
      <c r="K704" s="164" t="s">
        <v>909</v>
      </c>
    </row>
    <row r="705" spans="1:11">
      <c r="A705" s="16" t="s">
        <v>909</v>
      </c>
      <c r="B705" s="28" t="s">
        <v>909</v>
      </c>
      <c r="C705" s="18" t="s">
        <v>909</v>
      </c>
      <c r="D705" s="18" t="s">
        <v>909</v>
      </c>
      <c r="E705" s="18">
        <f t="shared" si="22"/>
        <v>0</v>
      </c>
      <c r="F705" s="18" t="s">
        <v>909</v>
      </c>
      <c r="G705" s="125">
        <f t="shared" si="23"/>
        <v>0</v>
      </c>
      <c r="H705" s="150" t="s">
        <v>909</v>
      </c>
      <c r="I705" s="151" t="s">
        <v>909</v>
      </c>
      <c r="J705" s="163" t="s">
        <v>909</v>
      </c>
      <c r="K705" s="164" t="s">
        <v>909</v>
      </c>
    </row>
    <row r="706" spans="1:11">
      <c r="A706" s="16" t="s">
        <v>909</v>
      </c>
      <c r="B706" s="28" t="s">
        <v>909</v>
      </c>
      <c r="C706" s="18" t="s">
        <v>909</v>
      </c>
      <c r="D706" s="18" t="s">
        <v>909</v>
      </c>
      <c r="E706" s="18">
        <f t="shared" si="22"/>
        <v>0</v>
      </c>
      <c r="F706" s="18" t="s">
        <v>909</v>
      </c>
      <c r="G706" s="125">
        <f t="shared" si="23"/>
        <v>0</v>
      </c>
      <c r="H706" s="150" t="s">
        <v>909</v>
      </c>
      <c r="I706" s="151" t="s">
        <v>909</v>
      </c>
      <c r="J706" s="163" t="s">
        <v>909</v>
      </c>
      <c r="K706" s="164" t="s">
        <v>909</v>
      </c>
    </row>
    <row r="707" spans="1:11">
      <c r="A707" s="16" t="s">
        <v>909</v>
      </c>
      <c r="B707" s="28" t="s">
        <v>909</v>
      </c>
      <c r="C707" s="18" t="s">
        <v>909</v>
      </c>
      <c r="D707" s="18" t="s">
        <v>909</v>
      </c>
      <c r="E707" s="18">
        <f t="shared" si="22"/>
        <v>0</v>
      </c>
      <c r="F707" s="18" t="s">
        <v>909</v>
      </c>
      <c r="G707" s="125">
        <f t="shared" si="23"/>
        <v>0</v>
      </c>
      <c r="H707" s="150" t="s">
        <v>909</v>
      </c>
      <c r="I707" s="151" t="s">
        <v>909</v>
      </c>
      <c r="J707" s="163" t="s">
        <v>909</v>
      </c>
      <c r="K707" s="164" t="s">
        <v>909</v>
      </c>
    </row>
    <row r="708" spans="1:11">
      <c r="A708" s="16" t="s">
        <v>909</v>
      </c>
      <c r="B708" s="28" t="s">
        <v>909</v>
      </c>
      <c r="C708" s="18" t="s">
        <v>909</v>
      </c>
      <c r="D708" s="18" t="s">
        <v>909</v>
      </c>
      <c r="E708" s="18">
        <f t="shared" si="22"/>
        <v>0</v>
      </c>
      <c r="F708" s="18" t="s">
        <v>909</v>
      </c>
      <c r="G708" s="125">
        <f t="shared" si="23"/>
        <v>0</v>
      </c>
      <c r="H708" s="150" t="s">
        <v>909</v>
      </c>
      <c r="I708" s="151" t="s">
        <v>909</v>
      </c>
      <c r="J708" s="163" t="s">
        <v>909</v>
      </c>
      <c r="K708" s="164" t="s">
        <v>909</v>
      </c>
    </row>
    <row r="709" spans="1:11">
      <c r="A709" s="16" t="s">
        <v>909</v>
      </c>
      <c r="B709" s="28" t="s">
        <v>909</v>
      </c>
      <c r="C709" s="18" t="s">
        <v>909</v>
      </c>
      <c r="D709" s="18" t="s">
        <v>909</v>
      </c>
      <c r="E709" s="18">
        <f t="shared" si="22"/>
        <v>0</v>
      </c>
      <c r="F709" s="18" t="s">
        <v>909</v>
      </c>
      <c r="G709" s="125">
        <f t="shared" si="23"/>
        <v>0</v>
      </c>
      <c r="H709" s="150" t="s">
        <v>909</v>
      </c>
      <c r="I709" s="151" t="s">
        <v>909</v>
      </c>
      <c r="J709" s="163" t="s">
        <v>909</v>
      </c>
      <c r="K709" s="164" t="s">
        <v>909</v>
      </c>
    </row>
    <row r="710" spans="1:11">
      <c r="A710" s="16" t="s">
        <v>909</v>
      </c>
      <c r="B710" s="4" t="s">
        <v>909</v>
      </c>
      <c r="C710" s="18" t="s">
        <v>909</v>
      </c>
      <c r="D710" s="18" t="s">
        <v>909</v>
      </c>
      <c r="E710" s="18">
        <f t="shared" si="22"/>
        <v>0</v>
      </c>
      <c r="F710" s="18" t="s">
        <v>909</v>
      </c>
      <c r="G710" s="125">
        <f t="shared" si="23"/>
        <v>0</v>
      </c>
      <c r="H710" s="150" t="s">
        <v>909</v>
      </c>
      <c r="I710" s="151" t="s">
        <v>909</v>
      </c>
      <c r="J710" s="163" t="s">
        <v>909</v>
      </c>
      <c r="K710" s="164" t="s">
        <v>909</v>
      </c>
    </row>
    <row r="711" spans="1:11">
      <c r="A711" s="16" t="s">
        <v>909</v>
      </c>
      <c r="B711" s="4" t="s">
        <v>909</v>
      </c>
      <c r="C711" s="18" t="s">
        <v>909</v>
      </c>
      <c r="D711" s="18" t="s">
        <v>909</v>
      </c>
      <c r="E711" s="18">
        <f t="shared" si="22"/>
        <v>0</v>
      </c>
      <c r="F711" s="18" t="s">
        <v>909</v>
      </c>
      <c r="G711" s="125">
        <f t="shared" si="23"/>
        <v>0</v>
      </c>
      <c r="H711" s="150" t="s">
        <v>909</v>
      </c>
      <c r="I711" s="151" t="s">
        <v>909</v>
      </c>
      <c r="J711" s="163" t="s">
        <v>909</v>
      </c>
      <c r="K711" s="164" t="s">
        <v>909</v>
      </c>
    </row>
    <row r="712" spans="1:11">
      <c r="A712" s="16" t="s">
        <v>909</v>
      </c>
      <c r="B712" s="4" t="s">
        <v>909</v>
      </c>
      <c r="C712" s="18" t="s">
        <v>909</v>
      </c>
      <c r="D712" s="18" t="s">
        <v>909</v>
      </c>
      <c r="E712" s="18">
        <f t="shared" si="22"/>
        <v>0</v>
      </c>
      <c r="F712" s="18" t="s">
        <v>909</v>
      </c>
      <c r="G712" s="125">
        <f t="shared" si="23"/>
        <v>0</v>
      </c>
      <c r="H712" s="150" t="s">
        <v>909</v>
      </c>
      <c r="I712" s="151" t="s">
        <v>909</v>
      </c>
      <c r="J712" s="163" t="s">
        <v>909</v>
      </c>
      <c r="K712" s="164" t="s">
        <v>909</v>
      </c>
    </row>
    <row r="713" spans="1:11">
      <c r="A713" s="16" t="s">
        <v>909</v>
      </c>
      <c r="B713" s="4" t="s">
        <v>909</v>
      </c>
      <c r="C713" s="18" t="s">
        <v>909</v>
      </c>
      <c r="D713" s="18" t="s">
        <v>909</v>
      </c>
      <c r="E713" s="18">
        <f t="shared" si="22"/>
        <v>0</v>
      </c>
      <c r="F713" s="18" t="s">
        <v>909</v>
      </c>
      <c r="G713" s="125">
        <f t="shared" si="23"/>
        <v>0</v>
      </c>
      <c r="H713" s="150" t="s">
        <v>909</v>
      </c>
      <c r="I713" s="151" t="s">
        <v>909</v>
      </c>
      <c r="J713" s="163" t="s">
        <v>909</v>
      </c>
      <c r="K713" s="164" t="s">
        <v>909</v>
      </c>
    </row>
    <row r="714" spans="1:11">
      <c r="A714" s="16" t="s">
        <v>909</v>
      </c>
      <c r="B714" s="4" t="s">
        <v>909</v>
      </c>
      <c r="C714" s="18" t="s">
        <v>909</v>
      </c>
      <c r="D714" s="18" t="s">
        <v>909</v>
      </c>
      <c r="E714" s="18">
        <f t="shared" si="22"/>
        <v>0</v>
      </c>
      <c r="F714" s="18" t="s">
        <v>909</v>
      </c>
      <c r="G714" s="125">
        <f t="shared" si="23"/>
        <v>0</v>
      </c>
      <c r="H714" s="150" t="s">
        <v>909</v>
      </c>
      <c r="I714" s="151" t="s">
        <v>909</v>
      </c>
      <c r="J714" s="163" t="s">
        <v>909</v>
      </c>
      <c r="K714" s="164" t="s">
        <v>909</v>
      </c>
    </row>
    <row r="715" spans="1:11">
      <c r="A715" s="16" t="s">
        <v>909</v>
      </c>
      <c r="B715" s="4" t="s">
        <v>909</v>
      </c>
      <c r="C715" s="18" t="s">
        <v>909</v>
      </c>
      <c r="D715" s="18" t="s">
        <v>909</v>
      </c>
      <c r="E715" s="18">
        <f t="shared" si="22"/>
        <v>0</v>
      </c>
      <c r="F715" s="18" t="s">
        <v>909</v>
      </c>
      <c r="G715" s="125">
        <f t="shared" si="23"/>
        <v>0</v>
      </c>
      <c r="H715" s="150" t="s">
        <v>909</v>
      </c>
      <c r="I715" s="151" t="s">
        <v>909</v>
      </c>
      <c r="J715" s="163" t="s">
        <v>909</v>
      </c>
      <c r="K715" s="164" t="s">
        <v>909</v>
      </c>
    </row>
    <row r="716" spans="1:11">
      <c r="A716" s="16" t="s">
        <v>909</v>
      </c>
      <c r="B716" s="29" t="s">
        <v>909</v>
      </c>
      <c r="C716" s="18" t="s">
        <v>909</v>
      </c>
      <c r="D716" s="18" t="s">
        <v>909</v>
      </c>
      <c r="E716" s="18">
        <f t="shared" si="22"/>
        <v>0</v>
      </c>
      <c r="F716" s="18" t="s">
        <v>909</v>
      </c>
      <c r="G716" s="125">
        <f t="shared" si="23"/>
        <v>0</v>
      </c>
      <c r="H716" s="150" t="s">
        <v>909</v>
      </c>
      <c r="I716" s="151" t="s">
        <v>909</v>
      </c>
      <c r="J716" s="163" t="s">
        <v>909</v>
      </c>
      <c r="K716" s="164" t="s">
        <v>909</v>
      </c>
    </row>
    <row r="717" spans="1:11">
      <c r="A717" s="16" t="s">
        <v>909</v>
      </c>
      <c r="B717" s="30" t="s">
        <v>909</v>
      </c>
      <c r="C717" s="18" t="s">
        <v>909</v>
      </c>
      <c r="D717" s="18" t="s">
        <v>909</v>
      </c>
      <c r="E717" s="18">
        <f t="shared" si="22"/>
        <v>0</v>
      </c>
      <c r="F717" s="18" t="s">
        <v>909</v>
      </c>
      <c r="G717" s="125">
        <f t="shared" si="23"/>
        <v>0</v>
      </c>
      <c r="H717" s="150" t="s">
        <v>909</v>
      </c>
      <c r="I717" s="151" t="s">
        <v>909</v>
      </c>
      <c r="J717" s="163" t="s">
        <v>909</v>
      </c>
      <c r="K717" s="164" t="s">
        <v>909</v>
      </c>
    </row>
    <row r="718" spans="1:11">
      <c r="A718" s="16" t="s">
        <v>909</v>
      </c>
      <c r="B718" s="30" t="s">
        <v>909</v>
      </c>
      <c r="C718" s="18" t="s">
        <v>909</v>
      </c>
      <c r="D718" s="18" t="s">
        <v>909</v>
      </c>
      <c r="E718" s="18">
        <f t="shared" si="22"/>
        <v>0</v>
      </c>
      <c r="F718" s="18" t="s">
        <v>909</v>
      </c>
      <c r="G718" s="125">
        <f t="shared" si="23"/>
        <v>0</v>
      </c>
      <c r="H718" s="150" t="s">
        <v>909</v>
      </c>
      <c r="I718" s="151" t="s">
        <v>909</v>
      </c>
      <c r="J718" s="163" t="s">
        <v>909</v>
      </c>
      <c r="K718" s="164" t="s">
        <v>909</v>
      </c>
    </row>
    <row r="719" spans="1:11">
      <c r="A719" s="16" t="s">
        <v>909</v>
      </c>
      <c r="B719" s="30" t="s">
        <v>909</v>
      </c>
      <c r="C719" s="18" t="s">
        <v>909</v>
      </c>
      <c r="D719" s="18" t="s">
        <v>909</v>
      </c>
      <c r="E719" s="18">
        <f t="shared" si="22"/>
        <v>0</v>
      </c>
      <c r="F719" s="18" t="s">
        <v>909</v>
      </c>
      <c r="G719" s="125">
        <f t="shared" si="23"/>
        <v>0</v>
      </c>
      <c r="H719" s="150" t="s">
        <v>909</v>
      </c>
      <c r="I719" s="151" t="s">
        <v>909</v>
      </c>
      <c r="J719" s="163" t="s">
        <v>909</v>
      </c>
      <c r="K719" s="164" t="s">
        <v>909</v>
      </c>
    </row>
    <row r="720" spans="1:11">
      <c r="A720" s="16" t="s">
        <v>909</v>
      </c>
      <c r="B720" s="30" t="s">
        <v>909</v>
      </c>
      <c r="C720" s="18" t="s">
        <v>909</v>
      </c>
      <c r="D720" s="18" t="s">
        <v>909</v>
      </c>
      <c r="E720" s="18">
        <f t="shared" si="22"/>
        <v>0</v>
      </c>
      <c r="F720" s="18" t="s">
        <v>909</v>
      </c>
      <c r="G720" s="125">
        <f t="shared" si="23"/>
        <v>0</v>
      </c>
      <c r="H720" s="150" t="s">
        <v>909</v>
      </c>
      <c r="I720" s="151" t="s">
        <v>909</v>
      </c>
      <c r="J720" s="163" t="s">
        <v>909</v>
      </c>
      <c r="K720" s="164" t="s">
        <v>909</v>
      </c>
    </row>
    <row r="721" spans="1:11">
      <c r="A721" s="16" t="s">
        <v>909</v>
      </c>
      <c r="B721" s="30" t="s">
        <v>909</v>
      </c>
      <c r="C721" s="18" t="s">
        <v>909</v>
      </c>
      <c r="D721" s="18" t="s">
        <v>909</v>
      </c>
      <c r="E721" s="18">
        <f t="shared" si="22"/>
        <v>0</v>
      </c>
      <c r="F721" s="18" t="s">
        <v>909</v>
      </c>
      <c r="G721" s="125">
        <f t="shared" si="23"/>
        <v>0</v>
      </c>
      <c r="H721" s="150" t="s">
        <v>909</v>
      </c>
      <c r="I721" s="151" t="s">
        <v>909</v>
      </c>
      <c r="J721" s="163" t="s">
        <v>909</v>
      </c>
      <c r="K721" s="164" t="s">
        <v>909</v>
      </c>
    </row>
    <row r="722" spans="1:11">
      <c r="A722" s="16" t="s">
        <v>909</v>
      </c>
      <c r="B722" s="30" t="s">
        <v>909</v>
      </c>
      <c r="C722" s="18" t="s">
        <v>909</v>
      </c>
      <c r="D722" s="18" t="s">
        <v>909</v>
      </c>
      <c r="E722" s="18">
        <f t="shared" si="22"/>
        <v>0</v>
      </c>
      <c r="F722" s="18" t="s">
        <v>909</v>
      </c>
      <c r="G722" s="125">
        <f t="shared" si="23"/>
        <v>0</v>
      </c>
      <c r="H722" s="150" t="s">
        <v>909</v>
      </c>
      <c r="I722" s="151" t="s">
        <v>909</v>
      </c>
      <c r="J722" s="163" t="s">
        <v>909</v>
      </c>
      <c r="K722" s="164" t="s">
        <v>909</v>
      </c>
    </row>
    <row r="723" spans="1:11">
      <c r="A723" s="16" t="s">
        <v>909</v>
      </c>
      <c r="B723" s="30" t="s">
        <v>909</v>
      </c>
      <c r="C723" s="18" t="s">
        <v>909</v>
      </c>
      <c r="D723" s="18" t="s">
        <v>909</v>
      </c>
      <c r="E723" s="18">
        <f t="shared" si="22"/>
        <v>0</v>
      </c>
      <c r="F723" s="18" t="s">
        <v>909</v>
      </c>
      <c r="G723" s="125">
        <f t="shared" si="23"/>
        <v>0</v>
      </c>
      <c r="H723" s="150" t="s">
        <v>909</v>
      </c>
      <c r="I723" s="151" t="s">
        <v>909</v>
      </c>
      <c r="J723" s="163" t="s">
        <v>909</v>
      </c>
      <c r="K723" s="164" t="s">
        <v>909</v>
      </c>
    </row>
    <row r="724" spans="1:11">
      <c r="A724" s="16" t="s">
        <v>909</v>
      </c>
      <c r="B724" s="30" t="s">
        <v>909</v>
      </c>
      <c r="C724" s="18" t="s">
        <v>909</v>
      </c>
      <c r="D724" s="18" t="s">
        <v>909</v>
      </c>
      <c r="E724" s="18">
        <f t="shared" si="22"/>
        <v>0</v>
      </c>
      <c r="F724" s="18" t="s">
        <v>909</v>
      </c>
      <c r="G724" s="125">
        <f t="shared" si="23"/>
        <v>0</v>
      </c>
      <c r="H724" s="150" t="s">
        <v>909</v>
      </c>
      <c r="I724" s="151" t="s">
        <v>909</v>
      </c>
      <c r="J724" s="163" t="s">
        <v>909</v>
      </c>
      <c r="K724" s="164" t="s">
        <v>909</v>
      </c>
    </row>
    <row r="725" spans="1:11">
      <c r="A725" s="16" t="s">
        <v>909</v>
      </c>
      <c r="B725" s="30" t="s">
        <v>909</v>
      </c>
      <c r="C725" s="18" t="s">
        <v>909</v>
      </c>
      <c r="D725" s="18" t="s">
        <v>909</v>
      </c>
      <c r="E725" s="18">
        <f t="shared" si="22"/>
        <v>0</v>
      </c>
      <c r="F725" s="18" t="s">
        <v>909</v>
      </c>
      <c r="G725" s="125">
        <f t="shared" si="23"/>
        <v>0</v>
      </c>
      <c r="H725" s="150" t="s">
        <v>909</v>
      </c>
      <c r="I725" s="151" t="s">
        <v>909</v>
      </c>
      <c r="J725" s="163" t="s">
        <v>909</v>
      </c>
      <c r="K725" s="164" t="s">
        <v>909</v>
      </c>
    </row>
    <row r="726" spans="1:11">
      <c r="A726" s="16" t="s">
        <v>909</v>
      </c>
      <c r="B726" s="31" t="s">
        <v>909</v>
      </c>
      <c r="C726" s="18" t="s">
        <v>909</v>
      </c>
      <c r="D726" s="18" t="s">
        <v>909</v>
      </c>
      <c r="E726" s="18">
        <f t="shared" si="22"/>
        <v>0</v>
      </c>
      <c r="F726" s="18" t="s">
        <v>909</v>
      </c>
      <c r="G726" s="125">
        <f t="shared" si="23"/>
        <v>0</v>
      </c>
      <c r="H726" s="150" t="s">
        <v>909</v>
      </c>
      <c r="I726" s="151" t="s">
        <v>909</v>
      </c>
      <c r="J726" s="163" t="s">
        <v>909</v>
      </c>
      <c r="K726" s="164" t="s">
        <v>909</v>
      </c>
    </row>
    <row r="727" spans="1:11">
      <c r="A727" s="16" t="s">
        <v>909</v>
      </c>
      <c r="B727" s="31" t="s">
        <v>909</v>
      </c>
      <c r="C727" s="18" t="s">
        <v>909</v>
      </c>
      <c r="D727" s="18" t="s">
        <v>909</v>
      </c>
      <c r="E727" s="18">
        <f t="shared" si="22"/>
        <v>0</v>
      </c>
      <c r="F727" s="18" t="s">
        <v>909</v>
      </c>
      <c r="G727" s="125">
        <f t="shared" si="23"/>
        <v>0</v>
      </c>
      <c r="H727" s="150" t="s">
        <v>909</v>
      </c>
      <c r="I727" s="151" t="s">
        <v>909</v>
      </c>
      <c r="J727" s="163" t="s">
        <v>909</v>
      </c>
      <c r="K727" s="164" t="s">
        <v>909</v>
      </c>
    </row>
    <row r="728" spans="1:11">
      <c r="A728" s="16" t="s">
        <v>909</v>
      </c>
      <c r="B728" s="31" t="s">
        <v>909</v>
      </c>
      <c r="C728" s="18" t="s">
        <v>909</v>
      </c>
      <c r="D728" s="18" t="s">
        <v>909</v>
      </c>
      <c r="E728" s="18">
        <f t="shared" si="22"/>
        <v>0</v>
      </c>
      <c r="F728" s="18" t="s">
        <v>909</v>
      </c>
      <c r="G728" s="125">
        <f t="shared" si="23"/>
        <v>0</v>
      </c>
      <c r="H728" s="150" t="s">
        <v>909</v>
      </c>
      <c r="I728" s="151" t="s">
        <v>909</v>
      </c>
      <c r="J728" s="163" t="s">
        <v>909</v>
      </c>
      <c r="K728" s="164" t="s">
        <v>909</v>
      </c>
    </row>
    <row r="729" spans="1:11">
      <c r="A729" s="16" t="s">
        <v>909</v>
      </c>
      <c r="B729" s="30" t="s">
        <v>909</v>
      </c>
      <c r="C729" s="18" t="s">
        <v>909</v>
      </c>
      <c r="D729" s="18" t="s">
        <v>909</v>
      </c>
      <c r="E729" s="18">
        <f t="shared" ref="E729:E792" si="24">IFERROR(C729+D729,0)</f>
        <v>0</v>
      </c>
      <c r="F729" s="18" t="s">
        <v>909</v>
      </c>
      <c r="G729" s="125">
        <f t="shared" ref="G729:G792" si="25">IFERROR((E729-F729),0)</f>
        <v>0</v>
      </c>
      <c r="H729" s="150" t="s">
        <v>909</v>
      </c>
      <c r="I729" s="151" t="s">
        <v>909</v>
      </c>
      <c r="J729" s="163" t="s">
        <v>909</v>
      </c>
      <c r="K729" s="164" t="s">
        <v>909</v>
      </c>
    </row>
    <row r="730" spans="1:11">
      <c r="A730" s="16" t="s">
        <v>909</v>
      </c>
      <c r="B730" s="30" t="s">
        <v>909</v>
      </c>
      <c r="C730" s="18" t="s">
        <v>909</v>
      </c>
      <c r="D730" s="18" t="s">
        <v>909</v>
      </c>
      <c r="E730" s="18">
        <f t="shared" si="24"/>
        <v>0</v>
      </c>
      <c r="F730" s="18" t="s">
        <v>909</v>
      </c>
      <c r="G730" s="125">
        <f t="shared" si="25"/>
        <v>0</v>
      </c>
      <c r="H730" s="150" t="s">
        <v>909</v>
      </c>
      <c r="I730" s="151" t="s">
        <v>909</v>
      </c>
      <c r="J730" s="163" t="s">
        <v>909</v>
      </c>
      <c r="K730" s="164" t="s">
        <v>909</v>
      </c>
    </row>
    <row r="731" spans="1:11">
      <c r="A731" s="16" t="s">
        <v>909</v>
      </c>
      <c r="B731" s="30" t="s">
        <v>909</v>
      </c>
      <c r="C731" s="18" t="s">
        <v>909</v>
      </c>
      <c r="D731" s="18" t="s">
        <v>909</v>
      </c>
      <c r="E731" s="18">
        <f t="shared" si="24"/>
        <v>0</v>
      </c>
      <c r="F731" s="18" t="s">
        <v>909</v>
      </c>
      <c r="G731" s="125">
        <f t="shared" si="25"/>
        <v>0</v>
      </c>
      <c r="H731" s="150" t="s">
        <v>909</v>
      </c>
      <c r="I731" s="151" t="s">
        <v>909</v>
      </c>
      <c r="J731" s="163" t="s">
        <v>909</v>
      </c>
      <c r="K731" s="164" t="s">
        <v>909</v>
      </c>
    </row>
    <row r="732" spans="1:11">
      <c r="A732" s="32" t="s">
        <v>909</v>
      </c>
      <c r="B732" s="33" t="s">
        <v>909</v>
      </c>
      <c r="C732" s="34" t="s">
        <v>909</v>
      </c>
      <c r="D732" s="34" t="s">
        <v>909</v>
      </c>
      <c r="E732" s="34">
        <f t="shared" si="24"/>
        <v>0</v>
      </c>
      <c r="F732" s="34" t="s">
        <v>909</v>
      </c>
      <c r="G732" s="125">
        <f t="shared" si="25"/>
        <v>0</v>
      </c>
      <c r="H732" s="150" t="s">
        <v>909</v>
      </c>
      <c r="I732" s="155" t="s">
        <v>909</v>
      </c>
      <c r="J732" s="171" t="s">
        <v>909</v>
      </c>
      <c r="K732" s="172" t="s">
        <v>909</v>
      </c>
    </row>
    <row r="733" spans="1:11">
      <c r="A733" s="32" t="s">
        <v>909</v>
      </c>
      <c r="B733" s="33" t="s">
        <v>909</v>
      </c>
      <c r="C733" s="34" t="s">
        <v>909</v>
      </c>
      <c r="D733" s="34" t="s">
        <v>909</v>
      </c>
      <c r="E733" s="34">
        <f t="shared" si="24"/>
        <v>0</v>
      </c>
      <c r="F733" s="34" t="s">
        <v>909</v>
      </c>
      <c r="G733" s="126">
        <f t="shared" si="25"/>
        <v>0</v>
      </c>
      <c r="H733" s="156" t="s">
        <v>909</v>
      </c>
      <c r="I733" s="155" t="s">
        <v>909</v>
      </c>
      <c r="J733" s="171" t="s">
        <v>909</v>
      </c>
      <c r="K733" s="172" t="s">
        <v>909</v>
      </c>
    </row>
    <row r="734" spans="1:11">
      <c r="A734" s="32" t="s">
        <v>909</v>
      </c>
      <c r="B734" s="33" t="s">
        <v>909</v>
      </c>
      <c r="C734" s="34" t="s">
        <v>909</v>
      </c>
      <c r="D734" s="34" t="s">
        <v>909</v>
      </c>
      <c r="E734" s="34">
        <f t="shared" si="24"/>
        <v>0</v>
      </c>
      <c r="F734" s="34" t="s">
        <v>909</v>
      </c>
      <c r="G734" s="126">
        <f t="shared" si="25"/>
        <v>0</v>
      </c>
      <c r="H734" s="156" t="s">
        <v>909</v>
      </c>
      <c r="I734" s="155" t="s">
        <v>909</v>
      </c>
      <c r="J734" s="171" t="s">
        <v>909</v>
      </c>
      <c r="K734" s="172" t="s">
        <v>909</v>
      </c>
    </row>
    <row r="735" spans="1:11">
      <c r="A735" s="32" t="s">
        <v>909</v>
      </c>
      <c r="B735" s="33" t="s">
        <v>909</v>
      </c>
      <c r="C735" s="34" t="s">
        <v>909</v>
      </c>
      <c r="D735" s="34" t="s">
        <v>909</v>
      </c>
      <c r="E735" s="34">
        <f t="shared" si="24"/>
        <v>0</v>
      </c>
      <c r="F735" s="34" t="s">
        <v>909</v>
      </c>
      <c r="G735" s="126">
        <f t="shared" si="25"/>
        <v>0</v>
      </c>
      <c r="H735" s="156" t="s">
        <v>909</v>
      </c>
      <c r="I735" s="155" t="s">
        <v>909</v>
      </c>
      <c r="J735" s="171" t="s">
        <v>909</v>
      </c>
      <c r="K735" s="172" t="s">
        <v>909</v>
      </c>
    </row>
    <row r="736" spans="1:11">
      <c r="A736" s="32" t="s">
        <v>909</v>
      </c>
      <c r="B736" s="35" t="s">
        <v>909</v>
      </c>
      <c r="C736" s="34" t="s">
        <v>909</v>
      </c>
      <c r="D736" s="34" t="s">
        <v>909</v>
      </c>
      <c r="E736" s="34">
        <f t="shared" si="24"/>
        <v>0</v>
      </c>
      <c r="F736" s="34" t="s">
        <v>909</v>
      </c>
      <c r="G736" s="126">
        <f t="shared" si="25"/>
        <v>0</v>
      </c>
      <c r="H736" s="156" t="s">
        <v>909</v>
      </c>
      <c r="I736" s="155" t="s">
        <v>909</v>
      </c>
      <c r="J736" s="171" t="s">
        <v>909</v>
      </c>
      <c r="K736" s="172" t="s">
        <v>909</v>
      </c>
    </row>
    <row r="737" spans="1:11">
      <c r="A737" s="32" t="s">
        <v>909</v>
      </c>
      <c r="B737" s="35" t="s">
        <v>909</v>
      </c>
      <c r="C737" s="34" t="s">
        <v>909</v>
      </c>
      <c r="D737" s="34" t="s">
        <v>909</v>
      </c>
      <c r="E737" s="34">
        <f t="shared" si="24"/>
        <v>0</v>
      </c>
      <c r="F737" s="34" t="s">
        <v>909</v>
      </c>
      <c r="G737" s="126">
        <f t="shared" si="25"/>
        <v>0</v>
      </c>
      <c r="H737" s="156" t="s">
        <v>909</v>
      </c>
      <c r="I737" s="155" t="s">
        <v>909</v>
      </c>
      <c r="J737" s="171" t="s">
        <v>909</v>
      </c>
      <c r="K737" s="172" t="s">
        <v>909</v>
      </c>
    </row>
    <row r="738" spans="1:11">
      <c r="A738" s="32" t="s">
        <v>909</v>
      </c>
      <c r="B738" s="33" t="s">
        <v>909</v>
      </c>
      <c r="C738" s="34" t="s">
        <v>909</v>
      </c>
      <c r="D738" s="34" t="s">
        <v>909</v>
      </c>
      <c r="E738" s="34">
        <f t="shared" si="24"/>
        <v>0</v>
      </c>
      <c r="F738" s="34" t="s">
        <v>909</v>
      </c>
      <c r="G738" s="126">
        <f t="shared" si="25"/>
        <v>0</v>
      </c>
      <c r="H738" s="156" t="s">
        <v>909</v>
      </c>
      <c r="I738" s="155" t="s">
        <v>909</v>
      </c>
      <c r="J738" s="171" t="s">
        <v>909</v>
      </c>
      <c r="K738" s="172" t="s">
        <v>909</v>
      </c>
    </row>
    <row r="739" spans="1:11">
      <c r="A739" s="32" t="s">
        <v>909</v>
      </c>
      <c r="B739" s="33" t="s">
        <v>909</v>
      </c>
      <c r="C739" s="34" t="s">
        <v>909</v>
      </c>
      <c r="D739" s="34" t="s">
        <v>909</v>
      </c>
      <c r="E739" s="34">
        <f t="shared" si="24"/>
        <v>0</v>
      </c>
      <c r="F739" s="34" t="s">
        <v>909</v>
      </c>
      <c r="G739" s="126">
        <f t="shared" si="25"/>
        <v>0</v>
      </c>
      <c r="H739" s="156" t="s">
        <v>909</v>
      </c>
      <c r="I739" s="155" t="s">
        <v>909</v>
      </c>
      <c r="J739" s="171" t="s">
        <v>909</v>
      </c>
      <c r="K739" s="172" t="s">
        <v>909</v>
      </c>
    </row>
    <row r="740" spans="1:11">
      <c r="A740" s="32" t="s">
        <v>909</v>
      </c>
      <c r="B740" s="33" t="s">
        <v>909</v>
      </c>
      <c r="C740" s="34" t="s">
        <v>909</v>
      </c>
      <c r="D740" s="34" t="s">
        <v>909</v>
      </c>
      <c r="E740" s="34">
        <f t="shared" si="24"/>
        <v>0</v>
      </c>
      <c r="F740" s="34" t="s">
        <v>909</v>
      </c>
      <c r="G740" s="126">
        <f t="shared" si="25"/>
        <v>0</v>
      </c>
      <c r="H740" s="156" t="s">
        <v>909</v>
      </c>
      <c r="I740" s="155" t="s">
        <v>909</v>
      </c>
      <c r="J740" s="171" t="s">
        <v>909</v>
      </c>
      <c r="K740" s="172" t="s">
        <v>909</v>
      </c>
    </row>
    <row r="741" spans="1:11">
      <c r="A741" s="32" t="s">
        <v>909</v>
      </c>
      <c r="B741" s="33" t="s">
        <v>909</v>
      </c>
      <c r="C741" s="34" t="s">
        <v>909</v>
      </c>
      <c r="D741" s="34" t="s">
        <v>909</v>
      </c>
      <c r="E741" s="34">
        <f t="shared" si="24"/>
        <v>0</v>
      </c>
      <c r="F741" s="34" t="s">
        <v>909</v>
      </c>
      <c r="G741" s="126">
        <f t="shared" si="25"/>
        <v>0</v>
      </c>
      <c r="H741" s="156" t="s">
        <v>909</v>
      </c>
      <c r="I741" s="155" t="s">
        <v>909</v>
      </c>
      <c r="J741" s="171" t="s">
        <v>909</v>
      </c>
      <c r="K741" s="172" t="s">
        <v>909</v>
      </c>
    </row>
    <row r="742" spans="1:11">
      <c r="A742" s="32" t="s">
        <v>909</v>
      </c>
      <c r="B742" s="33" t="s">
        <v>909</v>
      </c>
      <c r="C742" s="34" t="s">
        <v>909</v>
      </c>
      <c r="D742" s="34" t="s">
        <v>909</v>
      </c>
      <c r="E742" s="34">
        <f t="shared" si="24"/>
        <v>0</v>
      </c>
      <c r="F742" s="34" t="s">
        <v>909</v>
      </c>
      <c r="G742" s="126">
        <f t="shared" si="25"/>
        <v>0</v>
      </c>
      <c r="H742" s="156" t="s">
        <v>909</v>
      </c>
      <c r="I742" s="155" t="s">
        <v>909</v>
      </c>
      <c r="J742" s="171" t="s">
        <v>909</v>
      </c>
      <c r="K742" s="172" t="s">
        <v>909</v>
      </c>
    </row>
    <row r="743" spans="1:11">
      <c r="A743" s="32" t="s">
        <v>909</v>
      </c>
      <c r="B743" s="33" t="s">
        <v>909</v>
      </c>
      <c r="C743" s="34" t="s">
        <v>909</v>
      </c>
      <c r="D743" s="34" t="s">
        <v>909</v>
      </c>
      <c r="E743" s="34">
        <f t="shared" si="24"/>
        <v>0</v>
      </c>
      <c r="F743" s="34" t="s">
        <v>909</v>
      </c>
      <c r="G743" s="126">
        <f t="shared" si="25"/>
        <v>0</v>
      </c>
      <c r="H743" s="156" t="s">
        <v>909</v>
      </c>
      <c r="I743" s="155" t="s">
        <v>909</v>
      </c>
      <c r="J743" s="171" t="s">
        <v>909</v>
      </c>
      <c r="K743" s="172" t="s">
        <v>909</v>
      </c>
    </row>
    <row r="744" spans="1:11">
      <c r="A744" s="32" t="s">
        <v>909</v>
      </c>
      <c r="B744" s="33" t="s">
        <v>909</v>
      </c>
      <c r="C744" s="34" t="s">
        <v>909</v>
      </c>
      <c r="D744" s="34" t="s">
        <v>909</v>
      </c>
      <c r="E744" s="34">
        <f t="shared" si="24"/>
        <v>0</v>
      </c>
      <c r="F744" s="34" t="s">
        <v>909</v>
      </c>
      <c r="G744" s="126">
        <f t="shared" si="25"/>
        <v>0</v>
      </c>
      <c r="H744" s="156" t="s">
        <v>909</v>
      </c>
      <c r="I744" s="155" t="s">
        <v>909</v>
      </c>
      <c r="J744" s="171" t="s">
        <v>909</v>
      </c>
      <c r="K744" s="172" t="s">
        <v>909</v>
      </c>
    </row>
    <row r="745" spans="1:11">
      <c r="A745" s="32" t="s">
        <v>909</v>
      </c>
      <c r="B745" s="33" t="s">
        <v>909</v>
      </c>
      <c r="C745" s="34" t="s">
        <v>909</v>
      </c>
      <c r="D745" s="34" t="s">
        <v>909</v>
      </c>
      <c r="E745" s="34">
        <f t="shared" si="24"/>
        <v>0</v>
      </c>
      <c r="F745" s="34" t="s">
        <v>909</v>
      </c>
      <c r="G745" s="126">
        <f t="shared" si="25"/>
        <v>0</v>
      </c>
      <c r="H745" s="156" t="s">
        <v>909</v>
      </c>
      <c r="I745" s="155" t="s">
        <v>909</v>
      </c>
      <c r="J745" s="171" t="s">
        <v>909</v>
      </c>
      <c r="K745" s="172" t="s">
        <v>909</v>
      </c>
    </row>
    <row r="746" spans="1:11">
      <c r="A746" s="32" t="s">
        <v>909</v>
      </c>
      <c r="B746" s="33" t="s">
        <v>909</v>
      </c>
      <c r="C746" s="34" t="s">
        <v>909</v>
      </c>
      <c r="D746" s="34" t="s">
        <v>909</v>
      </c>
      <c r="E746" s="34">
        <f t="shared" si="24"/>
        <v>0</v>
      </c>
      <c r="F746" s="34" t="s">
        <v>909</v>
      </c>
      <c r="G746" s="126">
        <f t="shared" si="25"/>
        <v>0</v>
      </c>
      <c r="H746" s="156" t="s">
        <v>909</v>
      </c>
      <c r="I746" s="155" t="s">
        <v>909</v>
      </c>
      <c r="J746" s="171" t="s">
        <v>909</v>
      </c>
      <c r="K746" s="172" t="s">
        <v>909</v>
      </c>
    </row>
    <row r="747" spans="1:11">
      <c r="A747" s="32" t="s">
        <v>909</v>
      </c>
      <c r="B747" s="33" t="s">
        <v>909</v>
      </c>
      <c r="C747" s="34" t="s">
        <v>909</v>
      </c>
      <c r="D747" s="34" t="s">
        <v>909</v>
      </c>
      <c r="E747" s="34">
        <f t="shared" si="24"/>
        <v>0</v>
      </c>
      <c r="F747" s="34" t="s">
        <v>909</v>
      </c>
      <c r="G747" s="126">
        <f t="shared" si="25"/>
        <v>0</v>
      </c>
      <c r="H747" s="156" t="s">
        <v>909</v>
      </c>
      <c r="I747" s="155" t="s">
        <v>909</v>
      </c>
      <c r="J747" s="171" t="s">
        <v>909</v>
      </c>
      <c r="K747" s="172" t="s">
        <v>909</v>
      </c>
    </row>
    <row r="748" spans="1:11">
      <c r="A748" s="32" t="s">
        <v>909</v>
      </c>
      <c r="B748" s="33" t="s">
        <v>909</v>
      </c>
      <c r="C748" s="34" t="s">
        <v>909</v>
      </c>
      <c r="D748" s="34" t="s">
        <v>909</v>
      </c>
      <c r="E748" s="34">
        <f t="shared" si="24"/>
        <v>0</v>
      </c>
      <c r="F748" s="34" t="s">
        <v>909</v>
      </c>
      <c r="G748" s="126">
        <f t="shared" si="25"/>
        <v>0</v>
      </c>
      <c r="H748" s="156" t="s">
        <v>909</v>
      </c>
      <c r="I748" s="155" t="s">
        <v>909</v>
      </c>
      <c r="J748" s="171" t="s">
        <v>909</v>
      </c>
      <c r="K748" s="172" t="s">
        <v>909</v>
      </c>
    </row>
    <row r="749" spans="1:11">
      <c r="A749" s="32" t="s">
        <v>909</v>
      </c>
      <c r="B749" s="33" t="s">
        <v>909</v>
      </c>
      <c r="C749" s="34" t="s">
        <v>909</v>
      </c>
      <c r="D749" s="34" t="s">
        <v>909</v>
      </c>
      <c r="E749" s="34">
        <f t="shared" si="24"/>
        <v>0</v>
      </c>
      <c r="F749" s="34" t="s">
        <v>909</v>
      </c>
      <c r="G749" s="126">
        <f t="shared" si="25"/>
        <v>0</v>
      </c>
      <c r="H749" s="156" t="s">
        <v>909</v>
      </c>
      <c r="I749" s="155" t="s">
        <v>909</v>
      </c>
      <c r="J749" s="171" t="s">
        <v>909</v>
      </c>
      <c r="K749" s="172" t="s">
        <v>909</v>
      </c>
    </row>
    <row r="750" spans="1:11">
      <c r="A750" s="32" t="s">
        <v>909</v>
      </c>
      <c r="B750" s="33" t="s">
        <v>909</v>
      </c>
      <c r="C750" s="34" t="s">
        <v>909</v>
      </c>
      <c r="D750" s="34" t="s">
        <v>909</v>
      </c>
      <c r="E750" s="34">
        <f t="shared" si="24"/>
        <v>0</v>
      </c>
      <c r="F750" s="34" t="s">
        <v>909</v>
      </c>
      <c r="G750" s="126">
        <f t="shared" si="25"/>
        <v>0</v>
      </c>
      <c r="H750" s="156" t="s">
        <v>909</v>
      </c>
      <c r="I750" s="155" t="s">
        <v>909</v>
      </c>
      <c r="J750" s="171" t="s">
        <v>909</v>
      </c>
      <c r="K750" s="172" t="s">
        <v>909</v>
      </c>
    </row>
    <row r="751" spans="1:11">
      <c r="A751" s="32" t="s">
        <v>909</v>
      </c>
      <c r="B751" s="33" t="s">
        <v>909</v>
      </c>
      <c r="C751" s="34" t="s">
        <v>909</v>
      </c>
      <c r="D751" s="34" t="s">
        <v>909</v>
      </c>
      <c r="E751" s="34">
        <f t="shared" si="24"/>
        <v>0</v>
      </c>
      <c r="F751" s="34" t="s">
        <v>909</v>
      </c>
      <c r="G751" s="126">
        <f t="shared" si="25"/>
        <v>0</v>
      </c>
      <c r="H751" s="156" t="s">
        <v>909</v>
      </c>
      <c r="I751" s="155" t="s">
        <v>909</v>
      </c>
      <c r="J751" s="171" t="s">
        <v>909</v>
      </c>
      <c r="K751" s="172" t="s">
        <v>909</v>
      </c>
    </row>
    <row r="752" spans="1:11">
      <c r="A752" s="32" t="s">
        <v>909</v>
      </c>
      <c r="B752" s="33" t="s">
        <v>909</v>
      </c>
      <c r="C752" s="34" t="s">
        <v>909</v>
      </c>
      <c r="D752" s="34" t="s">
        <v>909</v>
      </c>
      <c r="E752" s="34">
        <f t="shared" si="24"/>
        <v>0</v>
      </c>
      <c r="F752" s="34" t="s">
        <v>909</v>
      </c>
      <c r="G752" s="126">
        <f t="shared" si="25"/>
        <v>0</v>
      </c>
      <c r="H752" s="156" t="s">
        <v>909</v>
      </c>
      <c r="I752" s="155" t="s">
        <v>909</v>
      </c>
      <c r="J752" s="171" t="s">
        <v>909</v>
      </c>
      <c r="K752" s="172" t="s">
        <v>909</v>
      </c>
    </row>
    <row r="753" spans="1:11">
      <c r="A753" s="32" t="s">
        <v>909</v>
      </c>
      <c r="B753" s="33" t="s">
        <v>909</v>
      </c>
      <c r="C753" s="34" t="s">
        <v>909</v>
      </c>
      <c r="D753" s="34" t="s">
        <v>909</v>
      </c>
      <c r="E753" s="34">
        <f t="shared" si="24"/>
        <v>0</v>
      </c>
      <c r="F753" s="34" t="s">
        <v>909</v>
      </c>
      <c r="G753" s="126">
        <f t="shared" si="25"/>
        <v>0</v>
      </c>
      <c r="H753" s="156" t="s">
        <v>909</v>
      </c>
      <c r="I753" s="155" t="s">
        <v>909</v>
      </c>
      <c r="J753" s="171" t="s">
        <v>909</v>
      </c>
      <c r="K753" s="172" t="s">
        <v>909</v>
      </c>
    </row>
    <row r="754" spans="1:11">
      <c r="A754" s="32" t="s">
        <v>909</v>
      </c>
      <c r="B754" s="33" t="s">
        <v>909</v>
      </c>
      <c r="C754" s="34" t="s">
        <v>909</v>
      </c>
      <c r="D754" s="34" t="s">
        <v>909</v>
      </c>
      <c r="E754" s="34">
        <f t="shared" si="24"/>
        <v>0</v>
      </c>
      <c r="F754" s="34" t="s">
        <v>909</v>
      </c>
      <c r="G754" s="126">
        <f t="shared" si="25"/>
        <v>0</v>
      </c>
      <c r="H754" s="156" t="s">
        <v>909</v>
      </c>
      <c r="I754" s="155" t="s">
        <v>909</v>
      </c>
      <c r="J754" s="171" t="s">
        <v>909</v>
      </c>
      <c r="K754" s="172" t="s">
        <v>909</v>
      </c>
    </row>
    <row r="755" spans="1:11">
      <c r="A755" s="32" t="s">
        <v>909</v>
      </c>
      <c r="B755" s="33" t="s">
        <v>909</v>
      </c>
      <c r="C755" s="34" t="s">
        <v>909</v>
      </c>
      <c r="D755" s="34" t="s">
        <v>909</v>
      </c>
      <c r="E755" s="34">
        <f t="shared" si="24"/>
        <v>0</v>
      </c>
      <c r="F755" s="34" t="s">
        <v>909</v>
      </c>
      <c r="G755" s="126">
        <f t="shared" si="25"/>
        <v>0</v>
      </c>
      <c r="H755" s="156" t="s">
        <v>909</v>
      </c>
      <c r="I755" s="155" t="s">
        <v>909</v>
      </c>
      <c r="J755" s="171" t="s">
        <v>909</v>
      </c>
      <c r="K755" s="172" t="s">
        <v>909</v>
      </c>
    </row>
    <row r="756" spans="1:11">
      <c r="A756" s="32" t="s">
        <v>909</v>
      </c>
      <c r="B756" s="33" t="s">
        <v>909</v>
      </c>
      <c r="C756" s="34" t="s">
        <v>909</v>
      </c>
      <c r="D756" s="34" t="s">
        <v>909</v>
      </c>
      <c r="E756" s="34">
        <f t="shared" si="24"/>
        <v>0</v>
      </c>
      <c r="F756" s="34" t="s">
        <v>909</v>
      </c>
      <c r="G756" s="126">
        <f t="shared" si="25"/>
        <v>0</v>
      </c>
      <c r="H756" s="156" t="s">
        <v>909</v>
      </c>
      <c r="I756" s="155" t="s">
        <v>909</v>
      </c>
      <c r="J756" s="171" t="s">
        <v>909</v>
      </c>
      <c r="K756" s="172" t="s">
        <v>909</v>
      </c>
    </row>
    <row r="757" spans="1:11">
      <c r="A757" s="32" t="s">
        <v>909</v>
      </c>
      <c r="B757" s="33" t="s">
        <v>909</v>
      </c>
      <c r="C757" s="34" t="s">
        <v>909</v>
      </c>
      <c r="D757" s="34" t="s">
        <v>909</v>
      </c>
      <c r="E757" s="34">
        <f t="shared" si="24"/>
        <v>0</v>
      </c>
      <c r="F757" s="34" t="s">
        <v>909</v>
      </c>
      <c r="G757" s="126">
        <f t="shared" si="25"/>
        <v>0</v>
      </c>
      <c r="H757" s="156" t="s">
        <v>909</v>
      </c>
      <c r="I757" s="155" t="s">
        <v>909</v>
      </c>
      <c r="J757" s="171" t="s">
        <v>909</v>
      </c>
      <c r="K757" s="172" t="s">
        <v>909</v>
      </c>
    </row>
    <row r="758" spans="1:11">
      <c r="A758" s="32" t="s">
        <v>909</v>
      </c>
      <c r="B758" s="33" t="s">
        <v>909</v>
      </c>
      <c r="C758" s="34" t="s">
        <v>909</v>
      </c>
      <c r="D758" s="34" t="s">
        <v>909</v>
      </c>
      <c r="E758" s="34">
        <f t="shared" si="24"/>
        <v>0</v>
      </c>
      <c r="F758" s="34" t="s">
        <v>909</v>
      </c>
      <c r="G758" s="126">
        <f t="shared" si="25"/>
        <v>0</v>
      </c>
      <c r="H758" s="156" t="s">
        <v>909</v>
      </c>
      <c r="I758" s="155" t="s">
        <v>909</v>
      </c>
      <c r="J758" s="171" t="s">
        <v>909</v>
      </c>
      <c r="K758" s="172" t="s">
        <v>909</v>
      </c>
    </row>
    <row r="759" spans="1:11">
      <c r="A759" s="32" t="s">
        <v>909</v>
      </c>
      <c r="B759" s="36" t="s">
        <v>909</v>
      </c>
      <c r="C759" s="34" t="s">
        <v>909</v>
      </c>
      <c r="D759" s="34" t="s">
        <v>909</v>
      </c>
      <c r="E759" s="34">
        <f t="shared" si="24"/>
        <v>0</v>
      </c>
      <c r="F759" s="34" t="s">
        <v>909</v>
      </c>
      <c r="G759" s="126">
        <f t="shared" si="25"/>
        <v>0</v>
      </c>
      <c r="H759" s="156" t="s">
        <v>909</v>
      </c>
      <c r="I759" s="155" t="s">
        <v>909</v>
      </c>
      <c r="J759" s="171" t="s">
        <v>909</v>
      </c>
      <c r="K759" s="172" t="s">
        <v>909</v>
      </c>
    </row>
    <row r="760" spans="1:11">
      <c r="A760" s="32" t="s">
        <v>909</v>
      </c>
      <c r="B760" s="33" t="s">
        <v>909</v>
      </c>
      <c r="C760" s="34" t="s">
        <v>909</v>
      </c>
      <c r="D760" s="34" t="s">
        <v>909</v>
      </c>
      <c r="E760" s="34">
        <f t="shared" si="24"/>
        <v>0</v>
      </c>
      <c r="F760" s="34" t="s">
        <v>909</v>
      </c>
      <c r="G760" s="126">
        <f t="shared" si="25"/>
        <v>0</v>
      </c>
      <c r="H760" s="156" t="s">
        <v>909</v>
      </c>
      <c r="I760" s="155" t="s">
        <v>909</v>
      </c>
      <c r="J760" s="171" t="s">
        <v>909</v>
      </c>
      <c r="K760" s="172" t="s">
        <v>909</v>
      </c>
    </row>
    <row r="761" spans="1:11">
      <c r="A761" s="32" t="s">
        <v>909</v>
      </c>
      <c r="B761" s="36" t="s">
        <v>909</v>
      </c>
      <c r="C761" s="34" t="s">
        <v>909</v>
      </c>
      <c r="D761" s="34" t="s">
        <v>909</v>
      </c>
      <c r="E761" s="34">
        <f t="shared" si="24"/>
        <v>0</v>
      </c>
      <c r="F761" s="34" t="s">
        <v>909</v>
      </c>
      <c r="G761" s="126">
        <f t="shared" si="25"/>
        <v>0</v>
      </c>
      <c r="H761" s="156" t="s">
        <v>909</v>
      </c>
      <c r="I761" s="155" t="s">
        <v>909</v>
      </c>
      <c r="J761" s="171" t="s">
        <v>909</v>
      </c>
      <c r="K761" s="172" t="s">
        <v>909</v>
      </c>
    </row>
    <row r="762" spans="1:11">
      <c r="A762" s="32" t="s">
        <v>909</v>
      </c>
      <c r="B762" s="36" t="s">
        <v>909</v>
      </c>
      <c r="C762" s="34" t="s">
        <v>909</v>
      </c>
      <c r="D762" s="34" t="s">
        <v>909</v>
      </c>
      <c r="E762" s="34">
        <f t="shared" si="24"/>
        <v>0</v>
      </c>
      <c r="F762" s="34" t="s">
        <v>909</v>
      </c>
      <c r="G762" s="126">
        <f t="shared" si="25"/>
        <v>0</v>
      </c>
      <c r="H762" s="156" t="s">
        <v>909</v>
      </c>
      <c r="I762" s="155" t="s">
        <v>909</v>
      </c>
      <c r="J762" s="171" t="s">
        <v>909</v>
      </c>
      <c r="K762" s="172" t="s">
        <v>909</v>
      </c>
    </row>
    <row r="763" spans="1:11">
      <c r="A763" s="32" t="s">
        <v>909</v>
      </c>
      <c r="B763" s="36" t="s">
        <v>909</v>
      </c>
      <c r="C763" s="34" t="s">
        <v>909</v>
      </c>
      <c r="D763" s="34" t="s">
        <v>909</v>
      </c>
      <c r="E763" s="34">
        <f t="shared" si="24"/>
        <v>0</v>
      </c>
      <c r="F763" s="34" t="s">
        <v>909</v>
      </c>
      <c r="G763" s="126">
        <f t="shared" si="25"/>
        <v>0</v>
      </c>
      <c r="H763" s="157" t="s">
        <v>909</v>
      </c>
      <c r="I763" s="158" t="s">
        <v>909</v>
      </c>
      <c r="J763" s="173" t="s">
        <v>909</v>
      </c>
      <c r="K763" s="174" t="s">
        <v>909</v>
      </c>
    </row>
    <row r="764" spans="1:11">
      <c r="A764" s="32" t="s">
        <v>909</v>
      </c>
      <c r="B764" s="36" t="s">
        <v>909</v>
      </c>
      <c r="C764" s="34" t="s">
        <v>909</v>
      </c>
      <c r="D764" s="34" t="s">
        <v>909</v>
      </c>
      <c r="E764" s="34">
        <f t="shared" si="24"/>
        <v>0</v>
      </c>
      <c r="F764" s="34" t="s">
        <v>909</v>
      </c>
      <c r="G764" s="126">
        <f t="shared" si="25"/>
        <v>0</v>
      </c>
      <c r="H764" s="157" t="s">
        <v>909</v>
      </c>
      <c r="I764" s="158" t="s">
        <v>909</v>
      </c>
      <c r="J764" s="173" t="s">
        <v>909</v>
      </c>
      <c r="K764" s="174" t="s">
        <v>909</v>
      </c>
    </row>
    <row r="765" spans="1:11">
      <c r="A765" s="32" t="s">
        <v>909</v>
      </c>
      <c r="B765" s="36" t="s">
        <v>909</v>
      </c>
      <c r="C765" s="34" t="s">
        <v>909</v>
      </c>
      <c r="D765" s="34" t="s">
        <v>909</v>
      </c>
      <c r="E765" s="34">
        <f t="shared" si="24"/>
        <v>0</v>
      </c>
      <c r="F765" s="34" t="s">
        <v>909</v>
      </c>
      <c r="G765" s="126">
        <f t="shared" si="25"/>
        <v>0</v>
      </c>
      <c r="H765" s="156" t="s">
        <v>909</v>
      </c>
      <c r="I765" s="159" t="s">
        <v>909</v>
      </c>
      <c r="J765" s="175" t="s">
        <v>909</v>
      </c>
      <c r="K765" s="176" t="s">
        <v>909</v>
      </c>
    </row>
    <row r="766" spans="1:11">
      <c r="A766" s="32" t="s">
        <v>909</v>
      </c>
      <c r="B766" s="36" t="s">
        <v>909</v>
      </c>
      <c r="C766" s="34" t="s">
        <v>909</v>
      </c>
      <c r="D766" s="34" t="s">
        <v>909</v>
      </c>
      <c r="E766" s="34">
        <f t="shared" si="24"/>
        <v>0</v>
      </c>
      <c r="F766" s="34" t="s">
        <v>909</v>
      </c>
      <c r="G766" s="126">
        <f t="shared" si="25"/>
        <v>0</v>
      </c>
      <c r="H766" s="156" t="s">
        <v>909</v>
      </c>
      <c r="I766" s="159" t="s">
        <v>909</v>
      </c>
      <c r="J766" s="175" t="s">
        <v>909</v>
      </c>
      <c r="K766" s="176" t="s">
        <v>909</v>
      </c>
    </row>
    <row r="767" spans="1:11">
      <c r="A767" s="32" t="s">
        <v>909</v>
      </c>
      <c r="B767" s="36" t="s">
        <v>909</v>
      </c>
      <c r="C767" s="34" t="s">
        <v>909</v>
      </c>
      <c r="D767" s="34" t="s">
        <v>909</v>
      </c>
      <c r="E767" s="34">
        <f t="shared" si="24"/>
        <v>0</v>
      </c>
      <c r="F767" s="34" t="s">
        <v>909</v>
      </c>
      <c r="G767" s="126">
        <f t="shared" si="25"/>
        <v>0</v>
      </c>
      <c r="H767" s="156" t="s">
        <v>909</v>
      </c>
      <c r="I767" s="159" t="s">
        <v>909</v>
      </c>
      <c r="J767" s="175" t="s">
        <v>909</v>
      </c>
      <c r="K767" s="176" t="s">
        <v>909</v>
      </c>
    </row>
    <row r="768" spans="1:11">
      <c r="A768" s="32" t="s">
        <v>909</v>
      </c>
      <c r="B768" s="36" t="s">
        <v>909</v>
      </c>
      <c r="C768" s="34" t="s">
        <v>909</v>
      </c>
      <c r="D768" s="34" t="s">
        <v>909</v>
      </c>
      <c r="E768" s="34">
        <f t="shared" si="24"/>
        <v>0</v>
      </c>
      <c r="F768" s="34" t="s">
        <v>909</v>
      </c>
      <c r="G768" s="126">
        <f t="shared" si="25"/>
        <v>0</v>
      </c>
      <c r="H768" s="156" t="s">
        <v>909</v>
      </c>
      <c r="I768" s="159" t="s">
        <v>909</v>
      </c>
      <c r="J768" s="175" t="s">
        <v>909</v>
      </c>
      <c r="K768" s="176" t="s">
        <v>909</v>
      </c>
    </row>
    <row r="769" spans="1:11">
      <c r="A769" s="32" t="s">
        <v>909</v>
      </c>
      <c r="B769" s="36" t="s">
        <v>909</v>
      </c>
      <c r="C769" s="34" t="s">
        <v>909</v>
      </c>
      <c r="D769" s="34" t="s">
        <v>909</v>
      </c>
      <c r="E769" s="34">
        <f t="shared" si="24"/>
        <v>0</v>
      </c>
      <c r="F769" s="34" t="s">
        <v>909</v>
      </c>
      <c r="G769" s="126">
        <f t="shared" si="25"/>
        <v>0</v>
      </c>
      <c r="H769" s="156" t="s">
        <v>909</v>
      </c>
      <c r="I769" s="159" t="s">
        <v>909</v>
      </c>
      <c r="J769" s="175" t="s">
        <v>909</v>
      </c>
      <c r="K769" s="176" t="s">
        <v>909</v>
      </c>
    </row>
    <row r="770" spans="1:11">
      <c r="A770" s="32" t="s">
        <v>909</v>
      </c>
      <c r="B770" s="36" t="s">
        <v>909</v>
      </c>
      <c r="C770" s="34" t="s">
        <v>909</v>
      </c>
      <c r="D770" s="34" t="s">
        <v>909</v>
      </c>
      <c r="E770" s="34">
        <f t="shared" si="24"/>
        <v>0</v>
      </c>
      <c r="F770" s="34" t="s">
        <v>909</v>
      </c>
      <c r="G770" s="126">
        <f t="shared" si="25"/>
        <v>0</v>
      </c>
      <c r="H770" s="156" t="s">
        <v>909</v>
      </c>
      <c r="I770" s="159" t="s">
        <v>909</v>
      </c>
      <c r="J770" s="175" t="s">
        <v>909</v>
      </c>
      <c r="K770" s="176" t="s">
        <v>909</v>
      </c>
    </row>
    <row r="771" spans="1:11">
      <c r="A771" s="32" t="s">
        <v>909</v>
      </c>
      <c r="B771" s="36" t="s">
        <v>909</v>
      </c>
      <c r="C771" s="34" t="s">
        <v>909</v>
      </c>
      <c r="D771" s="34" t="s">
        <v>909</v>
      </c>
      <c r="E771" s="34">
        <f t="shared" si="24"/>
        <v>0</v>
      </c>
      <c r="F771" s="34" t="s">
        <v>909</v>
      </c>
      <c r="G771" s="126">
        <f t="shared" si="25"/>
        <v>0</v>
      </c>
      <c r="H771" s="156" t="s">
        <v>909</v>
      </c>
      <c r="I771" s="159" t="s">
        <v>909</v>
      </c>
      <c r="J771" s="175" t="s">
        <v>909</v>
      </c>
      <c r="K771" s="176" t="s">
        <v>909</v>
      </c>
    </row>
    <row r="772" spans="1:11">
      <c r="A772" s="32" t="s">
        <v>909</v>
      </c>
      <c r="B772" s="36" t="s">
        <v>909</v>
      </c>
      <c r="C772" s="34" t="s">
        <v>909</v>
      </c>
      <c r="D772" s="34" t="s">
        <v>909</v>
      </c>
      <c r="E772" s="34">
        <f t="shared" si="24"/>
        <v>0</v>
      </c>
      <c r="F772" s="34" t="s">
        <v>909</v>
      </c>
      <c r="G772" s="126">
        <f t="shared" si="25"/>
        <v>0</v>
      </c>
      <c r="H772" s="156" t="s">
        <v>909</v>
      </c>
      <c r="I772" s="159" t="s">
        <v>909</v>
      </c>
      <c r="J772" s="175" t="s">
        <v>909</v>
      </c>
      <c r="K772" s="176" t="s">
        <v>909</v>
      </c>
    </row>
    <row r="773" spans="1:11">
      <c r="A773" s="32" t="s">
        <v>909</v>
      </c>
      <c r="B773" s="36" t="s">
        <v>909</v>
      </c>
      <c r="C773" s="34" t="s">
        <v>909</v>
      </c>
      <c r="D773" s="34" t="s">
        <v>909</v>
      </c>
      <c r="E773" s="34">
        <f t="shared" si="24"/>
        <v>0</v>
      </c>
      <c r="F773" s="34" t="s">
        <v>909</v>
      </c>
      <c r="G773" s="126">
        <f t="shared" si="25"/>
        <v>0</v>
      </c>
      <c r="H773" s="156" t="s">
        <v>909</v>
      </c>
      <c r="I773" s="159" t="s">
        <v>909</v>
      </c>
      <c r="J773" s="175" t="s">
        <v>909</v>
      </c>
      <c r="K773" s="176" t="s">
        <v>909</v>
      </c>
    </row>
    <row r="774" spans="1:11">
      <c r="A774" s="32" t="s">
        <v>909</v>
      </c>
      <c r="B774" s="36" t="s">
        <v>909</v>
      </c>
      <c r="C774" s="34" t="s">
        <v>909</v>
      </c>
      <c r="D774" s="34" t="s">
        <v>909</v>
      </c>
      <c r="E774" s="34">
        <f t="shared" si="24"/>
        <v>0</v>
      </c>
      <c r="F774" s="34" t="s">
        <v>909</v>
      </c>
      <c r="G774" s="126">
        <f t="shared" si="25"/>
        <v>0</v>
      </c>
      <c r="H774" s="156" t="s">
        <v>909</v>
      </c>
      <c r="I774" s="159" t="s">
        <v>909</v>
      </c>
      <c r="J774" s="175" t="s">
        <v>909</v>
      </c>
      <c r="K774" s="176" t="s">
        <v>909</v>
      </c>
    </row>
    <row r="775" spans="1:11">
      <c r="A775" s="32" t="s">
        <v>909</v>
      </c>
      <c r="B775" s="36" t="s">
        <v>909</v>
      </c>
      <c r="C775" s="34" t="s">
        <v>909</v>
      </c>
      <c r="D775" s="34" t="s">
        <v>909</v>
      </c>
      <c r="E775" s="34">
        <f t="shared" si="24"/>
        <v>0</v>
      </c>
      <c r="F775" s="34" t="s">
        <v>909</v>
      </c>
      <c r="G775" s="126">
        <f t="shared" si="25"/>
        <v>0</v>
      </c>
      <c r="H775" s="156" t="s">
        <v>909</v>
      </c>
      <c r="I775" s="159" t="s">
        <v>909</v>
      </c>
      <c r="J775" s="175" t="s">
        <v>909</v>
      </c>
      <c r="K775" s="176" t="s">
        <v>909</v>
      </c>
    </row>
    <row r="776" spans="1:11">
      <c r="A776" s="32" t="s">
        <v>909</v>
      </c>
      <c r="B776" s="36" t="s">
        <v>909</v>
      </c>
      <c r="C776" s="34" t="s">
        <v>909</v>
      </c>
      <c r="D776" s="34" t="s">
        <v>909</v>
      </c>
      <c r="E776" s="34">
        <f t="shared" si="24"/>
        <v>0</v>
      </c>
      <c r="F776" s="34" t="s">
        <v>909</v>
      </c>
      <c r="G776" s="126">
        <f t="shared" si="25"/>
        <v>0</v>
      </c>
      <c r="H776" s="156" t="s">
        <v>909</v>
      </c>
      <c r="I776" s="159" t="s">
        <v>909</v>
      </c>
      <c r="J776" s="175" t="s">
        <v>909</v>
      </c>
      <c r="K776" s="176" t="s">
        <v>909</v>
      </c>
    </row>
    <row r="777" spans="1:11">
      <c r="A777" s="32" t="s">
        <v>909</v>
      </c>
      <c r="B777" s="36" t="s">
        <v>909</v>
      </c>
      <c r="C777" s="34" t="s">
        <v>909</v>
      </c>
      <c r="D777" s="34" t="s">
        <v>909</v>
      </c>
      <c r="E777" s="34">
        <f t="shared" si="24"/>
        <v>0</v>
      </c>
      <c r="F777" s="34" t="s">
        <v>909</v>
      </c>
      <c r="G777" s="126">
        <f t="shared" si="25"/>
        <v>0</v>
      </c>
      <c r="H777" s="156" t="s">
        <v>909</v>
      </c>
      <c r="I777" s="159" t="s">
        <v>909</v>
      </c>
      <c r="J777" s="175" t="s">
        <v>909</v>
      </c>
      <c r="K777" s="176" t="s">
        <v>909</v>
      </c>
    </row>
    <row r="778" spans="1:11">
      <c r="A778" s="32" t="s">
        <v>909</v>
      </c>
      <c r="B778" s="36" t="s">
        <v>909</v>
      </c>
      <c r="C778" s="34" t="s">
        <v>909</v>
      </c>
      <c r="D778" s="34" t="s">
        <v>909</v>
      </c>
      <c r="E778" s="34">
        <f t="shared" si="24"/>
        <v>0</v>
      </c>
      <c r="F778" s="34" t="s">
        <v>909</v>
      </c>
      <c r="G778" s="126">
        <f t="shared" si="25"/>
        <v>0</v>
      </c>
      <c r="H778" s="156" t="s">
        <v>909</v>
      </c>
      <c r="I778" s="159" t="s">
        <v>909</v>
      </c>
      <c r="J778" s="175" t="s">
        <v>909</v>
      </c>
      <c r="K778" s="176" t="s">
        <v>909</v>
      </c>
    </row>
    <row r="779" spans="1:11">
      <c r="A779" s="32" t="s">
        <v>909</v>
      </c>
      <c r="B779" s="36" t="s">
        <v>909</v>
      </c>
      <c r="C779" s="34" t="s">
        <v>909</v>
      </c>
      <c r="D779" s="34" t="s">
        <v>909</v>
      </c>
      <c r="E779" s="34">
        <f t="shared" si="24"/>
        <v>0</v>
      </c>
      <c r="F779" s="34" t="s">
        <v>909</v>
      </c>
      <c r="G779" s="126">
        <f t="shared" si="25"/>
        <v>0</v>
      </c>
      <c r="H779" s="156" t="s">
        <v>909</v>
      </c>
      <c r="I779" s="159" t="s">
        <v>909</v>
      </c>
      <c r="J779" s="175" t="s">
        <v>909</v>
      </c>
      <c r="K779" s="176" t="s">
        <v>909</v>
      </c>
    </row>
    <row r="780" spans="1:11">
      <c r="A780" s="32" t="s">
        <v>909</v>
      </c>
      <c r="B780" s="36" t="s">
        <v>909</v>
      </c>
      <c r="C780" s="34" t="s">
        <v>909</v>
      </c>
      <c r="D780" s="34" t="s">
        <v>909</v>
      </c>
      <c r="E780" s="34">
        <f t="shared" si="24"/>
        <v>0</v>
      </c>
      <c r="F780" s="34" t="s">
        <v>909</v>
      </c>
      <c r="G780" s="126">
        <f t="shared" si="25"/>
        <v>0</v>
      </c>
      <c r="H780" s="160" t="s">
        <v>909</v>
      </c>
      <c r="I780" s="159" t="s">
        <v>909</v>
      </c>
      <c r="J780" s="175" t="s">
        <v>909</v>
      </c>
      <c r="K780" s="176" t="s">
        <v>909</v>
      </c>
    </row>
    <row r="781" spans="1:11">
      <c r="A781" s="32" t="s">
        <v>909</v>
      </c>
      <c r="B781" s="36" t="s">
        <v>909</v>
      </c>
      <c r="C781" s="34" t="s">
        <v>909</v>
      </c>
      <c r="D781" s="34" t="s">
        <v>909</v>
      </c>
      <c r="E781" s="34">
        <f t="shared" si="24"/>
        <v>0</v>
      </c>
      <c r="F781" s="34" t="s">
        <v>909</v>
      </c>
      <c r="G781" s="126">
        <f t="shared" si="25"/>
        <v>0</v>
      </c>
      <c r="H781" s="160" t="s">
        <v>909</v>
      </c>
      <c r="I781" s="159" t="s">
        <v>909</v>
      </c>
      <c r="J781" s="175" t="s">
        <v>909</v>
      </c>
      <c r="K781" s="176" t="s">
        <v>909</v>
      </c>
    </row>
    <row r="782" spans="1:11">
      <c r="A782" s="32" t="s">
        <v>909</v>
      </c>
      <c r="B782" s="36" t="s">
        <v>909</v>
      </c>
      <c r="C782" s="34" t="s">
        <v>909</v>
      </c>
      <c r="D782" s="34" t="s">
        <v>909</v>
      </c>
      <c r="E782" s="34">
        <f t="shared" si="24"/>
        <v>0</v>
      </c>
      <c r="F782" s="34" t="s">
        <v>909</v>
      </c>
      <c r="G782" s="126">
        <f t="shared" si="25"/>
        <v>0</v>
      </c>
      <c r="H782" s="160" t="s">
        <v>909</v>
      </c>
      <c r="I782" s="159" t="s">
        <v>909</v>
      </c>
      <c r="J782" s="175" t="s">
        <v>909</v>
      </c>
      <c r="K782" s="176" t="s">
        <v>909</v>
      </c>
    </row>
    <row r="783" spans="1:11">
      <c r="A783" s="32" t="s">
        <v>909</v>
      </c>
      <c r="B783" s="36" t="s">
        <v>909</v>
      </c>
      <c r="C783" s="34" t="s">
        <v>909</v>
      </c>
      <c r="D783" s="34" t="s">
        <v>909</v>
      </c>
      <c r="E783" s="34">
        <f t="shared" si="24"/>
        <v>0</v>
      </c>
      <c r="F783" s="34" t="s">
        <v>909</v>
      </c>
      <c r="G783" s="126">
        <f t="shared" si="25"/>
        <v>0</v>
      </c>
      <c r="H783" s="160" t="s">
        <v>909</v>
      </c>
      <c r="I783" s="159" t="s">
        <v>909</v>
      </c>
      <c r="J783" s="175" t="s">
        <v>909</v>
      </c>
      <c r="K783" s="176" t="s">
        <v>909</v>
      </c>
    </row>
    <row r="784" spans="1:11">
      <c r="A784" s="32" t="s">
        <v>909</v>
      </c>
      <c r="B784" s="36" t="s">
        <v>909</v>
      </c>
      <c r="C784" s="34" t="s">
        <v>909</v>
      </c>
      <c r="D784" s="34" t="s">
        <v>909</v>
      </c>
      <c r="E784" s="34">
        <f t="shared" si="24"/>
        <v>0</v>
      </c>
      <c r="F784" s="34" t="s">
        <v>909</v>
      </c>
      <c r="G784" s="126">
        <f t="shared" si="25"/>
        <v>0</v>
      </c>
      <c r="H784" s="160" t="s">
        <v>909</v>
      </c>
      <c r="I784" s="159" t="s">
        <v>909</v>
      </c>
      <c r="J784" s="175" t="s">
        <v>909</v>
      </c>
      <c r="K784" s="176" t="s">
        <v>909</v>
      </c>
    </row>
    <row r="785" spans="1:11">
      <c r="A785" s="32" t="s">
        <v>909</v>
      </c>
      <c r="B785" s="36" t="s">
        <v>909</v>
      </c>
      <c r="C785" s="34" t="s">
        <v>909</v>
      </c>
      <c r="D785" s="34" t="s">
        <v>909</v>
      </c>
      <c r="E785" s="34">
        <f t="shared" si="24"/>
        <v>0</v>
      </c>
      <c r="F785" s="34" t="s">
        <v>909</v>
      </c>
      <c r="G785" s="126">
        <f t="shared" si="25"/>
        <v>0</v>
      </c>
      <c r="H785" s="160" t="s">
        <v>909</v>
      </c>
      <c r="I785" s="159" t="s">
        <v>909</v>
      </c>
      <c r="J785" s="175" t="s">
        <v>909</v>
      </c>
      <c r="K785" s="176" t="s">
        <v>909</v>
      </c>
    </row>
    <row r="786" spans="1:11">
      <c r="A786" s="32" t="s">
        <v>909</v>
      </c>
      <c r="B786" s="36" t="s">
        <v>909</v>
      </c>
      <c r="C786" s="34" t="s">
        <v>909</v>
      </c>
      <c r="D786" s="34" t="s">
        <v>909</v>
      </c>
      <c r="E786" s="34">
        <f t="shared" si="24"/>
        <v>0</v>
      </c>
      <c r="F786" s="34" t="s">
        <v>909</v>
      </c>
      <c r="G786" s="126">
        <f t="shared" si="25"/>
        <v>0</v>
      </c>
      <c r="H786" s="160" t="s">
        <v>909</v>
      </c>
      <c r="I786" s="159" t="s">
        <v>909</v>
      </c>
      <c r="J786" s="175" t="s">
        <v>909</v>
      </c>
      <c r="K786" s="176" t="s">
        <v>909</v>
      </c>
    </row>
    <row r="787" spans="1:11">
      <c r="A787" s="32" t="s">
        <v>909</v>
      </c>
      <c r="B787" s="36" t="s">
        <v>909</v>
      </c>
      <c r="C787" s="34" t="s">
        <v>909</v>
      </c>
      <c r="D787" s="34" t="s">
        <v>909</v>
      </c>
      <c r="E787" s="34">
        <f t="shared" si="24"/>
        <v>0</v>
      </c>
      <c r="F787" s="34" t="s">
        <v>909</v>
      </c>
      <c r="G787" s="126">
        <f t="shared" si="25"/>
        <v>0</v>
      </c>
      <c r="H787" s="160" t="s">
        <v>909</v>
      </c>
      <c r="I787" s="159" t="s">
        <v>909</v>
      </c>
      <c r="J787" s="175" t="s">
        <v>909</v>
      </c>
      <c r="K787" s="176" t="s">
        <v>909</v>
      </c>
    </row>
    <row r="788" spans="1:11">
      <c r="A788" s="32" t="s">
        <v>909</v>
      </c>
      <c r="B788" s="36" t="s">
        <v>909</v>
      </c>
      <c r="C788" s="34" t="s">
        <v>909</v>
      </c>
      <c r="D788" s="34" t="s">
        <v>909</v>
      </c>
      <c r="E788" s="34">
        <f t="shared" si="24"/>
        <v>0</v>
      </c>
      <c r="F788" s="34" t="s">
        <v>909</v>
      </c>
      <c r="G788" s="126">
        <f t="shared" si="25"/>
        <v>0</v>
      </c>
      <c r="H788" s="160" t="s">
        <v>909</v>
      </c>
      <c r="I788" s="159" t="s">
        <v>909</v>
      </c>
      <c r="J788" s="175" t="s">
        <v>909</v>
      </c>
      <c r="K788" s="176" t="s">
        <v>909</v>
      </c>
    </row>
    <row r="789" spans="1:11">
      <c r="A789" s="32" t="s">
        <v>909</v>
      </c>
      <c r="B789" s="36" t="s">
        <v>909</v>
      </c>
      <c r="C789" s="34" t="s">
        <v>909</v>
      </c>
      <c r="D789" s="34" t="s">
        <v>909</v>
      </c>
      <c r="E789" s="34">
        <f t="shared" si="24"/>
        <v>0</v>
      </c>
      <c r="F789" s="34" t="s">
        <v>909</v>
      </c>
      <c r="G789" s="126">
        <f t="shared" si="25"/>
        <v>0</v>
      </c>
      <c r="H789" s="160" t="s">
        <v>909</v>
      </c>
      <c r="I789" s="159" t="s">
        <v>909</v>
      </c>
      <c r="J789" s="175" t="s">
        <v>909</v>
      </c>
      <c r="K789" s="176" t="s">
        <v>909</v>
      </c>
    </row>
    <row r="790" spans="1:11">
      <c r="A790" s="32" t="s">
        <v>909</v>
      </c>
      <c r="B790" s="36" t="s">
        <v>909</v>
      </c>
      <c r="C790" s="34" t="s">
        <v>909</v>
      </c>
      <c r="D790" s="34" t="s">
        <v>909</v>
      </c>
      <c r="E790" s="34">
        <f t="shared" si="24"/>
        <v>0</v>
      </c>
      <c r="F790" s="34" t="s">
        <v>909</v>
      </c>
      <c r="G790" s="126">
        <f t="shared" si="25"/>
        <v>0</v>
      </c>
      <c r="H790" s="160" t="s">
        <v>909</v>
      </c>
      <c r="I790" s="159" t="s">
        <v>909</v>
      </c>
      <c r="J790" s="175" t="s">
        <v>909</v>
      </c>
      <c r="K790" s="176" t="s">
        <v>909</v>
      </c>
    </row>
    <row r="791" spans="1:11">
      <c r="A791" s="32" t="s">
        <v>909</v>
      </c>
      <c r="B791" s="36" t="s">
        <v>909</v>
      </c>
      <c r="C791" s="34" t="s">
        <v>909</v>
      </c>
      <c r="D791" s="34" t="s">
        <v>909</v>
      </c>
      <c r="E791" s="34">
        <f t="shared" si="24"/>
        <v>0</v>
      </c>
      <c r="F791" s="34" t="s">
        <v>909</v>
      </c>
      <c r="G791" s="126">
        <f t="shared" si="25"/>
        <v>0</v>
      </c>
      <c r="H791" s="160" t="s">
        <v>909</v>
      </c>
      <c r="I791" s="159" t="s">
        <v>909</v>
      </c>
      <c r="J791" s="175" t="s">
        <v>909</v>
      </c>
      <c r="K791" s="176" t="s">
        <v>909</v>
      </c>
    </row>
    <row r="792" spans="1:11">
      <c r="A792" s="32" t="s">
        <v>909</v>
      </c>
      <c r="B792" s="36" t="s">
        <v>909</v>
      </c>
      <c r="C792" s="34" t="s">
        <v>909</v>
      </c>
      <c r="D792" s="34" t="s">
        <v>909</v>
      </c>
      <c r="E792" s="34">
        <f t="shared" si="24"/>
        <v>0</v>
      </c>
      <c r="F792" s="34" t="s">
        <v>909</v>
      </c>
      <c r="G792" s="126">
        <f t="shared" si="25"/>
        <v>0</v>
      </c>
      <c r="H792" s="160" t="s">
        <v>909</v>
      </c>
      <c r="I792" s="159" t="s">
        <v>909</v>
      </c>
      <c r="J792" s="175" t="s">
        <v>909</v>
      </c>
      <c r="K792" s="176" t="s">
        <v>909</v>
      </c>
    </row>
    <row r="793" spans="1:11">
      <c r="A793" s="32" t="s">
        <v>909</v>
      </c>
      <c r="B793" s="36" t="s">
        <v>909</v>
      </c>
      <c r="C793" s="34" t="s">
        <v>909</v>
      </c>
      <c r="D793" s="34" t="s">
        <v>909</v>
      </c>
      <c r="E793" s="34">
        <f t="shared" ref="E793:E856" si="26">IFERROR(C793+D793,0)</f>
        <v>0</v>
      </c>
      <c r="F793" s="34" t="s">
        <v>909</v>
      </c>
      <c r="G793" s="126">
        <f t="shared" ref="G793:G856" si="27">IFERROR((E793-F793),0)</f>
        <v>0</v>
      </c>
      <c r="H793" s="160" t="s">
        <v>909</v>
      </c>
      <c r="I793" s="159" t="s">
        <v>909</v>
      </c>
      <c r="J793" s="175" t="s">
        <v>909</v>
      </c>
      <c r="K793" s="176" t="s">
        <v>909</v>
      </c>
    </row>
    <row r="794" spans="1:11">
      <c r="A794" s="32" t="s">
        <v>909</v>
      </c>
      <c r="B794" s="36" t="s">
        <v>909</v>
      </c>
      <c r="C794" s="34" t="s">
        <v>909</v>
      </c>
      <c r="D794" s="34" t="s">
        <v>909</v>
      </c>
      <c r="E794" s="34">
        <f t="shared" si="26"/>
        <v>0</v>
      </c>
      <c r="F794" s="34" t="s">
        <v>909</v>
      </c>
      <c r="G794" s="126">
        <f t="shared" si="27"/>
        <v>0</v>
      </c>
      <c r="H794" s="160" t="s">
        <v>909</v>
      </c>
      <c r="I794" s="159" t="s">
        <v>909</v>
      </c>
      <c r="J794" s="175" t="s">
        <v>909</v>
      </c>
      <c r="K794" s="176" t="s">
        <v>909</v>
      </c>
    </row>
    <row r="795" spans="1:11">
      <c r="A795" s="32" t="s">
        <v>909</v>
      </c>
      <c r="B795" s="36" t="s">
        <v>909</v>
      </c>
      <c r="C795" s="34" t="s">
        <v>909</v>
      </c>
      <c r="D795" s="34" t="s">
        <v>909</v>
      </c>
      <c r="E795" s="34">
        <f t="shared" si="26"/>
        <v>0</v>
      </c>
      <c r="F795" s="34" t="s">
        <v>909</v>
      </c>
      <c r="G795" s="126">
        <f t="shared" si="27"/>
        <v>0</v>
      </c>
      <c r="H795" s="160" t="s">
        <v>909</v>
      </c>
      <c r="I795" s="159" t="s">
        <v>909</v>
      </c>
      <c r="J795" s="175" t="s">
        <v>909</v>
      </c>
      <c r="K795" s="176" t="s">
        <v>909</v>
      </c>
    </row>
    <row r="796" spans="1:11">
      <c r="A796" s="32" t="s">
        <v>909</v>
      </c>
      <c r="B796" s="36" t="s">
        <v>909</v>
      </c>
      <c r="C796" s="34" t="s">
        <v>909</v>
      </c>
      <c r="D796" s="34" t="s">
        <v>909</v>
      </c>
      <c r="E796" s="34">
        <f t="shared" si="26"/>
        <v>0</v>
      </c>
      <c r="F796" s="34" t="s">
        <v>909</v>
      </c>
      <c r="G796" s="126">
        <f t="shared" si="27"/>
        <v>0</v>
      </c>
      <c r="H796" s="160" t="s">
        <v>909</v>
      </c>
      <c r="I796" s="159" t="s">
        <v>909</v>
      </c>
      <c r="J796" s="175" t="s">
        <v>909</v>
      </c>
      <c r="K796" s="176" t="s">
        <v>909</v>
      </c>
    </row>
    <row r="797" spans="1:11">
      <c r="A797" s="32" t="s">
        <v>909</v>
      </c>
      <c r="B797" s="36" t="s">
        <v>909</v>
      </c>
      <c r="C797" s="34" t="s">
        <v>909</v>
      </c>
      <c r="D797" s="34" t="s">
        <v>909</v>
      </c>
      <c r="E797" s="34">
        <f t="shared" si="26"/>
        <v>0</v>
      </c>
      <c r="F797" s="34" t="s">
        <v>909</v>
      </c>
      <c r="G797" s="126">
        <f t="shared" si="27"/>
        <v>0</v>
      </c>
      <c r="H797" s="160" t="s">
        <v>909</v>
      </c>
      <c r="I797" s="159" t="s">
        <v>909</v>
      </c>
      <c r="J797" s="175" t="s">
        <v>909</v>
      </c>
      <c r="K797" s="176" t="s">
        <v>909</v>
      </c>
    </row>
    <row r="798" spans="1:11">
      <c r="A798" s="32" t="s">
        <v>909</v>
      </c>
      <c r="B798" s="36" t="s">
        <v>909</v>
      </c>
      <c r="C798" s="34" t="s">
        <v>909</v>
      </c>
      <c r="D798" s="34" t="s">
        <v>909</v>
      </c>
      <c r="E798" s="34">
        <f t="shared" si="26"/>
        <v>0</v>
      </c>
      <c r="F798" s="34" t="s">
        <v>909</v>
      </c>
      <c r="G798" s="126">
        <f t="shared" si="27"/>
        <v>0</v>
      </c>
      <c r="H798" s="160" t="s">
        <v>909</v>
      </c>
      <c r="I798" s="159" t="s">
        <v>909</v>
      </c>
      <c r="J798" s="175" t="s">
        <v>909</v>
      </c>
      <c r="K798" s="176" t="s">
        <v>909</v>
      </c>
    </row>
    <row r="799" spans="1:11">
      <c r="A799" s="32" t="s">
        <v>909</v>
      </c>
      <c r="B799" s="36" t="s">
        <v>909</v>
      </c>
      <c r="C799" s="34" t="s">
        <v>909</v>
      </c>
      <c r="D799" s="34" t="s">
        <v>909</v>
      </c>
      <c r="E799" s="34">
        <f t="shared" si="26"/>
        <v>0</v>
      </c>
      <c r="F799" s="34" t="s">
        <v>909</v>
      </c>
      <c r="G799" s="126">
        <f t="shared" si="27"/>
        <v>0</v>
      </c>
      <c r="H799" s="160" t="s">
        <v>909</v>
      </c>
      <c r="I799" s="159" t="s">
        <v>909</v>
      </c>
      <c r="J799" s="175" t="s">
        <v>909</v>
      </c>
      <c r="K799" s="176" t="s">
        <v>909</v>
      </c>
    </row>
    <row r="800" spans="1:11">
      <c r="A800" s="32" t="s">
        <v>909</v>
      </c>
      <c r="B800" s="36" t="s">
        <v>909</v>
      </c>
      <c r="C800" s="34" t="s">
        <v>909</v>
      </c>
      <c r="D800" s="34" t="s">
        <v>909</v>
      </c>
      <c r="E800" s="34">
        <f t="shared" si="26"/>
        <v>0</v>
      </c>
      <c r="F800" s="34" t="s">
        <v>909</v>
      </c>
      <c r="G800" s="126">
        <f t="shared" si="27"/>
        <v>0</v>
      </c>
      <c r="H800" s="160" t="s">
        <v>909</v>
      </c>
      <c r="I800" s="159" t="s">
        <v>909</v>
      </c>
      <c r="J800" s="175" t="s">
        <v>909</v>
      </c>
      <c r="K800" s="176" t="s">
        <v>909</v>
      </c>
    </row>
    <row r="801" spans="1:11">
      <c r="A801" s="32" t="s">
        <v>909</v>
      </c>
      <c r="B801" s="36" t="s">
        <v>909</v>
      </c>
      <c r="C801" s="34" t="s">
        <v>909</v>
      </c>
      <c r="D801" s="34" t="s">
        <v>909</v>
      </c>
      <c r="E801" s="34">
        <f t="shared" si="26"/>
        <v>0</v>
      </c>
      <c r="F801" s="34" t="s">
        <v>909</v>
      </c>
      <c r="G801" s="126">
        <f t="shared" si="27"/>
        <v>0</v>
      </c>
      <c r="H801" s="160" t="s">
        <v>909</v>
      </c>
      <c r="I801" s="159" t="s">
        <v>909</v>
      </c>
      <c r="J801" s="175" t="s">
        <v>909</v>
      </c>
      <c r="K801" s="176" t="s">
        <v>909</v>
      </c>
    </row>
    <row r="802" spans="1:11">
      <c r="A802" s="32" t="s">
        <v>909</v>
      </c>
      <c r="B802" s="36" t="s">
        <v>909</v>
      </c>
      <c r="C802" s="34" t="s">
        <v>909</v>
      </c>
      <c r="D802" s="34" t="s">
        <v>909</v>
      </c>
      <c r="E802" s="34">
        <f t="shared" si="26"/>
        <v>0</v>
      </c>
      <c r="F802" s="34" t="s">
        <v>909</v>
      </c>
      <c r="G802" s="126">
        <f t="shared" si="27"/>
        <v>0</v>
      </c>
      <c r="H802" s="160" t="s">
        <v>909</v>
      </c>
      <c r="I802" s="159" t="s">
        <v>909</v>
      </c>
      <c r="J802" s="175" t="s">
        <v>909</v>
      </c>
      <c r="K802" s="176" t="s">
        <v>909</v>
      </c>
    </row>
    <row r="803" spans="1:11">
      <c r="A803" s="32" t="s">
        <v>909</v>
      </c>
      <c r="B803" s="36" t="s">
        <v>909</v>
      </c>
      <c r="C803" s="34" t="s">
        <v>909</v>
      </c>
      <c r="D803" s="34" t="s">
        <v>909</v>
      </c>
      <c r="E803" s="34">
        <f t="shared" si="26"/>
        <v>0</v>
      </c>
      <c r="F803" s="34" t="s">
        <v>909</v>
      </c>
      <c r="G803" s="126">
        <f t="shared" si="27"/>
        <v>0</v>
      </c>
      <c r="H803" s="160" t="s">
        <v>909</v>
      </c>
      <c r="I803" s="159" t="s">
        <v>909</v>
      </c>
      <c r="J803" s="175" t="s">
        <v>909</v>
      </c>
      <c r="K803" s="176" t="s">
        <v>909</v>
      </c>
    </row>
    <row r="804" spans="1:11">
      <c r="A804" s="32" t="s">
        <v>909</v>
      </c>
      <c r="B804" s="36" t="s">
        <v>909</v>
      </c>
      <c r="C804" s="34" t="s">
        <v>909</v>
      </c>
      <c r="D804" s="34" t="s">
        <v>909</v>
      </c>
      <c r="E804" s="34">
        <f t="shared" si="26"/>
        <v>0</v>
      </c>
      <c r="F804" s="34" t="s">
        <v>909</v>
      </c>
      <c r="G804" s="126">
        <f t="shared" si="27"/>
        <v>0</v>
      </c>
      <c r="H804" s="160" t="s">
        <v>909</v>
      </c>
      <c r="I804" s="159" t="s">
        <v>909</v>
      </c>
      <c r="J804" s="175" t="s">
        <v>909</v>
      </c>
      <c r="K804" s="176" t="s">
        <v>909</v>
      </c>
    </row>
    <row r="805" spans="1:11">
      <c r="A805" s="32" t="s">
        <v>909</v>
      </c>
      <c r="B805" s="36" t="s">
        <v>909</v>
      </c>
      <c r="C805" s="34" t="s">
        <v>909</v>
      </c>
      <c r="D805" s="34" t="s">
        <v>909</v>
      </c>
      <c r="E805" s="34">
        <f t="shared" si="26"/>
        <v>0</v>
      </c>
      <c r="F805" s="34" t="s">
        <v>909</v>
      </c>
      <c r="G805" s="126">
        <f t="shared" si="27"/>
        <v>0</v>
      </c>
      <c r="H805" s="160" t="s">
        <v>909</v>
      </c>
      <c r="I805" s="159" t="s">
        <v>909</v>
      </c>
      <c r="J805" s="175" t="s">
        <v>909</v>
      </c>
      <c r="K805" s="176" t="s">
        <v>909</v>
      </c>
    </row>
    <row r="806" spans="1:11">
      <c r="A806" s="32" t="s">
        <v>909</v>
      </c>
      <c r="B806" s="36" t="s">
        <v>909</v>
      </c>
      <c r="C806" s="34" t="s">
        <v>909</v>
      </c>
      <c r="D806" s="34" t="s">
        <v>909</v>
      </c>
      <c r="E806" s="34">
        <f t="shared" si="26"/>
        <v>0</v>
      </c>
      <c r="F806" s="34" t="s">
        <v>909</v>
      </c>
      <c r="G806" s="126">
        <f t="shared" si="27"/>
        <v>0</v>
      </c>
      <c r="H806" s="160" t="s">
        <v>909</v>
      </c>
      <c r="I806" s="159" t="s">
        <v>909</v>
      </c>
      <c r="J806" s="175" t="s">
        <v>909</v>
      </c>
      <c r="K806" s="176" t="s">
        <v>909</v>
      </c>
    </row>
    <row r="807" spans="1:11">
      <c r="A807" s="32" t="s">
        <v>909</v>
      </c>
      <c r="B807" s="36" t="s">
        <v>909</v>
      </c>
      <c r="C807" s="34" t="s">
        <v>909</v>
      </c>
      <c r="D807" s="34" t="s">
        <v>909</v>
      </c>
      <c r="E807" s="34">
        <f t="shared" si="26"/>
        <v>0</v>
      </c>
      <c r="F807" s="34" t="s">
        <v>909</v>
      </c>
      <c r="G807" s="126">
        <f t="shared" si="27"/>
        <v>0</v>
      </c>
      <c r="H807" s="160" t="s">
        <v>909</v>
      </c>
      <c r="I807" s="159" t="s">
        <v>909</v>
      </c>
      <c r="J807" s="175" t="s">
        <v>909</v>
      </c>
      <c r="K807" s="176" t="s">
        <v>909</v>
      </c>
    </row>
    <row r="808" spans="1:11">
      <c r="A808" s="32" t="s">
        <v>909</v>
      </c>
      <c r="B808" s="36" t="s">
        <v>909</v>
      </c>
      <c r="C808" s="34" t="s">
        <v>909</v>
      </c>
      <c r="D808" s="34" t="s">
        <v>909</v>
      </c>
      <c r="E808" s="34">
        <f t="shared" si="26"/>
        <v>0</v>
      </c>
      <c r="F808" s="34" t="s">
        <v>909</v>
      </c>
      <c r="G808" s="126">
        <f t="shared" si="27"/>
        <v>0</v>
      </c>
      <c r="H808" s="160" t="s">
        <v>909</v>
      </c>
      <c r="I808" s="159" t="s">
        <v>909</v>
      </c>
      <c r="J808" s="175" t="s">
        <v>909</v>
      </c>
      <c r="K808" s="176" t="s">
        <v>909</v>
      </c>
    </row>
    <row r="809" spans="1:11">
      <c r="A809" s="32" t="s">
        <v>909</v>
      </c>
      <c r="B809" s="36" t="s">
        <v>909</v>
      </c>
      <c r="C809" s="34" t="s">
        <v>909</v>
      </c>
      <c r="D809" s="34" t="s">
        <v>909</v>
      </c>
      <c r="E809" s="34">
        <f t="shared" si="26"/>
        <v>0</v>
      </c>
      <c r="F809" s="34" t="s">
        <v>909</v>
      </c>
      <c r="G809" s="126">
        <f t="shared" si="27"/>
        <v>0</v>
      </c>
      <c r="H809" s="160" t="s">
        <v>909</v>
      </c>
      <c r="I809" s="159" t="s">
        <v>909</v>
      </c>
      <c r="J809" s="175" t="s">
        <v>909</v>
      </c>
      <c r="K809" s="176" t="s">
        <v>909</v>
      </c>
    </row>
    <row r="810" spans="1:11">
      <c r="A810" s="32" t="s">
        <v>909</v>
      </c>
      <c r="B810" s="36" t="s">
        <v>909</v>
      </c>
      <c r="C810" s="34" t="s">
        <v>909</v>
      </c>
      <c r="D810" s="34" t="s">
        <v>909</v>
      </c>
      <c r="E810" s="34">
        <f t="shared" si="26"/>
        <v>0</v>
      </c>
      <c r="F810" s="34" t="s">
        <v>909</v>
      </c>
      <c r="G810" s="126">
        <f t="shared" si="27"/>
        <v>0</v>
      </c>
      <c r="H810" s="160" t="s">
        <v>909</v>
      </c>
      <c r="I810" s="159" t="s">
        <v>909</v>
      </c>
      <c r="J810" s="175" t="s">
        <v>909</v>
      </c>
      <c r="K810" s="176" t="s">
        <v>909</v>
      </c>
    </row>
    <row r="811" spans="1:11">
      <c r="A811" s="32" t="s">
        <v>909</v>
      </c>
      <c r="B811" s="36" t="s">
        <v>909</v>
      </c>
      <c r="C811" s="34" t="s">
        <v>909</v>
      </c>
      <c r="D811" s="34" t="s">
        <v>909</v>
      </c>
      <c r="E811" s="34">
        <f t="shared" si="26"/>
        <v>0</v>
      </c>
      <c r="F811" s="34" t="s">
        <v>909</v>
      </c>
      <c r="G811" s="126">
        <f t="shared" si="27"/>
        <v>0</v>
      </c>
      <c r="H811" s="160" t="s">
        <v>909</v>
      </c>
      <c r="I811" s="159" t="s">
        <v>909</v>
      </c>
      <c r="J811" s="175" t="s">
        <v>909</v>
      </c>
      <c r="K811" s="176" t="s">
        <v>909</v>
      </c>
    </row>
    <row r="812" spans="1:11">
      <c r="A812" s="32" t="s">
        <v>909</v>
      </c>
      <c r="B812" s="36" t="s">
        <v>909</v>
      </c>
      <c r="C812" s="34" t="s">
        <v>909</v>
      </c>
      <c r="D812" s="34" t="s">
        <v>909</v>
      </c>
      <c r="E812" s="34">
        <f t="shared" si="26"/>
        <v>0</v>
      </c>
      <c r="F812" s="34" t="s">
        <v>909</v>
      </c>
      <c r="G812" s="126">
        <f t="shared" si="27"/>
        <v>0</v>
      </c>
      <c r="H812" s="160" t="s">
        <v>909</v>
      </c>
      <c r="I812" s="159" t="s">
        <v>909</v>
      </c>
      <c r="J812" s="175" t="s">
        <v>909</v>
      </c>
      <c r="K812" s="176" t="s">
        <v>909</v>
      </c>
    </row>
    <row r="813" spans="1:11">
      <c r="A813" s="32" t="s">
        <v>909</v>
      </c>
      <c r="B813" s="36" t="s">
        <v>909</v>
      </c>
      <c r="C813" s="34" t="s">
        <v>909</v>
      </c>
      <c r="D813" s="34" t="s">
        <v>909</v>
      </c>
      <c r="E813" s="34">
        <f t="shared" si="26"/>
        <v>0</v>
      </c>
      <c r="F813" s="34" t="s">
        <v>909</v>
      </c>
      <c r="G813" s="126">
        <f t="shared" si="27"/>
        <v>0</v>
      </c>
      <c r="H813" s="160" t="s">
        <v>909</v>
      </c>
      <c r="I813" s="159" t="s">
        <v>909</v>
      </c>
      <c r="J813" s="175" t="s">
        <v>909</v>
      </c>
      <c r="K813" s="176" t="s">
        <v>909</v>
      </c>
    </row>
    <row r="814" spans="1:11">
      <c r="A814" s="32" t="s">
        <v>909</v>
      </c>
      <c r="B814" s="36" t="s">
        <v>909</v>
      </c>
      <c r="C814" s="34" t="s">
        <v>909</v>
      </c>
      <c r="D814" s="34" t="s">
        <v>909</v>
      </c>
      <c r="E814" s="34">
        <f t="shared" si="26"/>
        <v>0</v>
      </c>
      <c r="F814" s="34" t="s">
        <v>909</v>
      </c>
      <c r="G814" s="126">
        <f t="shared" si="27"/>
        <v>0</v>
      </c>
      <c r="H814" s="160" t="s">
        <v>909</v>
      </c>
      <c r="I814" s="159" t="s">
        <v>909</v>
      </c>
      <c r="J814" s="175" t="s">
        <v>909</v>
      </c>
      <c r="K814" s="176" t="s">
        <v>909</v>
      </c>
    </row>
    <row r="815" spans="1:11">
      <c r="A815" s="32" t="s">
        <v>909</v>
      </c>
      <c r="B815" s="36" t="s">
        <v>909</v>
      </c>
      <c r="C815" s="34" t="s">
        <v>909</v>
      </c>
      <c r="D815" s="34" t="s">
        <v>909</v>
      </c>
      <c r="E815" s="34">
        <f t="shared" si="26"/>
        <v>0</v>
      </c>
      <c r="F815" s="34" t="s">
        <v>909</v>
      </c>
      <c r="G815" s="126">
        <f t="shared" si="27"/>
        <v>0</v>
      </c>
      <c r="H815" s="160" t="s">
        <v>909</v>
      </c>
      <c r="I815" s="159" t="s">
        <v>909</v>
      </c>
      <c r="J815" s="175" t="s">
        <v>909</v>
      </c>
      <c r="K815" s="176" t="s">
        <v>909</v>
      </c>
    </row>
    <row r="816" spans="1:11">
      <c r="A816" s="32" t="s">
        <v>909</v>
      </c>
      <c r="B816" s="36" t="s">
        <v>909</v>
      </c>
      <c r="C816" s="34" t="s">
        <v>909</v>
      </c>
      <c r="D816" s="34" t="s">
        <v>909</v>
      </c>
      <c r="E816" s="34">
        <f t="shared" si="26"/>
        <v>0</v>
      </c>
      <c r="F816" s="34" t="s">
        <v>909</v>
      </c>
      <c r="G816" s="126">
        <f t="shared" si="27"/>
        <v>0</v>
      </c>
      <c r="H816" s="160" t="s">
        <v>909</v>
      </c>
      <c r="I816" s="159" t="s">
        <v>909</v>
      </c>
      <c r="J816" s="175" t="s">
        <v>909</v>
      </c>
      <c r="K816" s="176" t="s">
        <v>909</v>
      </c>
    </row>
    <row r="817" spans="1:11">
      <c r="A817" s="32" t="s">
        <v>909</v>
      </c>
      <c r="B817" s="36" t="s">
        <v>909</v>
      </c>
      <c r="C817" s="34" t="s">
        <v>909</v>
      </c>
      <c r="D817" s="34" t="s">
        <v>909</v>
      </c>
      <c r="E817" s="34">
        <f t="shared" si="26"/>
        <v>0</v>
      </c>
      <c r="F817" s="34" t="s">
        <v>909</v>
      </c>
      <c r="G817" s="126">
        <f t="shared" si="27"/>
        <v>0</v>
      </c>
      <c r="H817" s="160" t="s">
        <v>909</v>
      </c>
      <c r="I817" s="159" t="s">
        <v>909</v>
      </c>
      <c r="J817" s="175" t="s">
        <v>909</v>
      </c>
      <c r="K817" s="176" t="s">
        <v>909</v>
      </c>
    </row>
    <row r="818" spans="1:11">
      <c r="A818" s="32" t="s">
        <v>909</v>
      </c>
      <c r="B818" s="36" t="s">
        <v>909</v>
      </c>
      <c r="C818" s="34" t="s">
        <v>909</v>
      </c>
      <c r="D818" s="34" t="s">
        <v>909</v>
      </c>
      <c r="E818" s="34">
        <f t="shared" si="26"/>
        <v>0</v>
      </c>
      <c r="F818" s="34" t="s">
        <v>909</v>
      </c>
      <c r="G818" s="126">
        <f t="shared" si="27"/>
        <v>0</v>
      </c>
      <c r="H818" s="160" t="s">
        <v>909</v>
      </c>
      <c r="I818" s="159" t="s">
        <v>909</v>
      </c>
      <c r="J818" s="175" t="s">
        <v>909</v>
      </c>
      <c r="K818" s="176" t="s">
        <v>909</v>
      </c>
    </row>
    <row r="819" spans="1:11">
      <c r="A819" s="32" t="s">
        <v>909</v>
      </c>
      <c r="B819" s="36" t="s">
        <v>909</v>
      </c>
      <c r="C819" s="34" t="s">
        <v>909</v>
      </c>
      <c r="D819" s="34" t="s">
        <v>909</v>
      </c>
      <c r="E819" s="34">
        <f t="shared" si="26"/>
        <v>0</v>
      </c>
      <c r="F819" s="34" t="s">
        <v>909</v>
      </c>
      <c r="G819" s="126">
        <f t="shared" si="27"/>
        <v>0</v>
      </c>
      <c r="H819" s="160" t="s">
        <v>909</v>
      </c>
      <c r="I819" s="159" t="s">
        <v>909</v>
      </c>
      <c r="J819" s="175" t="s">
        <v>909</v>
      </c>
      <c r="K819" s="176" t="s">
        <v>909</v>
      </c>
    </row>
    <row r="820" spans="1:11">
      <c r="A820" s="32" t="s">
        <v>909</v>
      </c>
      <c r="B820" s="36" t="s">
        <v>909</v>
      </c>
      <c r="C820" s="34" t="s">
        <v>909</v>
      </c>
      <c r="D820" s="34" t="s">
        <v>909</v>
      </c>
      <c r="E820" s="34">
        <f t="shared" si="26"/>
        <v>0</v>
      </c>
      <c r="F820" s="34" t="s">
        <v>909</v>
      </c>
      <c r="G820" s="126">
        <f t="shared" si="27"/>
        <v>0</v>
      </c>
      <c r="H820" s="160" t="s">
        <v>909</v>
      </c>
      <c r="I820" s="159" t="s">
        <v>909</v>
      </c>
      <c r="J820" s="175" t="s">
        <v>909</v>
      </c>
      <c r="K820" s="176" t="s">
        <v>909</v>
      </c>
    </row>
    <row r="821" spans="1:11">
      <c r="A821" s="32" t="s">
        <v>909</v>
      </c>
      <c r="B821" s="36" t="s">
        <v>909</v>
      </c>
      <c r="C821" s="34" t="s">
        <v>909</v>
      </c>
      <c r="D821" s="34" t="s">
        <v>909</v>
      </c>
      <c r="E821" s="34">
        <f t="shared" si="26"/>
        <v>0</v>
      </c>
      <c r="F821" s="34" t="s">
        <v>909</v>
      </c>
      <c r="G821" s="126">
        <f t="shared" si="27"/>
        <v>0</v>
      </c>
      <c r="H821" s="160" t="s">
        <v>909</v>
      </c>
      <c r="I821" s="159" t="s">
        <v>909</v>
      </c>
      <c r="J821" s="175" t="s">
        <v>909</v>
      </c>
      <c r="K821" s="176" t="s">
        <v>909</v>
      </c>
    </row>
    <row r="822" spans="1:11">
      <c r="A822" s="32" t="s">
        <v>909</v>
      </c>
      <c r="B822" s="36" t="s">
        <v>909</v>
      </c>
      <c r="C822" s="34" t="s">
        <v>909</v>
      </c>
      <c r="D822" s="34" t="s">
        <v>909</v>
      </c>
      <c r="E822" s="34">
        <f t="shared" si="26"/>
        <v>0</v>
      </c>
      <c r="F822" s="34" t="s">
        <v>909</v>
      </c>
      <c r="G822" s="126">
        <f t="shared" si="27"/>
        <v>0</v>
      </c>
      <c r="H822" s="160" t="s">
        <v>909</v>
      </c>
      <c r="I822" s="159" t="s">
        <v>909</v>
      </c>
      <c r="J822" s="175" t="s">
        <v>909</v>
      </c>
      <c r="K822" s="176" t="s">
        <v>909</v>
      </c>
    </row>
    <row r="823" spans="1:11">
      <c r="A823" s="32" t="s">
        <v>909</v>
      </c>
      <c r="B823" s="36" t="s">
        <v>909</v>
      </c>
      <c r="C823" s="34" t="s">
        <v>909</v>
      </c>
      <c r="D823" s="34" t="s">
        <v>909</v>
      </c>
      <c r="E823" s="34">
        <f t="shared" si="26"/>
        <v>0</v>
      </c>
      <c r="F823" s="34" t="s">
        <v>909</v>
      </c>
      <c r="G823" s="126">
        <f t="shared" si="27"/>
        <v>0</v>
      </c>
      <c r="H823" s="160" t="s">
        <v>909</v>
      </c>
      <c r="I823" s="159" t="s">
        <v>909</v>
      </c>
      <c r="J823" s="175" t="s">
        <v>909</v>
      </c>
      <c r="K823" s="176" t="s">
        <v>909</v>
      </c>
    </row>
    <row r="824" spans="1:11">
      <c r="A824" s="32" t="s">
        <v>909</v>
      </c>
      <c r="B824" s="36" t="s">
        <v>909</v>
      </c>
      <c r="C824" s="34" t="s">
        <v>909</v>
      </c>
      <c r="D824" s="34" t="s">
        <v>909</v>
      </c>
      <c r="E824" s="34">
        <f t="shared" si="26"/>
        <v>0</v>
      </c>
      <c r="F824" s="34" t="s">
        <v>909</v>
      </c>
      <c r="G824" s="126">
        <f t="shared" si="27"/>
        <v>0</v>
      </c>
      <c r="H824" s="160" t="s">
        <v>909</v>
      </c>
      <c r="I824" s="159" t="s">
        <v>909</v>
      </c>
      <c r="J824" s="175" t="s">
        <v>909</v>
      </c>
      <c r="K824" s="176" t="s">
        <v>909</v>
      </c>
    </row>
    <row r="825" spans="1:11">
      <c r="A825" s="32" t="s">
        <v>909</v>
      </c>
      <c r="B825" s="36" t="s">
        <v>909</v>
      </c>
      <c r="C825" s="34" t="s">
        <v>909</v>
      </c>
      <c r="D825" s="34" t="s">
        <v>909</v>
      </c>
      <c r="E825" s="34">
        <f t="shared" si="26"/>
        <v>0</v>
      </c>
      <c r="F825" s="34" t="s">
        <v>909</v>
      </c>
      <c r="G825" s="126">
        <f t="shared" si="27"/>
        <v>0</v>
      </c>
      <c r="H825" s="160" t="s">
        <v>909</v>
      </c>
      <c r="I825" s="159" t="s">
        <v>909</v>
      </c>
      <c r="J825" s="175" t="s">
        <v>909</v>
      </c>
      <c r="K825" s="176" t="s">
        <v>909</v>
      </c>
    </row>
    <row r="826" spans="1:11">
      <c r="A826" s="32" t="s">
        <v>909</v>
      </c>
      <c r="B826" s="36" t="s">
        <v>909</v>
      </c>
      <c r="C826" s="34" t="s">
        <v>909</v>
      </c>
      <c r="D826" s="34" t="s">
        <v>909</v>
      </c>
      <c r="E826" s="34">
        <f t="shared" si="26"/>
        <v>0</v>
      </c>
      <c r="F826" s="34" t="s">
        <v>909</v>
      </c>
      <c r="G826" s="126">
        <f t="shared" si="27"/>
        <v>0</v>
      </c>
      <c r="H826" s="160" t="s">
        <v>909</v>
      </c>
      <c r="I826" s="159" t="s">
        <v>909</v>
      </c>
      <c r="J826" s="175" t="s">
        <v>909</v>
      </c>
      <c r="K826" s="176" t="s">
        <v>909</v>
      </c>
    </row>
    <row r="827" spans="1:11">
      <c r="A827" s="32" t="s">
        <v>909</v>
      </c>
      <c r="B827" s="36" t="s">
        <v>909</v>
      </c>
      <c r="C827" s="34" t="s">
        <v>909</v>
      </c>
      <c r="D827" s="34" t="s">
        <v>909</v>
      </c>
      <c r="E827" s="34">
        <f t="shared" si="26"/>
        <v>0</v>
      </c>
      <c r="F827" s="34" t="s">
        <v>909</v>
      </c>
      <c r="G827" s="126">
        <f t="shared" si="27"/>
        <v>0</v>
      </c>
      <c r="H827" s="160" t="s">
        <v>909</v>
      </c>
      <c r="I827" s="159" t="s">
        <v>909</v>
      </c>
      <c r="J827" s="175" t="s">
        <v>909</v>
      </c>
      <c r="K827" s="176" t="s">
        <v>909</v>
      </c>
    </row>
    <row r="828" spans="1:11">
      <c r="A828" s="32" t="s">
        <v>909</v>
      </c>
      <c r="B828" s="36" t="s">
        <v>909</v>
      </c>
      <c r="C828" s="34" t="s">
        <v>909</v>
      </c>
      <c r="D828" s="34" t="s">
        <v>909</v>
      </c>
      <c r="E828" s="34">
        <f t="shared" si="26"/>
        <v>0</v>
      </c>
      <c r="F828" s="34" t="s">
        <v>909</v>
      </c>
      <c r="G828" s="126">
        <f t="shared" si="27"/>
        <v>0</v>
      </c>
      <c r="H828" s="160" t="s">
        <v>909</v>
      </c>
      <c r="I828" s="159" t="s">
        <v>909</v>
      </c>
      <c r="J828" s="175" t="s">
        <v>909</v>
      </c>
      <c r="K828" s="176" t="s">
        <v>909</v>
      </c>
    </row>
    <row r="829" spans="1:11">
      <c r="A829" s="32" t="s">
        <v>909</v>
      </c>
      <c r="B829" s="36" t="s">
        <v>909</v>
      </c>
      <c r="C829" s="34" t="s">
        <v>909</v>
      </c>
      <c r="D829" s="34" t="s">
        <v>909</v>
      </c>
      <c r="E829" s="34">
        <f t="shared" si="26"/>
        <v>0</v>
      </c>
      <c r="F829" s="34" t="s">
        <v>909</v>
      </c>
      <c r="G829" s="126">
        <f t="shared" si="27"/>
        <v>0</v>
      </c>
      <c r="H829" s="160" t="s">
        <v>909</v>
      </c>
      <c r="I829" s="159" t="s">
        <v>909</v>
      </c>
      <c r="J829" s="175" t="s">
        <v>909</v>
      </c>
      <c r="K829" s="176" t="s">
        <v>909</v>
      </c>
    </row>
    <row r="830" spans="1:11">
      <c r="A830" s="32" t="s">
        <v>909</v>
      </c>
      <c r="B830" s="36" t="s">
        <v>909</v>
      </c>
      <c r="C830" s="34" t="s">
        <v>909</v>
      </c>
      <c r="D830" s="34" t="s">
        <v>909</v>
      </c>
      <c r="E830" s="34">
        <f t="shared" si="26"/>
        <v>0</v>
      </c>
      <c r="F830" s="34" t="s">
        <v>909</v>
      </c>
      <c r="G830" s="126">
        <f t="shared" si="27"/>
        <v>0</v>
      </c>
      <c r="H830" s="160" t="s">
        <v>909</v>
      </c>
      <c r="I830" s="159" t="s">
        <v>909</v>
      </c>
      <c r="J830" s="175" t="s">
        <v>909</v>
      </c>
      <c r="K830" s="176" t="s">
        <v>909</v>
      </c>
    </row>
    <row r="831" spans="1:11">
      <c r="A831" s="32" t="s">
        <v>909</v>
      </c>
      <c r="B831" s="36" t="s">
        <v>909</v>
      </c>
      <c r="C831" s="34" t="s">
        <v>909</v>
      </c>
      <c r="D831" s="34" t="s">
        <v>909</v>
      </c>
      <c r="E831" s="34">
        <f t="shared" si="26"/>
        <v>0</v>
      </c>
      <c r="F831" s="34" t="s">
        <v>909</v>
      </c>
      <c r="G831" s="126">
        <f t="shared" si="27"/>
        <v>0</v>
      </c>
      <c r="H831" s="160" t="s">
        <v>909</v>
      </c>
      <c r="I831" s="159" t="s">
        <v>909</v>
      </c>
      <c r="J831" s="175" t="s">
        <v>909</v>
      </c>
      <c r="K831" s="176" t="s">
        <v>909</v>
      </c>
    </row>
    <row r="832" spans="1:11">
      <c r="A832" s="32" t="s">
        <v>909</v>
      </c>
      <c r="B832" s="36" t="s">
        <v>909</v>
      </c>
      <c r="C832" s="34" t="s">
        <v>909</v>
      </c>
      <c r="D832" s="34" t="s">
        <v>909</v>
      </c>
      <c r="E832" s="34">
        <f t="shared" si="26"/>
        <v>0</v>
      </c>
      <c r="F832" s="34" t="s">
        <v>909</v>
      </c>
      <c r="G832" s="126">
        <f t="shared" si="27"/>
        <v>0</v>
      </c>
      <c r="H832" s="160" t="s">
        <v>909</v>
      </c>
      <c r="I832" s="159" t="s">
        <v>909</v>
      </c>
      <c r="J832" s="175" t="s">
        <v>909</v>
      </c>
      <c r="K832" s="176" t="s">
        <v>909</v>
      </c>
    </row>
    <row r="833" spans="1:11">
      <c r="A833" s="32" t="s">
        <v>909</v>
      </c>
      <c r="B833" s="36" t="s">
        <v>909</v>
      </c>
      <c r="C833" s="34" t="s">
        <v>909</v>
      </c>
      <c r="D833" s="34" t="s">
        <v>909</v>
      </c>
      <c r="E833" s="34">
        <f t="shared" si="26"/>
        <v>0</v>
      </c>
      <c r="F833" s="34" t="s">
        <v>909</v>
      </c>
      <c r="G833" s="126">
        <f t="shared" si="27"/>
        <v>0</v>
      </c>
      <c r="H833" s="160" t="s">
        <v>909</v>
      </c>
      <c r="I833" s="159" t="s">
        <v>909</v>
      </c>
      <c r="J833" s="175" t="s">
        <v>909</v>
      </c>
      <c r="K833" s="176" t="s">
        <v>909</v>
      </c>
    </row>
    <row r="834" spans="1:11">
      <c r="A834" s="32" t="s">
        <v>909</v>
      </c>
      <c r="B834" s="36" t="s">
        <v>909</v>
      </c>
      <c r="C834" s="34" t="s">
        <v>909</v>
      </c>
      <c r="D834" s="34" t="s">
        <v>909</v>
      </c>
      <c r="E834" s="34">
        <f t="shared" si="26"/>
        <v>0</v>
      </c>
      <c r="F834" s="34" t="s">
        <v>909</v>
      </c>
      <c r="G834" s="126">
        <f t="shared" si="27"/>
        <v>0</v>
      </c>
      <c r="H834" s="160" t="s">
        <v>909</v>
      </c>
      <c r="I834" s="159" t="s">
        <v>909</v>
      </c>
      <c r="J834" s="175" t="s">
        <v>909</v>
      </c>
      <c r="K834" s="176" t="s">
        <v>909</v>
      </c>
    </row>
    <row r="835" spans="1:11">
      <c r="A835" s="32" t="s">
        <v>909</v>
      </c>
      <c r="B835" s="36" t="s">
        <v>909</v>
      </c>
      <c r="C835" s="34" t="s">
        <v>909</v>
      </c>
      <c r="D835" s="34" t="s">
        <v>909</v>
      </c>
      <c r="E835" s="34">
        <f t="shared" si="26"/>
        <v>0</v>
      </c>
      <c r="F835" s="34" t="s">
        <v>909</v>
      </c>
      <c r="G835" s="126">
        <f t="shared" si="27"/>
        <v>0</v>
      </c>
      <c r="H835" s="160" t="s">
        <v>909</v>
      </c>
      <c r="I835" s="159" t="s">
        <v>909</v>
      </c>
      <c r="J835" s="175" t="s">
        <v>909</v>
      </c>
      <c r="K835" s="176" t="s">
        <v>909</v>
      </c>
    </row>
    <row r="836" spans="1:11">
      <c r="A836" s="32" t="s">
        <v>909</v>
      </c>
      <c r="B836" s="36" t="s">
        <v>909</v>
      </c>
      <c r="C836" s="34" t="s">
        <v>909</v>
      </c>
      <c r="D836" s="34" t="s">
        <v>909</v>
      </c>
      <c r="E836" s="34">
        <f t="shared" si="26"/>
        <v>0</v>
      </c>
      <c r="F836" s="34" t="s">
        <v>909</v>
      </c>
      <c r="G836" s="126">
        <f t="shared" si="27"/>
        <v>0</v>
      </c>
      <c r="H836" s="160" t="s">
        <v>909</v>
      </c>
      <c r="I836" s="159" t="s">
        <v>909</v>
      </c>
      <c r="J836" s="175" t="s">
        <v>909</v>
      </c>
      <c r="K836" s="176" t="s">
        <v>909</v>
      </c>
    </row>
    <row r="837" spans="1:11">
      <c r="A837" s="32" t="s">
        <v>909</v>
      </c>
      <c r="B837" s="36" t="s">
        <v>909</v>
      </c>
      <c r="C837" s="34" t="s">
        <v>909</v>
      </c>
      <c r="D837" s="34" t="s">
        <v>909</v>
      </c>
      <c r="E837" s="34">
        <f t="shared" si="26"/>
        <v>0</v>
      </c>
      <c r="F837" s="34" t="s">
        <v>909</v>
      </c>
      <c r="G837" s="126">
        <f t="shared" si="27"/>
        <v>0</v>
      </c>
      <c r="H837" s="160" t="s">
        <v>909</v>
      </c>
      <c r="I837" s="159" t="s">
        <v>909</v>
      </c>
      <c r="J837" s="175" t="s">
        <v>909</v>
      </c>
      <c r="K837" s="176" t="s">
        <v>909</v>
      </c>
    </row>
    <row r="838" spans="1:11">
      <c r="A838" s="32" t="s">
        <v>909</v>
      </c>
      <c r="B838" s="36" t="s">
        <v>909</v>
      </c>
      <c r="C838" s="34" t="s">
        <v>909</v>
      </c>
      <c r="D838" s="34" t="s">
        <v>909</v>
      </c>
      <c r="E838" s="34">
        <f t="shared" si="26"/>
        <v>0</v>
      </c>
      <c r="F838" s="34" t="s">
        <v>909</v>
      </c>
      <c r="G838" s="126">
        <f t="shared" si="27"/>
        <v>0</v>
      </c>
      <c r="H838" s="160" t="s">
        <v>909</v>
      </c>
      <c r="I838" s="159" t="s">
        <v>909</v>
      </c>
      <c r="J838" s="175" t="s">
        <v>909</v>
      </c>
      <c r="K838" s="176" t="s">
        <v>909</v>
      </c>
    </row>
    <row r="839" spans="1:11">
      <c r="A839" s="32" t="s">
        <v>909</v>
      </c>
      <c r="B839" s="36" t="s">
        <v>909</v>
      </c>
      <c r="C839" s="34" t="s">
        <v>909</v>
      </c>
      <c r="D839" s="34" t="s">
        <v>909</v>
      </c>
      <c r="E839" s="34">
        <f t="shared" si="26"/>
        <v>0</v>
      </c>
      <c r="F839" s="34" t="s">
        <v>909</v>
      </c>
      <c r="G839" s="126">
        <f t="shared" si="27"/>
        <v>0</v>
      </c>
      <c r="H839" s="160" t="s">
        <v>909</v>
      </c>
      <c r="I839" s="159" t="s">
        <v>909</v>
      </c>
      <c r="J839" s="175" t="s">
        <v>909</v>
      </c>
      <c r="K839" s="176" t="s">
        <v>909</v>
      </c>
    </row>
    <row r="840" spans="1:11">
      <c r="A840" s="32" t="s">
        <v>909</v>
      </c>
      <c r="B840" s="36" t="s">
        <v>909</v>
      </c>
      <c r="C840" s="34" t="s">
        <v>909</v>
      </c>
      <c r="D840" s="34" t="s">
        <v>909</v>
      </c>
      <c r="E840" s="34">
        <f t="shared" si="26"/>
        <v>0</v>
      </c>
      <c r="F840" s="34" t="s">
        <v>909</v>
      </c>
      <c r="G840" s="126">
        <f t="shared" si="27"/>
        <v>0</v>
      </c>
      <c r="H840" s="160" t="s">
        <v>909</v>
      </c>
      <c r="I840" s="159" t="s">
        <v>909</v>
      </c>
      <c r="J840" s="175" t="s">
        <v>909</v>
      </c>
      <c r="K840" s="176" t="s">
        <v>909</v>
      </c>
    </row>
    <row r="841" spans="1:11">
      <c r="A841" s="32" t="s">
        <v>909</v>
      </c>
      <c r="B841" s="36" t="s">
        <v>909</v>
      </c>
      <c r="C841" s="34" t="s">
        <v>909</v>
      </c>
      <c r="D841" s="34" t="s">
        <v>909</v>
      </c>
      <c r="E841" s="34">
        <f t="shared" si="26"/>
        <v>0</v>
      </c>
      <c r="F841" s="34" t="s">
        <v>909</v>
      </c>
      <c r="G841" s="126">
        <f t="shared" si="27"/>
        <v>0</v>
      </c>
      <c r="H841" s="160" t="s">
        <v>909</v>
      </c>
      <c r="I841" s="159" t="s">
        <v>909</v>
      </c>
      <c r="J841" s="175" t="s">
        <v>909</v>
      </c>
      <c r="K841" s="176" t="s">
        <v>909</v>
      </c>
    </row>
    <row r="842" spans="1:11">
      <c r="A842" s="32" t="s">
        <v>909</v>
      </c>
      <c r="B842" s="36" t="s">
        <v>909</v>
      </c>
      <c r="C842" s="34" t="s">
        <v>909</v>
      </c>
      <c r="D842" s="34" t="s">
        <v>909</v>
      </c>
      <c r="E842" s="34">
        <f t="shared" si="26"/>
        <v>0</v>
      </c>
      <c r="F842" s="34" t="s">
        <v>909</v>
      </c>
      <c r="G842" s="126">
        <f t="shared" si="27"/>
        <v>0</v>
      </c>
      <c r="H842" s="160" t="s">
        <v>909</v>
      </c>
      <c r="I842" s="159" t="s">
        <v>909</v>
      </c>
      <c r="J842" s="175" t="s">
        <v>909</v>
      </c>
      <c r="K842" s="176" t="s">
        <v>909</v>
      </c>
    </row>
    <row r="843" spans="1:11">
      <c r="A843" s="32" t="s">
        <v>909</v>
      </c>
      <c r="B843" s="36" t="s">
        <v>909</v>
      </c>
      <c r="C843" s="34" t="s">
        <v>909</v>
      </c>
      <c r="D843" s="34" t="s">
        <v>909</v>
      </c>
      <c r="E843" s="34">
        <f t="shared" si="26"/>
        <v>0</v>
      </c>
      <c r="F843" s="34" t="s">
        <v>909</v>
      </c>
      <c r="G843" s="126">
        <f t="shared" si="27"/>
        <v>0</v>
      </c>
      <c r="H843" s="160" t="s">
        <v>909</v>
      </c>
      <c r="I843" s="159" t="s">
        <v>909</v>
      </c>
      <c r="J843" s="175" t="s">
        <v>909</v>
      </c>
      <c r="K843" s="176" t="s">
        <v>909</v>
      </c>
    </row>
    <row r="844" spans="1:11">
      <c r="A844" s="32" t="s">
        <v>909</v>
      </c>
      <c r="B844" s="36" t="s">
        <v>909</v>
      </c>
      <c r="C844" s="34" t="s">
        <v>909</v>
      </c>
      <c r="D844" s="34" t="s">
        <v>909</v>
      </c>
      <c r="E844" s="34">
        <f t="shared" si="26"/>
        <v>0</v>
      </c>
      <c r="F844" s="34" t="s">
        <v>909</v>
      </c>
      <c r="G844" s="126">
        <f t="shared" si="27"/>
        <v>0</v>
      </c>
      <c r="H844" s="160" t="s">
        <v>909</v>
      </c>
      <c r="I844" s="159" t="s">
        <v>909</v>
      </c>
      <c r="J844" s="175" t="s">
        <v>909</v>
      </c>
      <c r="K844" s="176" t="s">
        <v>909</v>
      </c>
    </row>
    <row r="845" spans="1:11">
      <c r="A845" s="32" t="s">
        <v>909</v>
      </c>
      <c r="B845" s="36" t="s">
        <v>909</v>
      </c>
      <c r="C845" s="34" t="s">
        <v>909</v>
      </c>
      <c r="D845" s="34" t="s">
        <v>909</v>
      </c>
      <c r="E845" s="34">
        <f t="shared" si="26"/>
        <v>0</v>
      </c>
      <c r="F845" s="34" t="s">
        <v>909</v>
      </c>
      <c r="G845" s="126">
        <f t="shared" si="27"/>
        <v>0</v>
      </c>
      <c r="H845" s="160" t="s">
        <v>909</v>
      </c>
      <c r="I845" s="159" t="s">
        <v>909</v>
      </c>
      <c r="J845" s="175" t="s">
        <v>909</v>
      </c>
      <c r="K845" s="176" t="s">
        <v>909</v>
      </c>
    </row>
    <row r="846" spans="1:11">
      <c r="A846" s="32" t="s">
        <v>909</v>
      </c>
      <c r="B846" s="36" t="s">
        <v>909</v>
      </c>
      <c r="C846" s="34" t="s">
        <v>909</v>
      </c>
      <c r="D846" s="34" t="s">
        <v>909</v>
      </c>
      <c r="E846" s="34">
        <f t="shared" si="26"/>
        <v>0</v>
      </c>
      <c r="F846" s="34" t="s">
        <v>909</v>
      </c>
      <c r="G846" s="126">
        <f t="shared" si="27"/>
        <v>0</v>
      </c>
      <c r="H846" s="160" t="s">
        <v>909</v>
      </c>
      <c r="I846" s="159" t="s">
        <v>909</v>
      </c>
      <c r="J846" s="175" t="s">
        <v>909</v>
      </c>
      <c r="K846" s="176" t="s">
        <v>909</v>
      </c>
    </row>
    <row r="847" spans="1:11">
      <c r="A847" s="32" t="s">
        <v>909</v>
      </c>
      <c r="B847" s="36" t="s">
        <v>909</v>
      </c>
      <c r="C847" s="34" t="s">
        <v>909</v>
      </c>
      <c r="D847" s="34" t="s">
        <v>909</v>
      </c>
      <c r="E847" s="34">
        <f t="shared" si="26"/>
        <v>0</v>
      </c>
      <c r="F847" s="34" t="s">
        <v>909</v>
      </c>
      <c r="G847" s="126">
        <f t="shared" si="27"/>
        <v>0</v>
      </c>
      <c r="H847" s="160" t="s">
        <v>909</v>
      </c>
      <c r="I847" s="159" t="s">
        <v>909</v>
      </c>
      <c r="J847" s="175" t="s">
        <v>909</v>
      </c>
      <c r="K847" s="176" t="s">
        <v>909</v>
      </c>
    </row>
    <row r="848" spans="1:11">
      <c r="A848" s="32" t="s">
        <v>909</v>
      </c>
      <c r="B848" s="36" t="s">
        <v>909</v>
      </c>
      <c r="C848" s="34" t="s">
        <v>909</v>
      </c>
      <c r="D848" s="34" t="s">
        <v>909</v>
      </c>
      <c r="E848" s="34">
        <f t="shared" si="26"/>
        <v>0</v>
      </c>
      <c r="F848" s="34" t="s">
        <v>909</v>
      </c>
      <c r="G848" s="126">
        <f t="shared" si="27"/>
        <v>0</v>
      </c>
      <c r="H848" s="160" t="s">
        <v>909</v>
      </c>
      <c r="I848" s="159" t="s">
        <v>909</v>
      </c>
      <c r="J848" s="175" t="s">
        <v>909</v>
      </c>
      <c r="K848" s="176" t="s">
        <v>909</v>
      </c>
    </row>
    <row r="849" spans="1:11">
      <c r="A849" s="32" t="s">
        <v>909</v>
      </c>
      <c r="B849" s="36" t="s">
        <v>909</v>
      </c>
      <c r="C849" s="34" t="s">
        <v>909</v>
      </c>
      <c r="D849" s="34" t="s">
        <v>909</v>
      </c>
      <c r="E849" s="34">
        <f t="shared" si="26"/>
        <v>0</v>
      </c>
      <c r="F849" s="34" t="s">
        <v>909</v>
      </c>
      <c r="G849" s="126">
        <f t="shared" si="27"/>
        <v>0</v>
      </c>
      <c r="H849" s="160" t="s">
        <v>909</v>
      </c>
      <c r="I849" s="159" t="s">
        <v>909</v>
      </c>
      <c r="J849" s="175" t="s">
        <v>909</v>
      </c>
      <c r="K849" s="176" t="s">
        <v>909</v>
      </c>
    </row>
    <row r="850" spans="1:11">
      <c r="A850" s="32" t="s">
        <v>909</v>
      </c>
      <c r="B850" s="36" t="s">
        <v>909</v>
      </c>
      <c r="C850" s="34" t="s">
        <v>909</v>
      </c>
      <c r="D850" s="34" t="s">
        <v>909</v>
      </c>
      <c r="E850" s="34">
        <f t="shared" si="26"/>
        <v>0</v>
      </c>
      <c r="F850" s="34" t="s">
        <v>909</v>
      </c>
      <c r="G850" s="126">
        <f t="shared" si="27"/>
        <v>0</v>
      </c>
      <c r="H850" s="160" t="s">
        <v>909</v>
      </c>
      <c r="I850" s="159" t="s">
        <v>909</v>
      </c>
      <c r="J850" s="175" t="s">
        <v>909</v>
      </c>
      <c r="K850" s="176" t="s">
        <v>909</v>
      </c>
    </row>
    <row r="851" spans="1:11">
      <c r="A851" s="32" t="s">
        <v>909</v>
      </c>
      <c r="B851" s="36" t="s">
        <v>909</v>
      </c>
      <c r="C851" s="34" t="s">
        <v>909</v>
      </c>
      <c r="D851" s="34" t="s">
        <v>909</v>
      </c>
      <c r="E851" s="34">
        <f t="shared" si="26"/>
        <v>0</v>
      </c>
      <c r="F851" s="34" t="s">
        <v>909</v>
      </c>
      <c r="G851" s="126">
        <f t="shared" si="27"/>
        <v>0</v>
      </c>
      <c r="H851" s="160" t="s">
        <v>909</v>
      </c>
      <c r="I851" s="159" t="s">
        <v>909</v>
      </c>
      <c r="J851" s="175" t="s">
        <v>909</v>
      </c>
      <c r="K851" s="176" t="s">
        <v>909</v>
      </c>
    </row>
    <row r="852" spans="1:11">
      <c r="A852" s="32" t="s">
        <v>909</v>
      </c>
      <c r="B852" s="36" t="s">
        <v>909</v>
      </c>
      <c r="C852" s="34" t="s">
        <v>909</v>
      </c>
      <c r="D852" s="34" t="s">
        <v>909</v>
      </c>
      <c r="E852" s="34">
        <f t="shared" si="26"/>
        <v>0</v>
      </c>
      <c r="F852" s="34" t="s">
        <v>909</v>
      </c>
      <c r="G852" s="126">
        <f t="shared" si="27"/>
        <v>0</v>
      </c>
      <c r="H852" s="160" t="s">
        <v>909</v>
      </c>
      <c r="I852" s="159" t="s">
        <v>909</v>
      </c>
      <c r="J852" s="175" t="s">
        <v>909</v>
      </c>
      <c r="K852" s="176" t="s">
        <v>909</v>
      </c>
    </row>
    <row r="853" spans="1:11">
      <c r="A853" s="32" t="s">
        <v>909</v>
      </c>
      <c r="B853" s="36" t="s">
        <v>909</v>
      </c>
      <c r="C853" s="34" t="s">
        <v>909</v>
      </c>
      <c r="D853" s="34" t="s">
        <v>909</v>
      </c>
      <c r="E853" s="34">
        <f t="shared" si="26"/>
        <v>0</v>
      </c>
      <c r="F853" s="34" t="s">
        <v>909</v>
      </c>
      <c r="G853" s="126">
        <f t="shared" si="27"/>
        <v>0</v>
      </c>
      <c r="H853" s="160" t="s">
        <v>909</v>
      </c>
      <c r="I853" s="159" t="s">
        <v>909</v>
      </c>
      <c r="J853" s="175" t="s">
        <v>909</v>
      </c>
      <c r="K853" s="176" t="s">
        <v>909</v>
      </c>
    </row>
    <row r="854" spans="1:11">
      <c r="A854" s="32" t="s">
        <v>909</v>
      </c>
      <c r="B854" s="36" t="s">
        <v>909</v>
      </c>
      <c r="C854" s="34" t="s">
        <v>909</v>
      </c>
      <c r="D854" s="34" t="s">
        <v>909</v>
      </c>
      <c r="E854" s="34">
        <f t="shared" si="26"/>
        <v>0</v>
      </c>
      <c r="F854" s="34" t="s">
        <v>909</v>
      </c>
      <c r="G854" s="126">
        <f t="shared" si="27"/>
        <v>0</v>
      </c>
      <c r="H854" s="160" t="s">
        <v>909</v>
      </c>
      <c r="I854" s="159" t="s">
        <v>909</v>
      </c>
      <c r="J854" s="175" t="s">
        <v>909</v>
      </c>
      <c r="K854" s="176" t="s">
        <v>909</v>
      </c>
    </row>
    <row r="855" spans="1:11">
      <c r="A855" s="32" t="s">
        <v>909</v>
      </c>
      <c r="B855" s="36" t="s">
        <v>909</v>
      </c>
      <c r="C855" s="34" t="s">
        <v>909</v>
      </c>
      <c r="D855" s="34" t="s">
        <v>909</v>
      </c>
      <c r="E855" s="34">
        <f t="shared" si="26"/>
        <v>0</v>
      </c>
      <c r="F855" s="34" t="s">
        <v>909</v>
      </c>
      <c r="G855" s="126">
        <f t="shared" si="27"/>
        <v>0</v>
      </c>
      <c r="H855" s="160" t="s">
        <v>909</v>
      </c>
      <c r="I855" s="159" t="s">
        <v>909</v>
      </c>
      <c r="J855" s="175" t="s">
        <v>909</v>
      </c>
      <c r="K855" s="176" t="s">
        <v>909</v>
      </c>
    </row>
    <row r="856" spans="1:11">
      <c r="A856" s="32" t="s">
        <v>909</v>
      </c>
      <c r="B856" s="36" t="s">
        <v>909</v>
      </c>
      <c r="C856" s="34" t="s">
        <v>909</v>
      </c>
      <c r="D856" s="34" t="s">
        <v>909</v>
      </c>
      <c r="E856" s="34">
        <f t="shared" si="26"/>
        <v>0</v>
      </c>
      <c r="F856" s="34" t="s">
        <v>909</v>
      </c>
      <c r="G856" s="126">
        <f t="shared" si="27"/>
        <v>0</v>
      </c>
      <c r="H856" s="160" t="s">
        <v>909</v>
      </c>
      <c r="I856" s="159" t="s">
        <v>909</v>
      </c>
      <c r="J856" s="175" t="s">
        <v>909</v>
      </c>
      <c r="K856" s="176" t="s">
        <v>909</v>
      </c>
    </row>
    <row r="857" spans="1:11">
      <c r="A857" s="32" t="s">
        <v>909</v>
      </c>
      <c r="B857" s="36" t="s">
        <v>909</v>
      </c>
      <c r="C857" s="34" t="s">
        <v>909</v>
      </c>
      <c r="D857" s="34" t="s">
        <v>909</v>
      </c>
      <c r="E857" s="34">
        <f t="shared" ref="E857:E920" si="28">IFERROR(C857+D857,0)</f>
        <v>0</v>
      </c>
      <c r="F857" s="34" t="s">
        <v>909</v>
      </c>
      <c r="G857" s="126">
        <f t="shared" ref="G857:G920" si="29">IFERROR((E857-F857),0)</f>
        <v>0</v>
      </c>
      <c r="H857" s="160" t="s">
        <v>909</v>
      </c>
      <c r="I857" s="159" t="s">
        <v>909</v>
      </c>
      <c r="J857" s="175" t="s">
        <v>909</v>
      </c>
      <c r="K857" s="176" t="s">
        <v>909</v>
      </c>
    </row>
    <row r="858" spans="1:11">
      <c r="A858" s="32" t="s">
        <v>909</v>
      </c>
      <c r="B858" s="36" t="s">
        <v>909</v>
      </c>
      <c r="C858" s="34" t="s">
        <v>909</v>
      </c>
      <c r="D858" s="34" t="s">
        <v>909</v>
      </c>
      <c r="E858" s="34">
        <f t="shared" si="28"/>
        <v>0</v>
      </c>
      <c r="F858" s="34" t="s">
        <v>909</v>
      </c>
      <c r="G858" s="126">
        <f t="shared" si="29"/>
        <v>0</v>
      </c>
      <c r="H858" s="160" t="s">
        <v>909</v>
      </c>
      <c r="I858" s="159" t="s">
        <v>909</v>
      </c>
      <c r="J858" s="175" t="s">
        <v>909</v>
      </c>
      <c r="K858" s="176" t="s">
        <v>909</v>
      </c>
    </row>
    <row r="859" spans="1:11">
      <c r="A859" s="32" t="s">
        <v>909</v>
      </c>
      <c r="B859" s="36" t="s">
        <v>909</v>
      </c>
      <c r="C859" s="34" t="s">
        <v>909</v>
      </c>
      <c r="D859" s="34" t="s">
        <v>909</v>
      </c>
      <c r="E859" s="34">
        <f t="shared" si="28"/>
        <v>0</v>
      </c>
      <c r="F859" s="34" t="s">
        <v>909</v>
      </c>
      <c r="G859" s="126">
        <f t="shared" si="29"/>
        <v>0</v>
      </c>
      <c r="H859" s="160" t="s">
        <v>909</v>
      </c>
      <c r="I859" s="159" t="s">
        <v>909</v>
      </c>
      <c r="J859" s="175" t="s">
        <v>909</v>
      </c>
      <c r="K859" s="176" t="s">
        <v>909</v>
      </c>
    </row>
    <row r="860" spans="1:11">
      <c r="A860" s="32" t="s">
        <v>909</v>
      </c>
      <c r="B860" s="36" t="s">
        <v>909</v>
      </c>
      <c r="C860" s="34" t="s">
        <v>909</v>
      </c>
      <c r="D860" s="34" t="s">
        <v>909</v>
      </c>
      <c r="E860" s="34">
        <f t="shared" si="28"/>
        <v>0</v>
      </c>
      <c r="F860" s="34" t="s">
        <v>909</v>
      </c>
      <c r="G860" s="126">
        <f t="shared" si="29"/>
        <v>0</v>
      </c>
      <c r="H860" s="160" t="s">
        <v>909</v>
      </c>
      <c r="I860" s="159" t="s">
        <v>909</v>
      </c>
      <c r="J860" s="175" t="s">
        <v>909</v>
      </c>
      <c r="K860" s="176" t="s">
        <v>909</v>
      </c>
    </row>
    <row r="861" spans="1:11">
      <c r="A861" s="32" t="s">
        <v>909</v>
      </c>
      <c r="B861" s="36" t="s">
        <v>909</v>
      </c>
      <c r="C861" s="34" t="s">
        <v>909</v>
      </c>
      <c r="D861" s="34" t="s">
        <v>909</v>
      </c>
      <c r="E861" s="34">
        <f t="shared" si="28"/>
        <v>0</v>
      </c>
      <c r="F861" s="34" t="s">
        <v>909</v>
      </c>
      <c r="G861" s="126">
        <f t="shared" si="29"/>
        <v>0</v>
      </c>
      <c r="H861" s="160" t="s">
        <v>909</v>
      </c>
      <c r="I861" s="159" t="s">
        <v>909</v>
      </c>
      <c r="J861" s="175" t="s">
        <v>909</v>
      </c>
      <c r="K861" s="176" t="s">
        <v>909</v>
      </c>
    </row>
    <row r="862" spans="1:11">
      <c r="A862" s="32" t="s">
        <v>909</v>
      </c>
      <c r="B862" s="36" t="s">
        <v>909</v>
      </c>
      <c r="C862" s="34" t="s">
        <v>909</v>
      </c>
      <c r="D862" s="34" t="s">
        <v>909</v>
      </c>
      <c r="E862" s="34">
        <f t="shared" si="28"/>
        <v>0</v>
      </c>
      <c r="F862" s="34" t="s">
        <v>909</v>
      </c>
      <c r="G862" s="126">
        <f t="shared" si="29"/>
        <v>0</v>
      </c>
      <c r="H862" s="160" t="s">
        <v>909</v>
      </c>
      <c r="I862" s="159" t="s">
        <v>909</v>
      </c>
      <c r="J862" s="175" t="s">
        <v>909</v>
      </c>
      <c r="K862" s="176" t="s">
        <v>909</v>
      </c>
    </row>
    <row r="863" spans="1:11">
      <c r="A863" s="32" t="s">
        <v>909</v>
      </c>
      <c r="B863" s="36" t="s">
        <v>909</v>
      </c>
      <c r="C863" s="34" t="s">
        <v>909</v>
      </c>
      <c r="D863" s="34" t="s">
        <v>909</v>
      </c>
      <c r="E863" s="34">
        <f t="shared" si="28"/>
        <v>0</v>
      </c>
      <c r="F863" s="34" t="s">
        <v>909</v>
      </c>
      <c r="G863" s="126">
        <f t="shared" si="29"/>
        <v>0</v>
      </c>
      <c r="H863" s="160" t="s">
        <v>909</v>
      </c>
      <c r="I863" s="159" t="s">
        <v>909</v>
      </c>
      <c r="J863" s="175" t="s">
        <v>909</v>
      </c>
      <c r="K863" s="176" t="s">
        <v>909</v>
      </c>
    </row>
    <row r="864" spans="1:11">
      <c r="A864" s="32" t="s">
        <v>909</v>
      </c>
      <c r="B864" s="36" t="s">
        <v>909</v>
      </c>
      <c r="C864" s="34" t="s">
        <v>909</v>
      </c>
      <c r="D864" s="34" t="s">
        <v>909</v>
      </c>
      <c r="E864" s="34">
        <f t="shared" si="28"/>
        <v>0</v>
      </c>
      <c r="F864" s="34" t="s">
        <v>909</v>
      </c>
      <c r="G864" s="126">
        <f t="shared" si="29"/>
        <v>0</v>
      </c>
      <c r="H864" s="160" t="s">
        <v>909</v>
      </c>
      <c r="I864" s="159" t="s">
        <v>909</v>
      </c>
      <c r="J864" s="175" t="s">
        <v>909</v>
      </c>
      <c r="K864" s="176" t="s">
        <v>909</v>
      </c>
    </row>
    <row r="865" spans="1:11">
      <c r="A865" s="32" t="s">
        <v>909</v>
      </c>
      <c r="B865" s="36" t="s">
        <v>909</v>
      </c>
      <c r="C865" s="34" t="s">
        <v>909</v>
      </c>
      <c r="D865" s="34" t="s">
        <v>909</v>
      </c>
      <c r="E865" s="34">
        <f t="shared" si="28"/>
        <v>0</v>
      </c>
      <c r="F865" s="34" t="s">
        <v>909</v>
      </c>
      <c r="G865" s="126">
        <f t="shared" si="29"/>
        <v>0</v>
      </c>
      <c r="H865" s="160" t="s">
        <v>909</v>
      </c>
      <c r="I865" s="159" t="s">
        <v>909</v>
      </c>
      <c r="J865" s="175" t="s">
        <v>909</v>
      </c>
      <c r="K865" s="176" t="s">
        <v>909</v>
      </c>
    </row>
    <row r="866" spans="1:11">
      <c r="A866" s="32" t="s">
        <v>909</v>
      </c>
      <c r="B866" s="36" t="s">
        <v>909</v>
      </c>
      <c r="C866" s="34" t="s">
        <v>909</v>
      </c>
      <c r="D866" s="34" t="s">
        <v>909</v>
      </c>
      <c r="E866" s="34">
        <f t="shared" si="28"/>
        <v>0</v>
      </c>
      <c r="F866" s="34" t="s">
        <v>909</v>
      </c>
      <c r="G866" s="126">
        <f t="shared" si="29"/>
        <v>0</v>
      </c>
      <c r="H866" s="160" t="s">
        <v>909</v>
      </c>
      <c r="I866" s="159" t="s">
        <v>909</v>
      </c>
      <c r="J866" s="175" t="s">
        <v>909</v>
      </c>
      <c r="K866" s="176" t="s">
        <v>909</v>
      </c>
    </row>
    <row r="867" spans="1:11">
      <c r="A867" s="32" t="s">
        <v>909</v>
      </c>
      <c r="B867" s="36" t="s">
        <v>909</v>
      </c>
      <c r="C867" s="34" t="s">
        <v>909</v>
      </c>
      <c r="D867" s="34" t="s">
        <v>909</v>
      </c>
      <c r="E867" s="34">
        <f t="shared" si="28"/>
        <v>0</v>
      </c>
      <c r="F867" s="34" t="s">
        <v>909</v>
      </c>
      <c r="G867" s="126">
        <f t="shared" si="29"/>
        <v>0</v>
      </c>
      <c r="H867" s="160" t="s">
        <v>909</v>
      </c>
      <c r="I867" s="159" t="s">
        <v>909</v>
      </c>
      <c r="J867" s="175" t="s">
        <v>909</v>
      </c>
      <c r="K867" s="176" t="s">
        <v>909</v>
      </c>
    </row>
    <row r="868" spans="1:11">
      <c r="A868" s="32" t="s">
        <v>909</v>
      </c>
      <c r="B868" s="36" t="s">
        <v>909</v>
      </c>
      <c r="C868" s="34" t="s">
        <v>909</v>
      </c>
      <c r="D868" s="34" t="s">
        <v>909</v>
      </c>
      <c r="E868" s="34">
        <f t="shared" si="28"/>
        <v>0</v>
      </c>
      <c r="F868" s="34" t="s">
        <v>909</v>
      </c>
      <c r="G868" s="126">
        <f t="shared" si="29"/>
        <v>0</v>
      </c>
      <c r="H868" s="160" t="s">
        <v>909</v>
      </c>
      <c r="I868" s="159" t="s">
        <v>909</v>
      </c>
      <c r="J868" s="175" t="s">
        <v>909</v>
      </c>
      <c r="K868" s="176" t="s">
        <v>909</v>
      </c>
    </row>
    <row r="869" spans="1:11">
      <c r="A869" s="32" t="s">
        <v>909</v>
      </c>
      <c r="B869" s="36" t="s">
        <v>909</v>
      </c>
      <c r="C869" s="34" t="s">
        <v>909</v>
      </c>
      <c r="D869" s="34" t="s">
        <v>909</v>
      </c>
      <c r="E869" s="34">
        <f t="shared" si="28"/>
        <v>0</v>
      </c>
      <c r="F869" s="34" t="s">
        <v>909</v>
      </c>
      <c r="G869" s="126">
        <f t="shared" si="29"/>
        <v>0</v>
      </c>
      <c r="H869" s="160" t="s">
        <v>909</v>
      </c>
      <c r="I869" s="159" t="s">
        <v>909</v>
      </c>
      <c r="J869" s="175" t="s">
        <v>909</v>
      </c>
      <c r="K869" s="176" t="s">
        <v>909</v>
      </c>
    </row>
    <row r="870" spans="1:11">
      <c r="A870" s="32" t="s">
        <v>909</v>
      </c>
      <c r="B870" s="36" t="s">
        <v>909</v>
      </c>
      <c r="C870" s="34" t="s">
        <v>909</v>
      </c>
      <c r="D870" s="34" t="s">
        <v>909</v>
      </c>
      <c r="E870" s="34">
        <f t="shared" si="28"/>
        <v>0</v>
      </c>
      <c r="F870" s="34" t="s">
        <v>909</v>
      </c>
      <c r="G870" s="126">
        <f t="shared" si="29"/>
        <v>0</v>
      </c>
      <c r="H870" s="160" t="s">
        <v>909</v>
      </c>
      <c r="I870" s="159" t="s">
        <v>909</v>
      </c>
      <c r="J870" s="175" t="s">
        <v>909</v>
      </c>
      <c r="K870" s="176" t="s">
        <v>909</v>
      </c>
    </row>
    <row r="871" spans="1:11">
      <c r="A871" s="32" t="s">
        <v>909</v>
      </c>
      <c r="B871" s="36" t="s">
        <v>909</v>
      </c>
      <c r="C871" s="34" t="s">
        <v>909</v>
      </c>
      <c r="D871" s="34" t="s">
        <v>909</v>
      </c>
      <c r="E871" s="34">
        <f t="shared" si="28"/>
        <v>0</v>
      </c>
      <c r="F871" s="34" t="s">
        <v>909</v>
      </c>
      <c r="G871" s="126">
        <f t="shared" si="29"/>
        <v>0</v>
      </c>
      <c r="H871" s="160" t="s">
        <v>909</v>
      </c>
      <c r="I871" s="159" t="s">
        <v>909</v>
      </c>
      <c r="J871" s="175" t="s">
        <v>909</v>
      </c>
      <c r="K871" s="176" t="s">
        <v>909</v>
      </c>
    </row>
    <row r="872" spans="1:11">
      <c r="A872" s="32" t="s">
        <v>909</v>
      </c>
      <c r="B872" s="36" t="s">
        <v>909</v>
      </c>
      <c r="C872" s="34" t="s">
        <v>909</v>
      </c>
      <c r="D872" s="34" t="s">
        <v>909</v>
      </c>
      <c r="E872" s="34">
        <f t="shared" si="28"/>
        <v>0</v>
      </c>
      <c r="F872" s="34" t="s">
        <v>909</v>
      </c>
      <c r="G872" s="126">
        <f t="shared" si="29"/>
        <v>0</v>
      </c>
      <c r="H872" s="160" t="s">
        <v>909</v>
      </c>
      <c r="I872" s="159" t="s">
        <v>909</v>
      </c>
      <c r="J872" s="175" t="s">
        <v>909</v>
      </c>
      <c r="K872" s="176" t="s">
        <v>909</v>
      </c>
    </row>
    <row r="873" spans="1:11">
      <c r="A873" s="32" t="s">
        <v>909</v>
      </c>
      <c r="B873" s="36" t="s">
        <v>909</v>
      </c>
      <c r="C873" s="34" t="s">
        <v>909</v>
      </c>
      <c r="D873" s="34" t="s">
        <v>909</v>
      </c>
      <c r="E873" s="34">
        <f t="shared" si="28"/>
        <v>0</v>
      </c>
      <c r="F873" s="34" t="s">
        <v>909</v>
      </c>
      <c r="G873" s="126">
        <f t="shared" si="29"/>
        <v>0</v>
      </c>
      <c r="H873" s="160" t="s">
        <v>909</v>
      </c>
      <c r="I873" s="159" t="s">
        <v>909</v>
      </c>
      <c r="J873" s="175" t="s">
        <v>909</v>
      </c>
      <c r="K873" s="176" t="s">
        <v>909</v>
      </c>
    </row>
    <row r="874" spans="1:11">
      <c r="A874" s="32" t="s">
        <v>909</v>
      </c>
      <c r="B874" s="36" t="s">
        <v>909</v>
      </c>
      <c r="C874" s="34" t="s">
        <v>909</v>
      </c>
      <c r="D874" s="34" t="s">
        <v>909</v>
      </c>
      <c r="E874" s="34">
        <f t="shared" si="28"/>
        <v>0</v>
      </c>
      <c r="F874" s="34" t="s">
        <v>909</v>
      </c>
      <c r="G874" s="126">
        <f t="shared" si="29"/>
        <v>0</v>
      </c>
      <c r="H874" s="160" t="s">
        <v>909</v>
      </c>
      <c r="I874" s="159" t="s">
        <v>909</v>
      </c>
      <c r="J874" s="175" t="s">
        <v>909</v>
      </c>
      <c r="K874" s="176" t="s">
        <v>909</v>
      </c>
    </row>
    <row r="875" spans="1:11">
      <c r="A875" s="32" t="s">
        <v>909</v>
      </c>
      <c r="B875" s="36" t="s">
        <v>909</v>
      </c>
      <c r="C875" s="34" t="s">
        <v>909</v>
      </c>
      <c r="D875" s="34" t="s">
        <v>909</v>
      </c>
      <c r="E875" s="34">
        <f t="shared" si="28"/>
        <v>0</v>
      </c>
      <c r="F875" s="34" t="s">
        <v>909</v>
      </c>
      <c r="G875" s="126">
        <f t="shared" si="29"/>
        <v>0</v>
      </c>
      <c r="H875" s="160" t="s">
        <v>909</v>
      </c>
      <c r="I875" s="159" t="s">
        <v>909</v>
      </c>
      <c r="J875" s="175" t="s">
        <v>909</v>
      </c>
      <c r="K875" s="176" t="s">
        <v>909</v>
      </c>
    </row>
    <row r="876" spans="1:11">
      <c r="A876" s="32" t="s">
        <v>909</v>
      </c>
      <c r="B876" s="36" t="s">
        <v>909</v>
      </c>
      <c r="C876" s="34" t="s">
        <v>909</v>
      </c>
      <c r="D876" s="34" t="s">
        <v>909</v>
      </c>
      <c r="E876" s="34">
        <f t="shared" si="28"/>
        <v>0</v>
      </c>
      <c r="F876" s="34" t="s">
        <v>909</v>
      </c>
      <c r="G876" s="126">
        <f t="shared" si="29"/>
        <v>0</v>
      </c>
      <c r="H876" s="160" t="s">
        <v>909</v>
      </c>
      <c r="I876" s="159" t="s">
        <v>909</v>
      </c>
      <c r="J876" s="175" t="s">
        <v>909</v>
      </c>
      <c r="K876" s="176" t="s">
        <v>909</v>
      </c>
    </row>
    <row r="877" spans="1:11">
      <c r="A877" s="32" t="s">
        <v>909</v>
      </c>
      <c r="B877" s="36" t="s">
        <v>909</v>
      </c>
      <c r="C877" s="34" t="s">
        <v>909</v>
      </c>
      <c r="D877" s="34" t="s">
        <v>909</v>
      </c>
      <c r="E877" s="34">
        <f t="shared" si="28"/>
        <v>0</v>
      </c>
      <c r="F877" s="34" t="s">
        <v>909</v>
      </c>
      <c r="G877" s="126">
        <f t="shared" si="29"/>
        <v>0</v>
      </c>
      <c r="H877" s="160" t="s">
        <v>909</v>
      </c>
      <c r="I877" s="159" t="s">
        <v>909</v>
      </c>
      <c r="J877" s="175" t="s">
        <v>909</v>
      </c>
      <c r="K877" s="176" t="s">
        <v>909</v>
      </c>
    </row>
    <row r="878" spans="1:11">
      <c r="A878" s="32" t="s">
        <v>909</v>
      </c>
      <c r="B878" s="36" t="s">
        <v>909</v>
      </c>
      <c r="C878" s="34" t="s">
        <v>909</v>
      </c>
      <c r="D878" s="34" t="s">
        <v>909</v>
      </c>
      <c r="E878" s="34">
        <f t="shared" si="28"/>
        <v>0</v>
      </c>
      <c r="F878" s="34" t="s">
        <v>909</v>
      </c>
      <c r="G878" s="126">
        <f t="shared" si="29"/>
        <v>0</v>
      </c>
      <c r="H878" s="160" t="s">
        <v>909</v>
      </c>
      <c r="I878" s="159" t="s">
        <v>909</v>
      </c>
      <c r="J878" s="175" t="s">
        <v>909</v>
      </c>
      <c r="K878" s="176" t="s">
        <v>909</v>
      </c>
    </row>
    <row r="879" spans="1:11">
      <c r="A879" s="32" t="s">
        <v>909</v>
      </c>
      <c r="B879" s="36" t="s">
        <v>909</v>
      </c>
      <c r="C879" s="34" t="s">
        <v>909</v>
      </c>
      <c r="D879" s="34" t="s">
        <v>909</v>
      </c>
      <c r="E879" s="34">
        <f t="shared" si="28"/>
        <v>0</v>
      </c>
      <c r="F879" s="34" t="s">
        <v>909</v>
      </c>
      <c r="G879" s="126">
        <f t="shared" si="29"/>
        <v>0</v>
      </c>
      <c r="H879" s="160" t="s">
        <v>909</v>
      </c>
      <c r="I879" s="159" t="s">
        <v>909</v>
      </c>
      <c r="J879" s="175" t="s">
        <v>909</v>
      </c>
      <c r="K879" s="176" t="s">
        <v>909</v>
      </c>
    </row>
    <row r="880" spans="1:11">
      <c r="A880" s="32" t="s">
        <v>909</v>
      </c>
      <c r="B880" s="36" t="s">
        <v>909</v>
      </c>
      <c r="C880" s="34" t="s">
        <v>909</v>
      </c>
      <c r="D880" s="34" t="s">
        <v>909</v>
      </c>
      <c r="E880" s="34">
        <f t="shared" si="28"/>
        <v>0</v>
      </c>
      <c r="F880" s="34" t="s">
        <v>909</v>
      </c>
      <c r="G880" s="126">
        <f t="shared" si="29"/>
        <v>0</v>
      </c>
      <c r="H880" s="160" t="s">
        <v>909</v>
      </c>
      <c r="I880" s="159" t="s">
        <v>909</v>
      </c>
      <c r="J880" s="175" t="s">
        <v>909</v>
      </c>
      <c r="K880" s="176" t="s">
        <v>909</v>
      </c>
    </row>
    <row r="881" spans="1:11">
      <c r="A881" s="32" t="s">
        <v>909</v>
      </c>
      <c r="B881" s="36" t="s">
        <v>909</v>
      </c>
      <c r="C881" s="34" t="s">
        <v>909</v>
      </c>
      <c r="D881" s="34" t="s">
        <v>909</v>
      </c>
      <c r="E881" s="34">
        <f t="shared" si="28"/>
        <v>0</v>
      </c>
      <c r="F881" s="34" t="s">
        <v>909</v>
      </c>
      <c r="G881" s="126">
        <f t="shared" si="29"/>
        <v>0</v>
      </c>
      <c r="H881" s="160" t="s">
        <v>909</v>
      </c>
      <c r="I881" s="159" t="s">
        <v>909</v>
      </c>
      <c r="J881" s="175" t="s">
        <v>909</v>
      </c>
      <c r="K881" s="176" t="s">
        <v>909</v>
      </c>
    </row>
    <row r="882" spans="1:11">
      <c r="A882" s="32" t="s">
        <v>909</v>
      </c>
      <c r="B882" s="36" t="s">
        <v>909</v>
      </c>
      <c r="C882" s="34" t="s">
        <v>909</v>
      </c>
      <c r="D882" s="34" t="s">
        <v>909</v>
      </c>
      <c r="E882" s="34">
        <f t="shared" si="28"/>
        <v>0</v>
      </c>
      <c r="F882" s="34" t="s">
        <v>909</v>
      </c>
      <c r="G882" s="126">
        <f t="shared" si="29"/>
        <v>0</v>
      </c>
      <c r="H882" s="160" t="s">
        <v>909</v>
      </c>
      <c r="I882" s="159" t="s">
        <v>909</v>
      </c>
      <c r="J882" s="175" t="s">
        <v>909</v>
      </c>
      <c r="K882" s="176" t="s">
        <v>909</v>
      </c>
    </row>
    <row r="883" spans="1:11">
      <c r="A883" s="32" t="s">
        <v>909</v>
      </c>
      <c r="B883" s="36" t="s">
        <v>909</v>
      </c>
      <c r="C883" s="34" t="s">
        <v>909</v>
      </c>
      <c r="D883" s="34" t="s">
        <v>909</v>
      </c>
      <c r="E883" s="34">
        <f t="shared" si="28"/>
        <v>0</v>
      </c>
      <c r="F883" s="34" t="s">
        <v>909</v>
      </c>
      <c r="G883" s="126">
        <f t="shared" si="29"/>
        <v>0</v>
      </c>
      <c r="H883" s="160" t="s">
        <v>909</v>
      </c>
      <c r="I883" s="159" t="s">
        <v>909</v>
      </c>
      <c r="J883" s="175" t="s">
        <v>909</v>
      </c>
      <c r="K883" s="176" t="s">
        <v>909</v>
      </c>
    </row>
    <row r="884" spans="1:11">
      <c r="A884" s="32" t="s">
        <v>909</v>
      </c>
      <c r="B884" s="36" t="s">
        <v>909</v>
      </c>
      <c r="C884" s="34" t="s">
        <v>909</v>
      </c>
      <c r="D884" s="34" t="s">
        <v>909</v>
      </c>
      <c r="E884" s="34">
        <f t="shared" si="28"/>
        <v>0</v>
      </c>
      <c r="F884" s="34" t="s">
        <v>909</v>
      </c>
      <c r="G884" s="126">
        <f t="shared" si="29"/>
        <v>0</v>
      </c>
      <c r="H884" s="160" t="s">
        <v>909</v>
      </c>
      <c r="I884" s="159" t="s">
        <v>909</v>
      </c>
      <c r="J884" s="175" t="s">
        <v>909</v>
      </c>
      <c r="K884" s="176" t="s">
        <v>909</v>
      </c>
    </row>
    <row r="885" spans="1:11">
      <c r="A885" s="32" t="s">
        <v>909</v>
      </c>
      <c r="B885" s="36" t="s">
        <v>909</v>
      </c>
      <c r="C885" s="34" t="s">
        <v>909</v>
      </c>
      <c r="D885" s="34" t="s">
        <v>909</v>
      </c>
      <c r="E885" s="34">
        <f t="shared" si="28"/>
        <v>0</v>
      </c>
      <c r="F885" s="34" t="s">
        <v>909</v>
      </c>
      <c r="G885" s="126">
        <f t="shared" si="29"/>
        <v>0</v>
      </c>
      <c r="H885" s="160" t="s">
        <v>909</v>
      </c>
      <c r="I885" s="159" t="s">
        <v>909</v>
      </c>
      <c r="J885" s="175" t="s">
        <v>909</v>
      </c>
      <c r="K885" s="176" t="s">
        <v>909</v>
      </c>
    </row>
    <row r="886" spans="1:11">
      <c r="A886" s="32" t="s">
        <v>909</v>
      </c>
      <c r="B886" s="36" t="s">
        <v>909</v>
      </c>
      <c r="C886" s="34" t="s">
        <v>909</v>
      </c>
      <c r="D886" s="34" t="s">
        <v>909</v>
      </c>
      <c r="E886" s="34">
        <f t="shared" si="28"/>
        <v>0</v>
      </c>
      <c r="F886" s="34" t="s">
        <v>909</v>
      </c>
      <c r="G886" s="126">
        <f t="shared" si="29"/>
        <v>0</v>
      </c>
      <c r="H886" s="160" t="s">
        <v>909</v>
      </c>
      <c r="I886" s="159" t="s">
        <v>909</v>
      </c>
      <c r="J886" s="175" t="s">
        <v>909</v>
      </c>
      <c r="K886" s="176" t="s">
        <v>909</v>
      </c>
    </row>
    <row r="887" spans="1:11">
      <c r="A887" s="32" t="s">
        <v>909</v>
      </c>
      <c r="B887" s="36" t="s">
        <v>909</v>
      </c>
      <c r="C887" s="34" t="s">
        <v>909</v>
      </c>
      <c r="D887" s="34" t="s">
        <v>909</v>
      </c>
      <c r="E887" s="34">
        <f t="shared" si="28"/>
        <v>0</v>
      </c>
      <c r="F887" s="34" t="s">
        <v>909</v>
      </c>
      <c r="G887" s="126">
        <f t="shared" si="29"/>
        <v>0</v>
      </c>
      <c r="H887" s="160" t="s">
        <v>909</v>
      </c>
      <c r="I887" s="159" t="s">
        <v>909</v>
      </c>
      <c r="J887" s="175" t="s">
        <v>909</v>
      </c>
      <c r="K887" s="176" t="s">
        <v>909</v>
      </c>
    </row>
    <row r="888" spans="1:11">
      <c r="A888" s="32" t="s">
        <v>909</v>
      </c>
      <c r="B888" s="36" t="s">
        <v>909</v>
      </c>
      <c r="C888" s="34" t="s">
        <v>909</v>
      </c>
      <c r="D888" s="34" t="s">
        <v>909</v>
      </c>
      <c r="E888" s="34">
        <f t="shared" si="28"/>
        <v>0</v>
      </c>
      <c r="F888" s="34" t="s">
        <v>909</v>
      </c>
      <c r="G888" s="126">
        <f t="shared" si="29"/>
        <v>0</v>
      </c>
      <c r="H888" s="160" t="s">
        <v>909</v>
      </c>
      <c r="I888" s="159" t="s">
        <v>909</v>
      </c>
      <c r="J888" s="175" t="s">
        <v>909</v>
      </c>
      <c r="K888" s="176" t="s">
        <v>909</v>
      </c>
    </row>
    <row r="889" spans="1:11">
      <c r="A889" s="32" t="s">
        <v>909</v>
      </c>
      <c r="B889" s="36" t="s">
        <v>909</v>
      </c>
      <c r="C889" s="34" t="s">
        <v>909</v>
      </c>
      <c r="D889" s="34" t="s">
        <v>909</v>
      </c>
      <c r="E889" s="34">
        <f t="shared" si="28"/>
        <v>0</v>
      </c>
      <c r="F889" s="34" t="s">
        <v>909</v>
      </c>
      <c r="G889" s="126">
        <f t="shared" si="29"/>
        <v>0</v>
      </c>
      <c r="H889" s="160" t="s">
        <v>909</v>
      </c>
      <c r="I889" s="159" t="s">
        <v>909</v>
      </c>
      <c r="J889" s="175" t="s">
        <v>909</v>
      </c>
      <c r="K889" s="176" t="s">
        <v>909</v>
      </c>
    </row>
    <row r="890" spans="1:11">
      <c r="A890" s="32" t="s">
        <v>909</v>
      </c>
      <c r="B890" s="36" t="s">
        <v>909</v>
      </c>
      <c r="C890" s="34" t="s">
        <v>909</v>
      </c>
      <c r="D890" s="34" t="s">
        <v>909</v>
      </c>
      <c r="E890" s="34">
        <f t="shared" si="28"/>
        <v>0</v>
      </c>
      <c r="F890" s="34" t="s">
        <v>909</v>
      </c>
      <c r="G890" s="126">
        <f t="shared" si="29"/>
        <v>0</v>
      </c>
      <c r="H890" s="160" t="s">
        <v>909</v>
      </c>
      <c r="I890" s="159" t="s">
        <v>909</v>
      </c>
      <c r="J890" s="175" t="s">
        <v>909</v>
      </c>
      <c r="K890" s="176" t="s">
        <v>909</v>
      </c>
    </row>
    <row r="891" spans="1:11">
      <c r="A891" s="32" t="s">
        <v>909</v>
      </c>
      <c r="B891" s="36" t="s">
        <v>909</v>
      </c>
      <c r="C891" s="34" t="s">
        <v>909</v>
      </c>
      <c r="D891" s="34" t="s">
        <v>909</v>
      </c>
      <c r="E891" s="34">
        <f t="shared" si="28"/>
        <v>0</v>
      </c>
      <c r="F891" s="34" t="s">
        <v>909</v>
      </c>
      <c r="G891" s="126">
        <f t="shared" si="29"/>
        <v>0</v>
      </c>
      <c r="H891" s="160" t="s">
        <v>909</v>
      </c>
      <c r="I891" s="159" t="s">
        <v>909</v>
      </c>
      <c r="J891" s="175" t="s">
        <v>909</v>
      </c>
      <c r="K891" s="176" t="s">
        <v>909</v>
      </c>
    </row>
    <row r="892" spans="1:11">
      <c r="A892" s="32" t="s">
        <v>909</v>
      </c>
      <c r="B892" s="36" t="s">
        <v>909</v>
      </c>
      <c r="C892" s="34" t="s">
        <v>909</v>
      </c>
      <c r="D892" s="34" t="s">
        <v>909</v>
      </c>
      <c r="E892" s="34">
        <f t="shared" si="28"/>
        <v>0</v>
      </c>
      <c r="F892" s="34" t="s">
        <v>909</v>
      </c>
      <c r="G892" s="126">
        <f t="shared" si="29"/>
        <v>0</v>
      </c>
      <c r="H892" s="160" t="s">
        <v>909</v>
      </c>
      <c r="I892" s="159" t="s">
        <v>909</v>
      </c>
      <c r="J892" s="175" t="s">
        <v>909</v>
      </c>
      <c r="K892" s="176" t="s">
        <v>909</v>
      </c>
    </row>
    <row r="893" spans="1:11">
      <c r="A893" s="32" t="s">
        <v>909</v>
      </c>
      <c r="B893" s="36" t="s">
        <v>909</v>
      </c>
      <c r="C893" s="34" t="s">
        <v>909</v>
      </c>
      <c r="D893" s="34" t="s">
        <v>909</v>
      </c>
      <c r="E893" s="34">
        <f t="shared" si="28"/>
        <v>0</v>
      </c>
      <c r="F893" s="34" t="s">
        <v>909</v>
      </c>
      <c r="G893" s="126">
        <f t="shared" si="29"/>
        <v>0</v>
      </c>
      <c r="H893" s="160" t="s">
        <v>909</v>
      </c>
      <c r="I893" s="159" t="s">
        <v>909</v>
      </c>
      <c r="J893" s="175" t="s">
        <v>909</v>
      </c>
      <c r="K893" s="176" t="s">
        <v>909</v>
      </c>
    </row>
    <row r="894" spans="1:11">
      <c r="A894" s="32" t="s">
        <v>909</v>
      </c>
      <c r="B894" s="36" t="s">
        <v>909</v>
      </c>
      <c r="C894" s="34" t="s">
        <v>909</v>
      </c>
      <c r="D894" s="34" t="s">
        <v>909</v>
      </c>
      <c r="E894" s="34">
        <f t="shared" si="28"/>
        <v>0</v>
      </c>
      <c r="F894" s="34" t="s">
        <v>909</v>
      </c>
      <c r="G894" s="126">
        <f t="shared" si="29"/>
        <v>0</v>
      </c>
      <c r="H894" s="160" t="s">
        <v>909</v>
      </c>
      <c r="I894" s="159" t="s">
        <v>909</v>
      </c>
      <c r="J894" s="175" t="s">
        <v>909</v>
      </c>
      <c r="K894" s="176" t="s">
        <v>909</v>
      </c>
    </row>
    <row r="895" spans="1:11">
      <c r="A895" s="32" t="s">
        <v>909</v>
      </c>
      <c r="B895" s="36" t="s">
        <v>909</v>
      </c>
      <c r="C895" s="34" t="s">
        <v>909</v>
      </c>
      <c r="D895" s="34" t="s">
        <v>909</v>
      </c>
      <c r="E895" s="34">
        <f t="shared" si="28"/>
        <v>0</v>
      </c>
      <c r="F895" s="34" t="s">
        <v>909</v>
      </c>
      <c r="G895" s="126">
        <f t="shared" si="29"/>
        <v>0</v>
      </c>
      <c r="H895" s="160" t="s">
        <v>909</v>
      </c>
      <c r="I895" s="159" t="s">
        <v>909</v>
      </c>
      <c r="J895" s="175" t="s">
        <v>909</v>
      </c>
      <c r="K895" s="176" t="s">
        <v>909</v>
      </c>
    </row>
    <row r="896" spans="1:11">
      <c r="A896" s="32" t="s">
        <v>909</v>
      </c>
      <c r="B896" s="36" t="s">
        <v>909</v>
      </c>
      <c r="C896" s="34" t="s">
        <v>909</v>
      </c>
      <c r="D896" s="34" t="s">
        <v>909</v>
      </c>
      <c r="E896" s="34">
        <f t="shared" si="28"/>
        <v>0</v>
      </c>
      <c r="F896" s="34" t="s">
        <v>909</v>
      </c>
      <c r="G896" s="126">
        <f t="shared" si="29"/>
        <v>0</v>
      </c>
      <c r="H896" s="160" t="s">
        <v>909</v>
      </c>
      <c r="I896" s="159" t="s">
        <v>909</v>
      </c>
      <c r="J896" s="175" t="s">
        <v>909</v>
      </c>
      <c r="K896" s="176" t="s">
        <v>909</v>
      </c>
    </row>
    <row r="897" spans="1:11">
      <c r="A897" s="32" t="s">
        <v>909</v>
      </c>
      <c r="B897" s="36" t="s">
        <v>909</v>
      </c>
      <c r="C897" s="34" t="s">
        <v>909</v>
      </c>
      <c r="D897" s="34" t="s">
        <v>909</v>
      </c>
      <c r="E897" s="34">
        <f t="shared" si="28"/>
        <v>0</v>
      </c>
      <c r="F897" s="34" t="s">
        <v>909</v>
      </c>
      <c r="G897" s="126">
        <f t="shared" si="29"/>
        <v>0</v>
      </c>
      <c r="H897" s="160" t="s">
        <v>909</v>
      </c>
      <c r="I897" s="159" t="s">
        <v>909</v>
      </c>
      <c r="J897" s="175" t="s">
        <v>909</v>
      </c>
      <c r="K897" s="176" t="s">
        <v>909</v>
      </c>
    </row>
    <row r="898" spans="1:11">
      <c r="A898" s="32" t="s">
        <v>909</v>
      </c>
      <c r="B898" s="36" t="s">
        <v>909</v>
      </c>
      <c r="C898" s="34" t="s">
        <v>909</v>
      </c>
      <c r="D898" s="34" t="s">
        <v>909</v>
      </c>
      <c r="E898" s="34">
        <f t="shared" si="28"/>
        <v>0</v>
      </c>
      <c r="F898" s="34" t="s">
        <v>909</v>
      </c>
      <c r="G898" s="126">
        <f t="shared" si="29"/>
        <v>0</v>
      </c>
      <c r="H898" s="160" t="s">
        <v>909</v>
      </c>
      <c r="I898" s="159" t="s">
        <v>909</v>
      </c>
      <c r="J898" s="175" t="s">
        <v>909</v>
      </c>
      <c r="K898" s="176" t="s">
        <v>909</v>
      </c>
    </row>
    <row r="899" spans="1:11">
      <c r="A899" s="32" t="s">
        <v>909</v>
      </c>
      <c r="B899" s="36" t="s">
        <v>909</v>
      </c>
      <c r="C899" s="34" t="s">
        <v>909</v>
      </c>
      <c r="D899" s="34" t="s">
        <v>909</v>
      </c>
      <c r="E899" s="34">
        <f t="shared" si="28"/>
        <v>0</v>
      </c>
      <c r="F899" s="34" t="s">
        <v>909</v>
      </c>
      <c r="G899" s="126">
        <f t="shared" si="29"/>
        <v>0</v>
      </c>
      <c r="H899" s="160" t="s">
        <v>909</v>
      </c>
      <c r="I899" s="159" t="s">
        <v>909</v>
      </c>
      <c r="J899" s="175" t="s">
        <v>909</v>
      </c>
      <c r="K899" s="176" t="s">
        <v>909</v>
      </c>
    </row>
    <row r="900" spans="1:11">
      <c r="A900" s="32" t="s">
        <v>909</v>
      </c>
      <c r="B900" s="36" t="s">
        <v>909</v>
      </c>
      <c r="C900" s="34" t="s">
        <v>909</v>
      </c>
      <c r="D900" s="34" t="s">
        <v>909</v>
      </c>
      <c r="E900" s="34">
        <f t="shared" si="28"/>
        <v>0</v>
      </c>
      <c r="F900" s="34" t="s">
        <v>909</v>
      </c>
      <c r="G900" s="126">
        <f t="shared" si="29"/>
        <v>0</v>
      </c>
      <c r="H900" s="160" t="s">
        <v>909</v>
      </c>
      <c r="I900" s="159" t="s">
        <v>909</v>
      </c>
      <c r="J900" s="175" t="s">
        <v>909</v>
      </c>
      <c r="K900" s="176" t="s">
        <v>909</v>
      </c>
    </row>
    <row r="901" spans="1:11">
      <c r="A901" s="32" t="s">
        <v>909</v>
      </c>
      <c r="B901" s="36" t="s">
        <v>909</v>
      </c>
      <c r="C901" s="34" t="s">
        <v>909</v>
      </c>
      <c r="D901" s="34" t="s">
        <v>909</v>
      </c>
      <c r="E901" s="34">
        <f t="shared" si="28"/>
        <v>0</v>
      </c>
      <c r="F901" s="34" t="s">
        <v>909</v>
      </c>
      <c r="G901" s="126">
        <f t="shared" si="29"/>
        <v>0</v>
      </c>
      <c r="H901" s="160" t="s">
        <v>909</v>
      </c>
      <c r="I901" s="159" t="s">
        <v>909</v>
      </c>
      <c r="J901" s="175" t="s">
        <v>909</v>
      </c>
      <c r="K901" s="176" t="s">
        <v>909</v>
      </c>
    </row>
    <row r="902" spans="1:11">
      <c r="A902" s="32" t="s">
        <v>909</v>
      </c>
      <c r="B902" s="36" t="s">
        <v>909</v>
      </c>
      <c r="C902" s="34" t="s">
        <v>909</v>
      </c>
      <c r="D902" s="34" t="s">
        <v>909</v>
      </c>
      <c r="E902" s="34">
        <f t="shared" si="28"/>
        <v>0</v>
      </c>
      <c r="F902" s="34" t="s">
        <v>909</v>
      </c>
      <c r="G902" s="126">
        <f t="shared" si="29"/>
        <v>0</v>
      </c>
      <c r="H902" s="160" t="s">
        <v>909</v>
      </c>
      <c r="I902" s="159" t="s">
        <v>909</v>
      </c>
      <c r="J902" s="175" t="s">
        <v>909</v>
      </c>
      <c r="K902" s="176" t="s">
        <v>909</v>
      </c>
    </row>
    <row r="903" spans="1:11">
      <c r="A903" s="32" t="s">
        <v>909</v>
      </c>
      <c r="B903" s="36" t="s">
        <v>909</v>
      </c>
      <c r="C903" s="34" t="s">
        <v>909</v>
      </c>
      <c r="D903" s="34" t="s">
        <v>909</v>
      </c>
      <c r="E903" s="34">
        <f t="shared" si="28"/>
        <v>0</v>
      </c>
      <c r="F903" s="34" t="s">
        <v>909</v>
      </c>
      <c r="G903" s="126">
        <f t="shared" si="29"/>
        <v>0</v>
      </c>
      <c r="H903" s="160" t="s">
        <v>909</v>
      </c>
      <c r="I903" s="159" t="s">
        <v>909</v>
      </c>
      <c r="J903" s="175" t="s">
        <v>909</v>
      </c>
      <c r="K903" s="176" t="s">
        <v>909</v>
      </c>
    </row>
    <row r="904" spans="1:11">
      <c r="A904" s="32" t="s">
        <v>909</v>
      </c>
      <c r="B904" s="36" t="s">
        <v>909</v>
      </c>
      <c r="C904" s="34" t="s">
        <v>909</v>
      </c>
      <c r="D904" s="34" t="s">
        <v>909</v>
      </c>
      <c r="E904" s="34">
        <f t="shared" si="28"/>
        <v>0</v>
      </c>
      <c r="F904" s="34" t="s">
        <v>909</v>
      </c>
      <c r="G904" s="126">
        <f t="shared" si="29"/>
        <v>0</v>
      </c>
      <c r="H904" s="160" t="s">
        <v>909</v>
      </c>
      <c r="I904" s="159" t="s">
        <v>909</v>
      </c>
      <c r="J904" s="175" t="s">
        <v>909</v>
      </c>
      <c r="K904" s="176" t="s">
        <v>909</v>
      </c>
    </row>
    <row r="905" spans="1:11">
      <c r="A905" s="32" t="s">
        <v>909</v>
      </c>
      <c r="B905" s="36" t="s">
        <v>909</v>
      </c>
      <c r="C905" s="34" t="s">
        <v>909</v>
      </c>
      <c r="D905" s="34" t="s">
        <v>909</v>
      </c>
      <c r="E905" s="34">
        <f t="shared" si="28"/>
        <v>0</v>
      </c>
      <c r="F905" s="34" t="s">
        <v>909</v>
      </c>
      <c r="G905" s="126">
        <f t="shared" si="29"/>
        <v>0</v>
      </c>
      <c r="H905" s="160" t="s">
        <v>909</v>
      </c>
      <c r="I905" s="159" t="s">
        <v>909</v>
      </c>
      <c r="J905" s="175" t="s">
        <v>909</v>
      </c>
      <c r="K905" s="176" t="s">
        <v>909</v>
      </c>
    </row>
    <row r="906" spans="1:11">
      <c r="A906" s="32" t="s">
        <v>909</v>
      </c>
      <c r="B906" s="36" t="s">
        <v>909</v>
      </c>
      <c r="C906" s="34" t="s">
        <v>909</v>
      </c>
      <c r="D906" s="34" t="s">
        <v>909</v>
      </c>
      <c r="E906" s="34">
        <f t="shared" si="28"/>
        <v>0</v>
      </c>
      <c r="F906" s="34" t="s">
        <v>909</v>
      </c>
      <c r="G906" s="126">
        <f t="shared" si="29"/>
        <v>0</v>
      </c>
      <c r="H906" s="160" t="s">
        <v>909</v>
      </c>
      <c r="I906" s="159" t="s">
        <v>909</v>
      </c>
      <c r="J906" s="175" t="s">
        <v>909</v>
      </c>
      <c r="K906" s="176" t="s">
        <v>909</v>
      </c>
    </row>
    <row r="907" spans="1:11">
      <c r="A907" s="32" t="s">
        <v>909</v>
      </c>
      <c r="B907" s="36" t="s">
        <v>909</v>
      </c>
      <c r="C907" s="34" t="s">
        <v>909</v>
      </c>
      <c r="D907" s="34" t="s">
        <v>909</v>
      </c>
      <c r="E907" s="34">
        <f t="shared" si="28"/>
        <v>0</v>
      </c>
      <c r="F907" s="34" t="s">
        <v>909</v>
      </c>
      <c r="G907" s="126">
        <f t="shared" si="29"/>
        <v>0</v>
      </c>
      <c r="H907" s="160" t="s">
        <v>909</v>
      </c>
      <c r="I907" s="159" t="s">
        <v>909</v>
      </c>
      <c r="J907" s="175" t="s">
        <v>909</v>
      </c>
      <c r="K907" s="176" t="s">
        <v>909</v>
      </c>
    </row>
    <row r="908" spans="1:11">
      <c r="A908" s="32" t="s">
        <v>909</v>
      </c>
      <c r="B908" s="36" t="s">
        <v>909</v>
      </c>
      <c r="C908" s="34" t="s">
        <v>909</v>
      </c>
      <c r="D908" s="34" t="s">
        <v>909</v>
      </c>
      <c r="E908" s="34">
        <f t="shared" si="28"/>
        <v>0</v>
      </c>
      <c r="F908" s="34" t="s">
        <v>909</v>
      </c>
      <c r="G908" s="126">
        <f t="shared" si="29"/>
        <v>0</v>
      </c>
      <c r="H908" s="160" t="s">
        <v>909</v>
      </c>
      <c r="I908" s="159" t="s">
        <v>909</v>
      </c>
      <c r="J908" s="175" t="s">
        <v>909</v>
      </c>
      <c r="K908" s="176" t="s">
        <v>909</v>
      </c>
    </row>
    <row r="909" spans="1:11">
      <c r="A909" s="32" t="s">
        <v>909</v>
      </c>
      <c r="B909" s="36" t="s">
        <v>909</v>
      </c>
      <c r="C909" s="34" t="s">
        <v>909</v>
      </c>
      <c r="D909" s="34" t="s">
        <v>909</v>
      </c>
      <c r="E909" s="34">
        <f t="shared" si="28"/>
        <v>0</v>
      </c>
      <c r="F909" s="34" t="s">
        <v>909</v>
      </c>
      <c r="G909" s="126">
        <f t="shared" si="29"/>
        <v>0</v>
      </c>
      <c r="H909" s="160" t="s">
        <v>909</v>
      </c>
      <c r="I909" s="159" t="s">
        <v>909</v>
      </c>
      <c r="J909" s="175" t="s">
        <v>909</v>
      </c>
      <c r="K909" s="176" t="s">
        <v>909</v>
      </c>
    </row>
    <row r="910" spans="1:11">
      <c r="A910" s="32" t="s">
        <v>909</v>
      </c>
      <c r="B910" s="36" t="s">
        <v>909</v>
      </c>
      <c r="C910" s="34" t="s">
        <v>909</v>
      </c>
      <c r="D910" s="34" t="s">
        <v>909</v>
      </c>
      <c r="E910" s="34">
        <f t="shared" si="28"/>
        <v>0</v>
      </c>
      <c r="F910" s="34" t="s">
        <v>909</v>
      </c>
      <c r="G910" s="126">
        <f t="shared" si="29"/>
        <v>0</v>
      </c>
      <c r="H910" s="160" t="s">
        <v>909</v>
      </c>
      <c r="I910" s="159" t="s">
        <v>909</v>
      </c>
      <c r="J910" s="175" t="s">
        <v>909</v>
      </c>
      <c r="K910" s="176" t="s">
        <v>909</v>
      </c>
    </row>
    <row r="911" spans="1:11">
      <c r="A911" s="32" t="s">
        <v>909</v>
      </c>
      <c r="B911" s="36" t="s">
        <v>909</v>
      </c>
      <c r="C911" s="34" t="s">
        <v>909</v>
      </c>
      <c r="D911" s="34" t="s">
        <v>909</v>
      </c>
      <c r="E911" s="34">
        <f t="shared" si="28"/>
        <v>0</v>
      </c>
      <c r="F911" s="34" t="s">
        <v>909</v>
      </c>
      <c r="G911" s="126">
        <f t="shared" si="29"/>
        <v>0</v>
      </c>
      <c r="H911" s="160" t="s">
        <v>909</v>
      </c>
      <c r="I911" s="159" t="s">
        <v>909</v>
      </c>
      <c r="J911" s="175" t="s">
        <v>909</v>
      </c>
      <c r="K911" s="176" t="s">
        <v>909</v>
      </c>
    </row>
    <row r="912" spans="1:11">
      <c r="A912" s="32" t="s">
        <v>909</v>
      </c>
      <c r="B912" s="36" t="s">
        <v>909</v>
      </c>
      <c r="C912" s="34" t="s">
        <v>909</v>
      </c>
      <c r="D912" s="34" t="s">
        <v>909</v>
      </c>
      <c r="E912" s="34">
        <f t="shared" si="28"/>
        <v>0</v>
      </c>
      <c r="F912" s="34" t="s">
        <v>909</v>
      </c>
      <c r="G912" s="126">
        <f t="shared" si="29"/>
        <v>0</v>
      </c>
      <c r="H912" s="160" t="s">
        <v>909</v>
      </c>
      <c r="I912" s="159" t="s">
        <v>909</v>
      </c>
      <c r="J912" s="175" t="s">
        <v>909</v>
      </c>
      <c r="K912" s="176" t="s">
        <v>909</v>
      </c>
    </row>
    <row r="913" spans="1:11">
      <c r="A913" s="32" t="s">
        <v>909</v>
      </c>
      <c r="B913" s="36" t="s">
        <v>909</v>
      </c>
      <c r="C913" s="34" t="s">
        <v>909</v>
      </c>
      <c r="D913" s="34" t="s">
        <v>909</v>
      </c>
      <c r="E913" s="34">
        <f t="shared" si="28"/>
        <v>0</v>
      </c>
      <c r="F913" s="34" t="s">
        <v>909</v>
      </c>
      <c r="G913" s="126">
        <f t="shared" si="29"/>
        <v>0</v>
      </c>
      <c r="H913" s="160" t="s">
        <v>909</v>
      </c>
      <c r="I913" s="159" t="s">
        <v>909</v>
      </c>
      <c r="J913" s="175" t="s">
        <v>909</v>
      </c>
      <c r="K913" s="176" t="s">
        <v>909</v>
      </c>
    </row>
    <row r="914" spans="1:11">
      <c r="A914" s="32" t="s">
        <v>909</v>
      </c>
      <c r="B914" s="36" t="s">
        <v>909</v>
      </c>
      <c r="C914" s="34" t="s">
        <v>909</v>
      </c>
      <c r="D914" s="34" t="s">
        <v>909</v>
      </c>
      <c r="E914" s="34">
        <f t="shared" si="28"/>
        <v>0</v>
      </c>
      <c r="F914" s="34" t="s">
        <v>909</v>
      </c>
      <c r="G914" s="126">
        <f t="shared" si="29"/>
        <v>0</v>
      </c>
      <c r="H914" s="160" t="s">
        <v>909</v>
      </c>
      <c r="I914" s="159" t="s">
        <v>909</v>
      </c>
      <c r="J914" s="175" t="s">
        <v>909</v>
      </c>
      <c r="K914" s="176" t="s">
        <v>909</v>
      </c>
    </row>
    <row r="915" spans="1:11">
      <c r="A915" s="32" t="s">
        <v>909</v>
      </c>
      <c r="B915" s="36" t="s">
        <v>909</v>
      </c>
      <c r="C915" s="34" t="s">
        <v>909</v>
      </c>
      <c r="D915" s="34" t="s">
        <v>909</v>
      </c>
      <c r="E915" s="34">
        <f t="shared" si="28"/>
        <v>0</v>
      </c>
      <c r="F915" s="34" t="s">
        <v>909</v>
      </c>
      <c r="G915" s="126">
        <f t="shared" si="29"/>
        <v>0</v>
      </c>
      <c r="H915" s="160" t="s">
        <v>909</v>
      </c>
      <c r="I915" s="159" t="s">
        <v>909</v>
      </c>
      <c r="J915" s="175" t="s">
        <v>909</v>
      </c>
      <c r="K915" s="176" t="s">
        <v>909</v>
      </c>
    </row>
    <row r="916" spans="1:11">
      <c r="A916" s="32" t="s">
        <v>909</v>
      </c>
      <c r="B916" s="36" t="s">
        <v>909</v>
      </c>
      <c r="C916" s="34" t="s">
        <v>909</v>
      </c>
      <c r="D916" s="34" t="s">
        <v>909</v>
      </c>
      <c r="E916" s="34">
        <f t="shared" si="28"/>
        <v>0</v>
      </c>
      <c r="F916" s="34" t="s">
        <v>909</v>
      </c>
      <c r="G916" s="126">
        <f t="shared" si="29"/>
        <v>0</v>
      </c>
      <c r="H916" s="160" t="s">
        <v>909</v>
      </c>
      <c r="I916" s="159" t="s">
        <v>909</v>
      </c>
      <c r="J916" s="175" t="s">
        <v>909</v>
      </c>
      <c r="K916" s="176" t="s">
        <v>909</v>
      </c>
    </row>
    <row r="917" spans="1:11">
      <c r="A917" s="32" t="s">
        <v>909</v>
      </c>
      <c r="B917" s="36" t="s">
        <v>909</v>
      </c>
      <c r="C917" s="34" t="s">
        <v>909</v>
      </c>
      <c r="D917" s="34" t="s">
        <v>909</v>
      </c>
      <c r="E917" s="34">
        <f t="shared" si="28"/>
        <v>0</v>
      </c>
      <c r="F917" s="34" t="s">
        <v>909</v>
      </c>
      <c r="G917" s="126">
        <f t="shared" si="29"/>
        <v>0</v>
      </c>
      <c r="H917" s="160" t="s">
        <v>909</v>
      </c>
      <c r="I917" s="159" t="s">
        <v>909</v>
      </c>
      <c r="J917" s="175" t="s">
        <v>909</v>
      </c>
      <c r="K917" s="176" t="s">
        <v>909</v>
      </c>
    </row>
    <row r="918" spans="1:11">
      <c r="A918" s="32" t="s">
        <v>909</v>
      </c>
      <c r="B918" s="36" t="s">
        <v>909</v>
      </c>
      <c r="C918" s="34" t="s">
        <v>909</v>
      </c>
      <c r="D918" s="34" t="s">
        <v>909</v>
      </c>
      <c r="E918" s="34">
        <f t="shared" si="28"/>
        <v>0</v>
      </c>
      <c r="F918" s="34" t="s">
        <v>909</v>
      </c>
      <c r="G918" s="126">
        <f t="shared" si="29"/>
        <v>0</v>
      </c>
      <c r="H918" s="160" t="s">
        <v>909</v>
      </c>
      <c r="I918" s="159" t="s">
        <v>909</v>
      </c>
      <c r="J918" s="175" t="s">
        <v>909</v>
      </c>
      <c r="K918" s="176" t="s">
        <v>909</v>
      </c>
    </row>
    <row r="919" spans="1:11">
      <c r="A919" s="32" t="s">
        <v>909</v>
      </c>
      <c r="B919" s="36" t="s">
        <v>909</v>
      </c>
      <c r="C919" s="34" t="s">
        <v>909</v>
      </c>
      <c r="D919" s="34" t="s">
        <v>909</v>
      </c>
      <c r="E919" s="34">
        <f t="shared" si="28"/>
        <v>0</v>
      </c>
      <c r="F919" s="34" t="s">
        <v>909</v>
      </c>
      <c r="G919" s="126">
        <f t="shared" si="29"/>
        <v>0</v>
      </c>
      <c r="H919" s="160" t="s">
        <v>909</v>
      </c>
      <c r="I919" s="159" t="s">
        <v>909</v>
      </c>
      <c r="J919" s="175" t="s">
        <v>909</v>
      </c>
      <c r="K919" s="176" t="s">
        <v>909</v>
      </c>
    </row>
    <row r="920" spans="1:11">
      <c r="A920" s="32" t="s">
        <v>909</v>
      </c>
      <c r="B920" s="36" t="s">
        <v>909</v>
      </c>
      <c r="C920" s="34" t="s">
        <v>909</v>
      </c>
      <c r="D920" s="34" t="s">
        <v>909</v>
      </c>
      <c r="E920" s="34">
        <f t="shared" si="28"/>
        <v>0</v>
      </c>
      <c r="F920" s="34" t="s">
        <v>909</v>
      </c>
      <c r="G920" s="126">
        <f t="shared" si="29"/>
        <v>0</v>
      </c>
      <c r="H920" s="160" t="s">
        <v>909</v>
      </c>
      <c r="I920" s="159" t="s">
        <v>909</v>
      </c>
      <c r="J920" s="175" t="s">
        <v>909</v>
      </c>
      <c r="K920" s="176" t="s">
        <v>909</v>
      </c>
    </row>
    <row r="921" spans="1:11">
      <c r="A921" s="32" t="s">
        <v>909</v>
      </c>
      <c r="B921" s="36" t="s">
        <v>909</v>
      </c>
      <c r="C921" s="34" t="s">
        <v>909</v>
      </c>
      <c r="D921" s="34" t="s">
        <v>909</v>
      </c>
      <c r="E921" s="34">
        <f t="shared" ref="E921:E984" si="30">IFERROR(C921+D921,0)</f>
        <v>0</v>
      </c>
      <c r="F921" s="34" t="s">
        <v>909</v>
      </c>
      <c r="G921" s="126">
        <f t="shared" ref="G921:G984" si="31">IFERROR((E921-F921),0)</f>
        <v>0</v>
      </c>
      <c r="H921" s="160" t="s">
        <v>909</v>
      </c>
      <c r="I921" s="159" t="s">
        <v>909</v>
      </c>
      <c r="J921" s="175" t="s">
        <v>909</v>
      </c>
      <c r="K921" s="176" t="s">
        <v>909</v>
      </c>
    </row>
    <row r="922" spans="1:11">
      <c r="A922" s="32" t="s">
        <v>909</v>
      </c>
      <c r="B922" s="36" t="s">
        <v>909</v>
      </c>
      <c r="C922" s="34" t="s">
        <v>909</v>
      </c>
      <c r="D922" s="34" t="s">
        <v>909</v>
      </c>
      <c r="E922" s="34">
        <f t="shared" si="30"/>
        <v>0</v>
      </c>
      <c r="F922" s="34" t="s">
        <v>909</v>
      </c>
      <c r="G922" s="126">
        <f t="shared" si="31"/>
        <v>0</v>
      </c>
      <c r="H922" s="160" t="s">
        <v>909</v>
      </c>
      <c r="I922" s="159" t="s">
        <v>909</v>
      </c>
      <c r="J922" s="175" t="s">
        <v>909</v>
      </c>
      <c r="K922" s="176" t="s">
        <v>909</v>
      </c>
    </row>
    <row r="923" spans="1:11">
      <c r="A923" s="32" t="s">
        <v>909</v>
      </c>
      <c r="B923" s="36" t="s">
        <v>909</v>
      </c>
      <c r="C923" s="34" t="s">
        <v>909</v>
      </c>
      <c r="D923" s="34" t="s">
        <v>909</v>
      </c>
      <c r="E923" s="34">
        <f t="shared" si="30"/>
        <v>0</v>
      </c>
      <c r="F923" s="34" t="s">
        <v>909</v>
      </c>
      <c r="G923" s="126">
        <f t="shared" si="31"/>
        <v>0</v>
      </c>
      <c r="H923" s="160" t="s">
        <v>909</v>
      </c>
      <c r="I923" s="159" t="s">
        <v>909</v>
      </c>
      <c r="J923" s="175" t="s">
        <v>909</v>
      </c>
      <c r="K923" s="176" t="s">
        <v>909</v>
      </c>
    </row>
    <row r="924" spans="1:11">
      <c r="A924" s="32" t="s">
        <v>909</v>
      </c>
      <c r="B924" s="36" t="s">
        <v>909</v>
      </c>
      <c r="C924" s="34" t="s">
        <v>909</v>
      </c>
      <c r="D924" s="34" t="s">
        <v>909</v>
      </c>
      <c r="E924" s="34">
        <f t="shared" si="30"/>
        <v>0</v>
      </c>
      <c r="F924" s="34" t="s">
        <v>909</v>
      </c>
      <c r="G924" s="126">
        <f t="shared" si="31"/>
        <v>0</v>
      </c>
      <c r="H924" s="160" t="s">
        <v>909</v>
      </c>
      <c r="I924" s="159" t="s">
        <v>909</v>
      </c>
      <c r="J924" s="175" t="s">
        <v>909</v>
      </c>
      <c r="K924" s="176" t="s">
        <v>909</v>
      </c>
    </row>
    <row r="925" spans="1:11">
      <c r="A925" s="32" t="s">
        <v>909</v>
      </c>
      <c r="B925" s="36" t="s">
        <v>909</v>
      </c>
      <c r="C925" s="34" t="s">
        <v>909</v>
      </c>
      <c r="D925" s="34" t="s">
        <v>909</v>
      </c>
      <c r="E925" s="34">
        <f t="shared" si="30"/>
        <v>0</v>
      </c>
      <c r="F925" s="34" t="s">
        <v>909</v>
      </c>
      <c r="G925" s="126">
        <f t="shared" si="31"/>
        <v>0</v>
      </c>
      <c r="H925" s="160" t="s">
        <v>909</v>
      </c>
      <c r="I925" s="159" t="s">
        <v>909</v>
      </c>
      <c r="J925" s="175" t="s">
        <v>909</v>
      </c>
      <c r="K925" s="176" t="s">
        <v>909</v>
      </c>
    </row>
    <row r="926" spans="1:11">
      <c r="A926" s="32" t="s">
        <v>909</v>
      </c>
      <c r="B926" s="36" t="s">
        <v>909</v>
      </c>
      <c r="C926" s="34" t="s">
        <v>909</v>
      </c>
      <c r="D926" s="34" t="s">
        <v>909</v>
      </c>
      <c r="E926" s="34">
        <f t="shared" si="30"/>
        <v>0</v>
      </c>
      <c r="F926" s="34" t="s">
        <v>909</v>
      </c>
      <c r="G926" s="126">
        <f t="shared" si="31"/>
        <v>0</v>
      </c>
      <c r="H926" s="160" t="s">
        <v>909</v>
      </c>
      <c r="I926" s="159" t="s">
        <v>909</v>
      </c>
      <c r="J926" s="175" t="s">
        <v>909</v>
      </c>
      <c r="K926" s="176" t="s">
        <v>909</v>
      </c>
    </row>
    <row r="927" spans="1:11">
      <c r="A927" s="32" t="s">
        <v>909</v>
      </c>
      <c r="B927" s="36" t="s">
        <v>909</v>
      </c>
      <c r="C927" s="34" t="s">
        <v>909</v>
      </c>
      <c r="D927" s="34" t="s">
        <v>909</v>
      </c>
      <c r="E927" s="34">
        <f t="shared" si="30"/>
        <v>0</v>
      </c>
      <c r="F927" s="34" t="s">
        <v>909</v>
      </c>
      <c r="G927" s="126">
        <f t="shared" si="31"/>
        <v>0</v>
      </c>
      <c r="H927" s="160" t="s">
        <v>909</v>
      </c>
      <c r="I927" s="159" t="s">
        <v>909</v>
      </c>
      <c r="J927" s="175" t="s">
        <v>909</v>
      </c>
      <c r="K927" s="176" t="s">
        <v>909</v>
      </c>
    </row>
    <row r="928" spans="1:11">
      <c r="A928" s="32" t="s">
        <v>909</v>
      </c>
      <c r="B928" s="36" t="s">
        <v>909</v>
      </c>
      <c r="C928" s="34" t="s">
        <v>909</v>
      </c>
      <c r="D928" s="34" t="s">
        <v>909</v>
      </c>
      <c r="E928" s="34">
        <f t="shared" si="30"/>
        <v>0</v>
      </c>
      <c r="F928" s="34" t="s">
        <v>909</v>
      </c>
      <c r="G928" s="126">
        <f t="shared" si="31"/>
        <v>0</v>
      </c>
      <c r="H928" s="160" t="s">
        <v>909</v>
      </c>
      <c r="I928" s="159" t="s">
        <v>909</v>
      </c>
      <c r="J928" s="175" t="s">
        <v>909</v>
      </c>
      <c r="K928" s="176" t="s">
        <v>909</v>
      </c>
    </row>
    <row r="929" spans="1:11">
      <c r="A929" s="32" t="s">
        <v>909</v>
      </c>
      <c r="B929" s="36" t="s">
        <v>909</v>
      </c>
      <c r="C929" s="34" t="s">
        <v>909</v>
      </c>
      <c r="D929" s="34" t="s">
        <v>909</v>
      </c>
      <c r="E929" s="34">
        <f t="shared" si="30"/>
        <v>0</v>
      </c>
      <c r="F929" s="34" t="s">
        <v>909</v>
      </c>
      <c r="G929" s="126">
        <f t="shared" si="31"/>
        <v>0</v>
      </c>
      <c r="H929" s="160" t="s">
        <v>909</v>
      </c>
      <c r="I929" s="159" t="s">
        <v>909</v>
      </c>
      <c r="J929" s="175" t="s">
        <v>909</v>
      </c>
      <c r="K929" s="176" t="s">
        <v>909</v>
      </c>
    </row>
    <row r="930" spans="1:11">
      <c r="A930" s="32" t="s">
        <v>909</v>
      </c>
      <c r="B930" s="36" t="s">
        <v>909</v>
      </c>
      <c r="C930" s="34" t="s">
        <v>909</v>
      </c>
      <c r="D930" s="34" t="s">
        <v>909</v>
      </c>
      <c r="E930" s="34">
        <f t="shared" si="30"/>
        <v>0</v>
      </c>
      <c r="F930" s="34" t="s">
        <v>909</v>
      </c>
      <c r="G930" s="126">
        <f t="shared" si="31"/>
        <v>0</v>
      </c>
      <c r="H930" s="160" t="s">
        <v>909</v>
      </c>
      <c r="I930" s="159" t="s">
        <v>909</v>
      </c>
      <c r="J930" s="175" t="s">
        <v>909</v>
      </c>
      <c r="K930" s="176" t="s">
        <v>909</v>
      </c>
    </row>
    <row r="931" spans="1:11">
      <c r="A931" s="32" t="s">
        <v>909</v>
      </c>
      <c r="B931" s="36" t="s">
        <v>909</v>
      </c>
      <c r="C931" s="34" t="s">
        <v>909</v>
      </c>
      <c r="D931" s="34" t="s">
        <v>909</v>
      </c>
      <c r="E931" s="34">
        <f t="shared" si="30"/>
        <v>0</v>
      </c>
      <c r="F931" s="34" t="s">
        <v>909</v>
      </c>
      <c r="G931" s="126">
        <f t="shared" si="31"/>
        <v>0</v>
      </c>
      <c r="H931" s="160" t="s">
        <v>909</v>
      </c>
      <c r="I931" s="159" t="s">
        <v>909</v>
      </c>
      <c r="J931" s="175" t="s">
        <v>909</v>
      </c>
      <c r="K931" s="176" t="s">
        <v>909</v>
      </c>
    </row>
    <row r="932" spans="1:11">
      <c r="A932" s="32" t="s">
        <v>909</v>
      </c>
      <c r="B932" s="36" t="s">
        <v>909</v>
      </c>
      <c r="C932" s="34" t="s">
        <v>909</v>
      </c>
      <c r="D932" s="34" t="s">
        <v>909</v>
      </c>
      <c r="E932" s="34">
        <f t="shared" si="30"/>
        <v>0</v>
      </c>
      <c r="F932" s="34" t="s">
        <v>909</v>
      </c>
      <c r="G932" s="126">
        <f t="shared" si="31"/>
        <v>0</v>
      </c>
      <c r="H932" s="160" t="s">
        <v>909</v>
      </c>
      <c r="I932" s="159" t="s">
        <v>909</v>
      </c>
      <c r="J932" s="175" t="s">
        <v>909</v>
      </c>
      <c r="K932" s="176" t="s">
        <v>909</v>
      </c>
    </row>
    <row r="933" spans="1:11">
      <c r="A933" s="32" t="s">
        <v>909</v>
      </c>
      <c r="B933" s="36" t="s">
        <v>909</v>
      </c>
      <c r="C933" s="34" t="s">
        <v>909</v>
      </c>
      <c r="D933" s="34" t="s">
        <v>909</v>
      </c>
      <c r="E933" s="34">
        <f t="shared" si="30"/>
        <v>0</v>
      </c>
      <c r="F933" s="34" t="s">
        <v>909</v>
      </c>
      <c r="G933" s="126">
        <f t="shared" si="31"/>
        <v>0</v>
      </c>
      <c r="H933" s="160" t="s">
        <v>909</v>
      </c>
      <c r="I933" s="159" t="s">
        <v>909</v>
      </c>
      <c r="J933" s="175" t="s">
        <v>909</v>
      </c>
      <c r="K933" s="176" t="s">
        <v>909</v>
      </c>
    </row>
    <row r="934" spans="1:11">
      <c r="A934" s="32" t="s">
        <v>909</v>
      </c>
      <c r="B934" s="36" t="s">
        <v>909</v>
      </c>
      <c r="C934" s="34" t="s">
        <v>909</v>
      </c>
      <c r="D934" s="34" t="s">
        <v>909</v>
      </c>
      <c r="E934" s="34">
        <f t="shared" si="30"/>
        <v>0</v>
      </c>
      <c r="F934" s="34" t="s">
        <v>909</v>
      </c>
      <c r="G934" s="126">
        <f t="shared" si="31"/>
        <v>0</v>
      </c>
      <c r="H934" s="160" t="s">
        <v>909</v>
      </c>
      <c r="I934" s="159" t="s">
        <v>909</v>
      </c>
      <c r="J934" s="175" t="s">
        <v>909</v>
      </c>
      <c r="K934" s="176" t="s">
        <v>909</v>
      </c>
    </row>
    <row r="935" spans="1:11">
      <c r="A935" s="32" t="s">
        <v>909</v>
      </c>
      <c r="B935" s="36" t="s">
        <v>909</v>
      </c>
      <c r="C935" s="34" t="s">
        <v>909</v>
      </c>
      <c r="D935" s="34" t="s">
        <v>909</v>
      </c>
      <c r="E935" s="34">
        <f t="shared" si="30"/>
        <v>0</v>
      </c>
      <c r="F935" s="34" t="s">
        <v>909</v>
      </c>
      <c r="G935" s="126">
        <f t="shared" si="31"/>
        <v>0</v>
      </c>
      <c r="H935" s="160" t="s">
        <v>909</v>
      </c>
      <c r="I935" s="159" t="s">
        <v>909</v>
      </c>
      <c r="J935" s="175" t="s">
        <v>909</v>
      </c>
      <c r="K935" s="176" t="s">
        <v>909</v>
      </c>
    </row>
    <row r="936" spans="1:11">
      <c r="A936" s="32" t="s">
        <v>909</v>
      </c>
      <c r="B936" s="36" t="s">
        <v>909</v>
      </c>
      <c r="C936" s="34" t="s">
        <v>909</v>
      </c>
      <c r="D936" s="34" t="s">
        <v>909</v>
      </c>
      <c r="E936" s="34">
        <f t="shared" si="30"/>
        <v>0</v>
      </c>
      <c r="F936" s="34" t="s">
        <v>909</v>
      </c>
      <c r="G936" s="126">
        <f t="shared" si="31"/>
        <v>0</v>
      </c>
      <c r="H936" s="160" t="s">
        <v>909</v>
      </c>
      <c r="I936" s="159" t="s">
        <v>909</v>
      </c>
      <c r="J936" s="175" t="s">
        <v>909</v>
      </c>
      <c r="K936" s="176" t="s">
        <v>909</v>
      </c>
    </row>
    <row r="937" spans="1:11">
      <c r="A937" s="32" t="s">
        <v>909</v>
      </c>
      <c r="B937" s="36" t="s">
        <v>909</v>
      </c>
      <c r="C937" s="34" t="s">
        <v>909</v>
      </c>
      <c r="D937" s="34" t="s">
        <v>909</v>
      </c>
      <c r="E937" s="34">
        <f t="shared" si="30"/>
        <v>0</v>
      </c>
      <c r="F937" s="34" t="s">
        <v>909</v>
      </c>
      <c r="G937" s="126">
        <f t="shared" si="31"/>
        <v>0</v>
      </c>
      <c r="H937" s="160" t="s">
        <v>909</v>
      </c>
      <c r="I937" s="159" t="s">
        <v>909</v>
      </c>
      <c r="J937" s="175" t="s">
        <v>909</v>
      </c>
      <c r="K937" s="176" t="s">
        <v>909</v>
      </c>
    </row>
    <row r="938" spans="1:11">
      <c r="A938" s="32" t="s">
        <v>909</v>
      </c>
      <c r="B938" s="36" t="s">
        <v>909</v>
      </c>
      <c r="C938" s="34" t="s">
        <v>909</v>
      </c>
      <c r="D938" s="34" t="s">
        <v>909</v>
      </c>
      <c r="E938" s="34">
        <f t="shared" si="30"/>
        <v>0</v>
      </c>
      <c r="F938" s="34" t="s">
        <v>909</v>
      </c>
      <c r="G938" s="126">
        <f t="shared" si="31"/>
        <v>0</v>
      </c>
      <c r="H938" s="160" t="s">
        <v>909</v>
      </c>
      <c r="I938" s="159" t="s">
        <v>909</v>
      </c>
      <c r="J938" s="175" t="s">
        <v>909</v>
      </c>
      <c r="K938" s="176" t="s">
        <v>909</v>
      </c>
    </row>
    <row r="939" spans="1:11">
      <c r="A939" s="32" t="s">
        <v>909</v>
      </c>
      <c r="B939" s="36" t="s">
        <v>909</v>
      </c>
      <c r="C939" s="34" t="s">
        <v>909</v>
      </c>
      <c r="D939" s="34" t="s">
        <v>909</v>
      </c>
      <c r="E939" s="34">
        <f t="shared" si="30"/>
        <v>0</v>
      </c>
      <c r="F939" s="34" t="s">
        <v>909</v>
      </c>
      <c r="G939" s="126">
        <f t="shared" si="31"/>
        <v>0</v>
      </c>
      <c r="H939" s="160" t="s">
        <v>909</v>
      </c>
      <c r="I939" s="159" t="s">
        <v>909</v>
      </c>
      <c r="J939" s="175" t="s">
        <v>909</v>
      </c>
      <c r="K939" s="176" t="s">
        <v>909</v>
      </c>
    </row>
    <row r="940" spans="1:11">
      <c r="A940" s="32" t="s">
        <v>909</v>
      </c>
      <c r="B940" s="36" t="s">
        <v>909</v>
      </c>
      <c r="C940" s="34" t="s">
        <v>909</v>
      </c>
      <c r="D940" s="34" t="s">
        <v>909</v>
      </c>
      <c r="E940" s="34">
        <f t="shared" si="30"/>
        <v>0</v>
      </c>
      <c r="F940" s="34" t="s">
        <v>909</v>
      </c>
      <c r="G940" s="126">
        <f t="shared" si="31"/>
        <v>0</v>
      </c>
      <c r="H940" s="160" t="s">
        <v>909</v>
      </c>
      <c r="I940" s="159" t="s">
        <v>909</v>
      </c>
      <c r="J940" s="175" t="s">
        <v>909</v>
      </c>
      <c r="K940" s="176" t="s">
        <v>909</v>
      </c>
    </row>
    <row r="941" spans="1:11">
      <c r="A941" s="32" t="s">
        <v>909</v>
      </c>
      <c r="B941" s="36" t="s">
        <v>909</v>
      </c>
      <c r="C941" s="34" t="s">
        <v>909</v>
      </c>
      <c r="D941" s="34" t="s">
        <v>909</v>
      </c>
      <c r="E941" s="34">
        <f t="shared" si="30"/>
        <v>0</v>
      </c>
      <c r="F941" s="34" t="s">
        <v>909</v>
      </c>
      <c r="G941" s="126">
        <f t="shared" si="31"/>
        <v>0</v>
      </c>
      <c r="H941" s="160" t="s">
        <v>909</v>
      </c>
      <c r="I941" s="159" t="s">
        <v>909</v>
      </c>
      <c r="J941" s="175" t="s">
        <v>909</v>
      </c>
      <c r="K941" s="176" t="s">
        <v>909</v>
      </c>
    </row>
    <row r="942" spans="1:11">
      <c r="A942" s="32" t="s">
        <v>909</v>
      </c>
      <c r="B942" s="36" t="s">
        <v>909</v>
      </c>
      <c r="C942" s="34" t="s">
        <v>909</v>
      </c>
      <c r="D942" s="34" t="s">
        <v>909</v>
      </c>
      <c r="E942" s="34">
        <f t="shared" si="30"/>
        <v>0</v>
      </c>
      <c r="F942" s="34" t="s">
        <v>909</v>
      </c>
      <c r="G942" s="126">
        <f t="shared" si="31"/>
        <v>0</v>
      </c>
      <c r="H942" s="160" t="s">
        <v>909</v>
      </c>
      <c r="I942" s="159" t="s">
        <v>909</v>
      </c>
      <c r="J942" s="175" t="s">
        <v>909</v>
      </c>
      <c r="K942" s="176" t="s">
        <v>909</v>
      </c>
    </row>
    <row r="943" spans="1:11">
      <c r="A943" s="32" t="s">
        <v>909</v>
      </c>
      <c r="B943" s="36" t="s">
        <v>909</v>
      </c>
      <c r="C943" s="34" t="s">
        <v>909</v>
      </c>
      <c r="D943" s="34" t="s">
        <v>909</v>
      </c>
      <c r="E943" s="34">
        <f t="shared" si="30"/>
        <v>0</v>
      </c>
      <c r="F943" s="34" t="s">
        <v>909</v>
      </c>
      <c r="G943" s="126">
        <f t="shared" si="31"/>
        <v>0</v>
      </c>
      <c r="H943" s="160" t="s">
        <v>909</v>
      </c>
      <c r="I943" s="159" t="s">
        <v>909</v>
      </c>
      <c r="J943" s="175" t="s">
        <v>909</v>
      </c>
      <c r="K943" s="176" t="s">
        <v>909</v>
      </c>
    </row>
    <row r="944" spans="1:11">
      <c r="A944" s="32" t="s">
        <v>909</v>
      </c>
      <c r="B944" s="36" t="s">
        <v>909</v>
      </c>
      <c r="C944" s="34" t="s">
        <v>909</v>
      </c>
      <c r="D944" s="34" t="s">
        <v>909</v>
      </c>
      <c r="E944" s="34">
        <f t="shared" si="30"/>
        <v>0</v>
      </c>
      <c r="F944" s="34" t="s">
        <v>909</v>
      </c>
      <c r="G944" s="126">
        <f t="shared" si="31"/>
        <v>0</v>
      </c>
      <c r="H944" s="160" t="s">
        <v>909</v>
      </c>
      <c r="I944" s="159" t="s">
        <v>909</v>
      </c>
      <c r="J944" s="175" t="s">
        <v>909</v>
      </c>
      <c r="K944" s="176" t="s">
        <v>909</v>
      </c>
    </row>
    <row r="945" spans="1:11">
      <c r="A945" s="32" t="s">
        <v>909</v>
      </c>
      <c r="B945" s="36" t="s">
        <v>909</v>
      </c>
      <c r="C945" s="34" t="s">
        <v>909</v>
      </c>
      <c r="D945" s="34" t="s">
        <v>909</v>
      </c>
      <c r="E945" s="34">
        <f t="shared" si="30"/>
        <v>0</v>
      </c>
      <c r="F945" s="34" t="s">
        <v>909</v>
      </c>
      <c r="G945" s="126">
        <f t="shared" si="31"/>
        <v>0</v>
      </c>
      <c r="H945" s="160" t="s">
        <v>909</v>
      </c>
      <c r="I945" s="159" t="s">
        <v>909</v>
      </c>
      <c r="J945" s="175" t="s">
        <v>909</v>
      </c>
      <c r="K945" s="176" t="s">
        <v>909</v>
      </c>
    </row>
    <row r="946" spans="1:11">
      <c r="A946" s="32" t="s">
        <v>909</v>
      </c>
      <c r="B946" s="36" t="s">
        <v>909</v>
      </c>
      <c r="C946" s="34" t="s">
        <v>909</v>
      </c>
      <c r="D946" s="34" t="s">
        <v>909</v>
      </c>
      <c r="E946" s="34">
        <f t="shared" si="30"/>
        <v>0</v>
      </c>
      <c r="F946" s="34" t="s">
        <v>909</v>
      </c>
      <c r="G946" s="126">
        <f t="shared" si="31"/>
        <v>0</v>
      </c>
      <c r="H946" s="160" t="s">
        <v>909</v>
      </c>
      <c r="I946" s="159" t="s">
        <v>909</v>
      </c>
      <c r="J946" s="175" t="s">
        <v>909</v>
      </c>
      <c r="K946" s="176" t="s">
        <v>909</v>
      </c>
    </row>
    <row r="947" spans="1:11">
      <c r="A947" s="32" t="s">
        <v>909</v>
      </c>
      <c r="B947" s="36" t="s">
        <v>909</v>
      </c>
      <c r="C947" s="34" t="s">
        <v>909</v>
      </c>
      <c r="D947" s="34" t="s">
        <v>909</v>
      </c>
      <c r="E947" s="34">
        <f t="shared" si="30"/>
        <v>0</v>
      </c>
      <c r="F947" s="34" t="s">
        <v>909</v>
      </c>
      <c r="G947" s="126">
        <f t="shared" si="31"/>
        <v>0</v>
      </c>
      <c r="H947" s="160" t="s">
        <v>909</v>
      </c>
      <c r="I947" s="159" t="s">
        <v>909</v>
      </c>
      <c r="J947" s="175" t="s">
        <v>909</v>
      </c>
      <c r="K947" s="176" t="s">
        <v>909</v>
      </c>
    </row>
    <row r="948" spans="1:11">
      <c r="A948" s="32" t="s">
        <v>909</v>
      </c>
      <c r="B948" s="36" t="s">
        <v>909</v>
      </c>
      <c r="C948" s="34" t="s">
        <v>909</v>
      </c>
      <c r="D948" s="34" t="s">
        <v>909</v>
      </c>
      <c r="E948" s="34">
        <f t="shared" si="30"/>
        <v>0</v>
      </c>
      <c r="F948" s="34" t="s">
        <v>909</v>
      </c>
      <c r="G948" s="126">
        <f t="shared" si="31"/>
        <v>0</v>
      </c>
      <c r="H948" s="160" t="s">
        <v>909</v>
      </c>
      <c r="I948" s="159" t="s">
        <v>909</v>
      </c>
      <c r="J948" s="175" t="s">
        <v>909</v>
      </c>
      <c r="K948" s="176" t="s">
        <v>909</v>
      </c>
    </row>
    <row r="949" spans="1:11">
      <c r="A949" s="32" t="s">
        <v>909</v>
      </c>
      <c r="B949" s="36" t="s">
        <v>909</v>
      </c>
      <c r="C949" s="34" t="s">
        <v>909</v>
      </c>
      <c r="D949" s="34" t="s">
        <v>909</v>
      </c>
      <c r="E949" s="34">
        <f t="shared" si="30"/>
        <v>0</v>
      </c>
      <c r="F949" s="34" t="s">
        <v>909</v>
      </c>
      <c r="G949" s="126">
        <f t="shared" si="31"/>
        <v>0</v>
      </c>
      <c r="H949" s="160" t="s">
        <v>909</v>
      </c>
      <c r="I949" s="159" t="s">
        <v>909</v>
      </c>
      <c r="J949" s="175" t="s">
        <v>909</v>
      </c>
      <c r="K949" s="176" t="s">
        <v>909</v>
      </c>
    </row>
    <row r="950" spans="1:11">
      <c r="A950" s="32" t="s">
        <v>909</v>
      </c>
      <c r="B950" s="36" t="s">
        <v>909</v>
      </c>
      <c r="C950" s="34" t="s">
        <v>909</v>
      </c>
      <c r="D950" s="34" t="s">
        <v>909</v>
      </c>
      <c r="E950" s="34">
        <f t="shared" si="30"/>
        <v>0</v>
      </c>
      <c r="F950" s="34" t="s">
        <v>909</v>
      </c>
      <c r="G950" s="126">
        <f t="shared" si="31"/>
        <v>0</v>
      </c>
      <c r="H950" s="160" t="s">
        <v>909</v>
      </c>
      <c r="I950" s="159" t="s">
        <v>909</v>
      </c>
      <c r="J950" s="175" t="s">
        <v>909</v>
      </c>
      <c r="K950" s="176" t="s">
        <v>909</v>
      </c>
    </row>
    <row r="951" spans="1:11">
      <c r="A951" s="32" t="s">
        <v>909</v>
      </c>
      <c r="B951" s="36" t="s">
        <v>909</v>
      </c>
      <c r="C951" s="34" t="s">
        <v>909</v>
      </c>
      <c r="D951" s="34" t="s">
        <v>909</v>
      </c>
      <c r="E951" s="34">
        <f t="shared" si="30"/>
        <v>0</v>
      </c>
      <c r="F951" s="34" t="s">
        <v>909</v>
      </c>
      <c r="G951" s="126">
        <f t="shared" si="31"/>
        <v>0</v>
      </c>
      <c r="H951" s="160" t="s">
        <v>909</v>
      </c>
      <c r="I951" s="159" t="s">
        <v>909</v>
      </c>
      <c r="J951" s="175" t="s">
        <v>909</v>
      </c>
      <c r="K951" s="176" t="s">
        <v>909</v>
      </c>
    </row>
    <row r="952" spans="1:11">
      <c r="A952" s="32" t="s">
        <v>909</v>
      </c>
      <c r="B952" s="36" t="s">
        <v>909</v>
      </c>
      <c r="C952" s="34" t="s">
        <v>909</v>
      </c>
      <c r="D952" s="34" t="s">
        <v>909</v>
      </c>
      <c r="E952" s="34">
        <f t="shared" si="30"/>
        <v>0</v>
      </c>
      <c r="F952" s="34" t="s">
        <v>909</v>
      </c>
      <c r="G952" s="126">
        <f t="shared" si="31"/>
        <v>0</v>
      </c>
      <c r="H952" s="160" t="s">
        <v>909</v>
      </c>
      <c r="I952" s="159" t="s">
        <v>909</v>
      </c>
      <c r="J952" s="175" t="s">
        <v>909</v>
      </c>
      <c r="K952" s="176" t="s">
        <v>909</v>
      </c>
    </row>
    <row r="953" spans="1:11">
      <c r="A953" s="32" t="s">
        <v>909</v>
      </c>
      <c r="B953" s="36" t="s">
        <v>909</v>
      </c>
      <c r="C953" s="34" t="s">
        <v>909</v>
      </c>
      <c r="D953" s="34" t="s">
        <v>909</v>
      </c>
      <c r="E953" s="34">
        <f t="shared" si="30"/>
        <v>0</v>
      </c>
      <c r="F953" s="34" t="s">
        <v>909</v>
      </c>
      <c r="G953" s="126">
        <f t="shared" si="31"/>
        <v>0</v>
      </c>
      <c r="H953" s="160" t="s">
        <v>909</v>
      </c>
      <c r="I953" s="159" t="s">
        <v>909</v>
      </c>
      <c r="J953" s="175" t="s">
        <v>909</v>
      </c>
      <c r="K953" s="176" t="s">
        <v>909</v>
      </c>
    </row>
    <row r="954" spans="1:11">
      <c r="A954" s="32" t="s">
        <v>909</v>
      </c>
      <c r="B954" s="36" t="s">
        <v>909</v>
      </c>
      <c r="C954" s="34" t="s">
        <v>909</v>
      </c>
      <c r="D954" s="34" t="s">
        <v>909</v>
      </c>
      <c r="E954" s="34">
        <f t="shared" si="30"/>
        <v>0</v>
      </c>
      <c r="F954" s="34" t="s">
        <v>909</v>
      </c>
      <c r="G954" s="126">
        <f t="shared" si="31"/>
        <v>0</v>
      </c>
      <c r="H954" s="160" t="s">
        <v>909</v>
      </c>
      <c r="I954" s="159" t="s">
        <v>909</v>
      </c>
      <c r="J954" s="175" t="s">
        <v>909</v>
      </c>
      <c r="K954" s="176" t="s">
        <v>909</v>
      </c>
    </row>
    <row r="955" spans="1:11">
      <c r="A955" s="32" t="s">
        <v>909</v>
      </c>
      <c r="B955" s="36" t="s">
        <v>909</v>
      </c>
      <c r="C955" s="34" t="s">
        <v>909</v>
      </c>
      <c r="D955" s="34" t="s">
        <v>909</v>
      </c>
      <c r="E955" s="34">
        <f t="shared" si="30"/>
        <v>0</v>
      </c>
      <c r="F955" s="34" t="s">
        <v>909</v>
      </c>
      <c r="G955" s="126">
        <f t="shared" si="31"/>
        <v>0</v>
      </c>
      <c r="H955" s="160" t="s">
        <v>909</v>
      </c>
      <c r="I955" s="159" t="s">
        <v>909</v>
      </c>
      <c r="J955" s="175" t="s">
        <v>909</v>
      </c>
      <c r="K955" s="176" t="s">
        <v>909</v>
      </c>
    </row>
    <row r="956" spans="1:11">
      <c r="A956" s="32" t="s">
        <v>909</v>
      </c>
      <c r="B956" s="36" t="s">
        <v>909</v>
      </c>
      <c r="C956" s="34" t="s">
        <v>909</v>
      </c>
      <c r="D956" s="34" t="s">
        <v>909</v>
      </c>
      <c r="E956" s="34">
        <f t="shared" si="30"/>
        <v>0</v>
      </c>
      <c r="F956" s="34" t="s">
        <v>909</v>
      </c>
      <c r="G956" s="126">
        <f t="shared" si="31"/>
        <v>0</v>
      </c>
      <c r="H956" s="160" t="s">
        <v>909</v>
      </c>
      <c r="I956" s="159" t="s">
        <v>909</v>
      </c>
      <c r="J956" s="175" t="s">
        <v>909</v>
      </c>
      <c r="K956" s="176" t="s">
        <v>909</v>
      </c>
    </row>
    <row r="957" spans="1:11">
      <c r="A957" s="32" t="s">
        <v>909</v>
      </c>
      <c r="B957" s="36" t="s">
        <v>909</v>
      </c>
      <c r="C957" s="34" t="s">
        <v>909</v>
      </c>
      <c r="D957" s="34" t="s">
        <v>909</v>
      </c>
      <c r="E957" s="34">
        <f t="shared" si="30"/>
        <v>0</v>
      </c>
      <c r="F957" s="34" t="s">
        <v>909</v>
      </c>
      <c r="G957" s="126">
        <f t="shared" si="31"/>
        <v>0</v>
      </c>
      <c r="H957" s="160" t="s">
        <v>909</v>
      </c>
      <c r="I957" s="159" t="s">
        <v>909</v>
      </c>
      <c r="J957" s="175" t="s">
        <v>909</v>
      </c>
      <c r="K957" s="176" t="s">
        <v>909</v>
      </c>
    </row>
    <row r="958" spans="1:11">
      <c r="A958" s="32" t="s">
        <v>909</v>
      </c>
      <c r="B958" s="36" t="s">
        <v>909</v>
      </c>
      <c r="C958" s="34" t="s">
        <v>909</v>
      </c>
      <c r="D958" s="34" t="s">
        <v>909</v>
      </c>
      <c r="E958" s="34">
        <f t="shared" si="30"/>
        <v>0</v>
      </c>
      <c r="F958" s="34" t="s">
        <v>909</v>
      </c>
      <c r="G958" s="126">
        <f t="shared" si="31"/>
        <v>0</v>
      </c>
      <c r="H958" s="160" t="s">
        <v>909</v>
      </c>
      <c r="I958" s="159" t="s">
        <v>909</v>
      </c>
      <c r="J958" s="175" t="s">
        <v>909</v>
      </c>
      <c r="K958" s="176" t="s">
        <v>909</v>
      </c>
    </row>
    <row r="959" spans="1:11">
      <c r="A959" s="32" t="s">
        <v>909</v>
      </c>
      <c r="B959" s="36" t="s">
        <v>909</v>
      </c>
      <c r="C959" s="34" t="s">
        <v>909</v>
      </c>
      <c r="D959" s="34" t="s">
        <v>909</v>
      </c>
      <c r="E959" s="34">
        <f t="shared" si="30"/>
        <v>0</v>
      </c>
      <c r="F959" s="34" t="s">
        <v>909</v>
      </c>
      <c r="G959" s="126">
        <f t="shared" si="31"/>
        <v>0</v>
      </c>
      <c r="H959" s="160" t="s">
        <v>909</v>
      </c>
      <c r="I959" s="159" t="s">
        <v>909</v>
      </c>
      <c r="J959" s="175" t="s">
        <v>909</v>
      </c>
      <c r="K959" s="176" t="s">
        <v>909</v>
      </c>
    </row>
    <row r="960" spans="1:11">
      <c r="A960" s="32" t="s">
        <v>909</v>
      </c>
      <c r="B960" s="36" t="s">
        <v>909</v>
      </c>
      <c r="C960" s="34" t="s">
        <v>909</v>
      </c>
      <c r="D960" s="34" t="s">
        <v>909</v>
      </c>
      <c r="E960" s="34">
        <f t="shared" si="30"/>
        <v>0</v>
      </c>
      <c r="F960" s="34" t="s">
        <v>909</v>
      </c>
      <c r="G960" s="126">
        <f t="shared" si="31"/>
        <v>0</v>
      </c>
      <c r="H960" s="160" t="s">
        <v>909</v>
      </c>
      <c r="I960" s="159" t="s">
        <v>909</v>
      </c>
      <c r="J960" s="175" t="s">
        <v>909</v>
      </c>
      <c r="K960" s="176" t="s">
        <v>909</v>
      </c>
    </row>
    <row r="961" spans="1:11">
      <c r="A961" s="32" t="s">
        <v>909</v>
      </c>
      <c r="B961" s="36" t="s">
        <v>909</v>
      </c>
      <c r="C961" s="34" t="s">
        <v>909</v>
      </c>
      <c r="D961" s="34" t="s">
        <v>909</v>
      </c>
      <c r="E961" s="34">
        <f t="shared" si="30"/>
        <v>0</v>
      </c>
      <c r="F961" s="34" t="s">
        <v>909</v>
      </c>
      <c r="G961" s="126">
        <f t="shared" si="31"/>
        <v>0</v>
      </c>
      <c r="H961" s="160" t="s">
        <v>909</v>
      </c>
      <c r="I961" s="159" t="s">
        <v>909</v>
      </c>
      <c r="J961" s="175" t="s">
        <v>909</v>
      </c>
      <c r="K961" s="176" t="s">
        <v>909</v>
      </c>
    </row>
    <row r="962" spans="1:11">
      <c r="A962" s="32" t="s">
        <v>909</v>
      </c>
      <c r="B962" s="36" t="s">
        <v>909</v>
      </c>
      <c r="C962" s="34" t="s">
        <v>909</v>
      </c>
      <c r="D962" s="34" t="s">
        <v>909</v>
      </c>
      <c r="E962" s="34">
        <f t="shared" si="30"/>
        <v>0</v>
      </c>
      <c r="F962" s="34" t="s">
        <v>909</v>
      </c>
      <c r="G962" s="126">
        <f t="shared" si="31"/>
        <v>0</v>
      </c>
      <c r="H962" s="160" t="s">
        <v>909</v>
      </c>
      <c r="I962" s="159" t="s">
        <v>909</v>
      </c>
      <c r="J962" s="175" t="s">
        <v>909</v>
      </c>
      <c r="K962" s="176" t="s">
        <v>909</v>
      </c>
    </row>
    <row r="963" spans="1:11">
      <c r="A963" s="32" t="s">
        <v>909</v>
      </c>
      <c r="B963" s="36" t="s">
        <v>909</v>
      </c>
      <c r="C963" s="34" t="s">
        <v>909</v>
      </c>
      <c r="D963" s="34" t="s">
        <v>909</v>
      </c>
      <c r="E963" s="34">
        <f t="shared" si="30"/>
        <v>0</v>
      </c>
      <c r="F963" s="34" t="s">
        <v>909</v>
      </c>
      <c r="G963" s="126">
        <f t="shared" si="31"/>
        <v>0</v>
      </c>
      <c r="H963" s="160" t="s">
        <v>909</v>
      </c>
      <c r="I963" s="159" t="s">
        <v>909</v>
      </c>
      <c r="J963" s="175" t="s">
        <v>909</v>
      </c>
      <c r="K963" s="176" t="s">
        <v>909</v>
      </c>
    </row>
    <row r="964" spans="1:11">
      <c r="A964" s="32" t="s">
        <v>909</v>
      </c>
      <c r="B964" s="36" t="s">
        <v>909</v>
      </c>
      <c r="C964" s="34" t="s">
        <v>909</v>
      </c>
      <c r="D964" s="34" t="s">
        <v>909</v>
      </c>
      <c r="E964" s="34">
        <f t="shared" si="30"/>
        <v>0</v>
      </c>
      <c r="F964" s="34" t="s">
        <v>909</v>
      </c>
      <c r="G964" s="126">
        <f t="shared" si="31"/>
        <v>0</v>
      </c>
      <c r="H964" s="160" t="s">
        <v>909</v>
      </c>
      <c r="I964" s="159" t="s">
        <v>909</v>
      </c>
      <c r="J964" s="175" t="s">
        <v>909</v>
      </c>
      <c r="K964" s="176" t="s">
        <v>909</v>
      </c>
    </row>
    <row r="965" spans="1:11">
      <c r="A965" s="32" t="s">
        <v>909</v>
      </c>
      <c r="B965" s="36" t="s">
        <v>909</v>
      </c>
      <c r="C965" s="34" t="s">
        <v>909</v>
      </c>
      <c r="D965" s="34" t="s">
        <v>909</v>
      </c>
      <c r="E965" s="34">
        <f t="shared" si="30"/>
        <v>0</v>
      </c>
      <c r="F965" s="34" t="s">
        <v>909</v>
      </c>
      <c r="G965" s="126">
        <f t="shared" si="31"/>
        <v>0</v>
      </c>
      <c r="H965" s="160" t="s">
        <v>909</v>
      </c>
      <c r="I965" s="159" t="s">
        <v>909</v>
      </c>
      <c r="J965" s="175" t="s">
        <v>909</v>
      </c>
      <c r="K965" s="176" t="s">
        <v>909</v>
      </c>
    </row>
    <row r="966" spans="1:11">
      <c r="A966" s="32" t="s">
        <v>909</v>
      </c>
      <c r="B966" s="36" t="s">
        <v>909</v>
      </c>
      <c r="C966" s="34" t="s">
        <v>909</v>
      </c>
      <c r="D966" s="34" t="s">
        <v>909</v>
      </c>
      <c r="E966" s="34">
        <f t="shared" si="30"/>
        <v>0</v>
      </c>
      <c r="F966" s="34" t="s">
        <v>909</v>
      </c>
      <c r="G966" s="126">
        <f t="shared" si="31"/>
        <v>0</v>
      </c>
      <c r="H966" s="160" t="s">
        <v>909</v>
      </c>
      <c r="I966" s="159" t="s">
        <v>909</v>
      </c>
      <c r="J966" s="175" t="s">
        <v>909</v>
      </c>
      <c r="K966" s="176" t="s">
        <v>909</v>
      </c>
    </row>
    <row r="967" spans="1:11">
      <c r="A967" s="32" t="s">
        <v>909</v>
      </c>
      <c r="B967" s="36" t="s">
        <v>909</v>
      </c>
      <c r="C967" s="34" t="s">
        <v>909</v>
      </c>
      <c r="D967" s="34" t="s">
        <v>909</v>
      </c>
      <c r="E967" s="34">
        <f t="shared" si="30"/>
        <v>0</v>
      </c>
      <c r="F967" s="34" t="s">
        <v>909</v>
      </c>
      <c r="G967" s="126">
        <f t="shared" si="31"/>
        <v>0</v>
      </c>
      <c r="H967" s="160" t="s">
        <v>909</v>
      </c>
      <c r="I967" s="159" t="s">
        <v>909</v>
      </c>
      <c r="J967" s="175" t="s">
        <v>909</v>
      </c>
      <c r="K967" s="176" t="s">
        <v>909</v>
      </c>
    </row>
    <row r="968" spans="1:11">
      <c r="A968" s="32" t="s">
        <v>909</v>
      </c>
      <c r="B968" s="36" t="s">
        <v>909</v>
      </c>
      <c r="C968" s="34" t="s">
        <v>909</v>
      </c>
      <c r="D968" s="34" t="s">
        <v>909</v>
      </c>
      <c r="E968" s="34">
        <f t="shared" si="30"/>
        <v>0</v>
      </c>
      <c r="F968" s="34" t="s">
        <v>909</v>
      </c>
      <c r="G968" s="126">
        <f t="shared" si="31"/>
        <v>0</v>
      </c>
      <c r="H968" s="160" t="s">
        <v>909</v>
      </c>
      <c r="I968" s="159" t="s">
        <v>909</v>
      </c>
      <c r="J968" s="175" t="s">
        <v>909</v>
      </c>
      <c r="K968" s="176" t="s">
        <v>909</v>
      </c>
    </row>
    <row r="969" spans="1:11">
      <c r="A969" s="32" t="s">
        <v>909</v>
      </c>
      <c r="B969" s="36" t="s">
        <v>909</v>
      </c>
      <c r="C969" s="34" t="s">
        <v>909</v>
      </c>
      <c r="D969" s="34" t="s">
        <v>909</v>
      </c>
      <c r="E969" s="34">
        <f t="shared" si="30"/>
        <v>0</v>
      </c>
      <c r="F969" s="34" t="s">
        <v>909</v>
      </c>
      <c r="G969" s="126">
        <f t="shared" si="31"/>
        <v>0</v>
      </c>
      <c r="H969" s="160" t="s">
        <v>909</v>
      </c>
      <c r="I969" s="159" t="s">
        <v>909</v>
      </c>
      <c r="J969" s="175" t="s">
        <v>909</v>
      </c>
      <c r="K969" s="176" t="s">
        <v>909</v>
      </c>
    </row>
    <row r="970" spans="1:11">
      <c r="A970" s="32" t="s">
        <v>909</v>
      </c>
      <c r="B970" s="36" t="s">
        <v>909</v>
      </c>
      <c r="C970" s="34" t="s">
        <v>909</v>
      </c>
      <c r="D970" s="34" t="s">
        <v>909</v>
      </c>
      <c r="E970" s="34">
        <f t="shared" si="30"/>
        <v>0</v>
      </c>
      <c r="F970" s="34" t="s">
        <v>909</v>
      </c>
      <c r="G970" s="126">
        <f t="shared" si="31"/>
        <v>0</v>
      </c>
      <c r="H970" s="160" t="s">
        <v>909</v>
      </c>
      <c r="I970" s="159" t="s">
        <v>909</v>
      </c>
      <c r="J970" s="175" t="s">
        <v>909</v>
      </c>
      <c r="K970" s="176" t="s">
        <v>909</v>
      </c>
    </row>
    <row r="971" spans="1:11">
      <c r="A971" s="32" t="s">
        <v>909</v>
      </c>
      <c r="B971" s="36" t="s">
        <v>909</v>
      </c>
      <c r="C971" s="34" t="s">
        <v>909</v>
      </c>
      <c r="D971" s="34" t="s">
        <v>909</v>
      </c>
      <c r="E971" s="34">
        <f t="shared" si="30"/>
        <v>0</v>
      </c>
      <c r="F971" s="34" t="s">
        <v>909</v>
      </c>
      <c r="G971" s="126">
        <f t="shared" si="31"/>
        <v>0</v>
      </c>
      <c r="H971" s="160" t="s">
        <v>909</v>
      </c>
      <c r="I971" s="159" t="s">
        <v>909</v>
      </c>
      <c r="J971" s="175" t="s">
        <v>909</v>
      </c>
      <c r="K971" s="176" t="s">
        <v>909</v>
      </c>
    </row>
    <row r="972" spans="1:11">
      <c r="A972" s="32" t="s">
        <v>909</v>
      </c>
      <c r="B972" s="36" t="s">
        <v>909</v>
      </c>
      <c r="C972" s="34" t="s">
        <v>909</v>
      </c>
      <c r="D972" s="34" t="s">
        <v>909</v>
      </c>
      <c r="E972" s="34">
        <f t="shared" si="30"/>
        <v>0</v>
      </c>
      <c r="F972" s="34" t="s">
        <v>909</v>
      </c>
      <c r="G972" s="126">
        <f t="shared" si="31"/>
        <v>0</v>
      </c>
      <c r="H972" s="160" t="s">
        <v>909</v>
      </c>
      <c r="I972" s="159" t="s">
        <v>909</v>
      </c>
      <c r="J972" s="175" t="s">
        <v>909</v>
      </c>
      <c r="K972" s="176" t="s">
        <v>909</v>
      </c>
    </row>
    <row r="973" spans="1:11">
      <c r="A973" s="32" t="s">
        <v>909</v>
      </c>
      <c r="B973" s="36" t="s">
        <v>909</v>
      </c>
      <c r="C973" s="34" t="s">
        <v>909</v>
      </c>
      <c r="D973" s="34" t="s">
        <v>909</v>
      </c>
      <c r="E973" s="34">
        <f t="shared" si="30"/>
        <v>0</v>
      </c>
      <c r="F973" s="34" t="s">
        <v>909</v>
      </c>
      <c r="G973" s="126">
        <f t="shared" si="31"/>
        <v>0</v>
      </c>
      <c r="H973" s="160" t="s">
        <v>909</v>
      </c>
      <c r="I973" s="159" t="s">
        <v>909</v>
      </c>
      <c r="J973" s="175" t="s">
        <v>909</v>
      </c>
      <c r="K973" s="176" t="s">
        <v>909</v>
      </c>
    </row>
    <row r="974" spans="1:11">
      <c r="A974" s="32" t="s">
        <v>909</v>
      </c>
      <c r="B974" s="36" t="s">
        <v>909</v>
      </c>
      <c r="C974" s="34" t="s">
        <v>909</v>
      </c>
      <c r="D974" s="34" t="s">
        <v>909</v>
      </c>
      <c r="E974" s="34">
        <f t="shared" si="30"/>
        <v>0</v>
      </c>
      <c r="F974" s="34" t="s">
        <v>909</v>
      </c>
      <c r="G974" s="126">
        <f t="shared" si="31"/>
        <v>0</v>
      </c>
      <c r="H974" s="160" t="s">
        <v>909</v>
      </c>
      <c r="I974" s="159" t="s">
        <v>909</v>
      </c>
      <c r="J974" s="175" t="s">
        <v>909</v>
      </c>
      <c r="K974" s="176" t="s">
        <v>909</v>
      </c>
    </row>
    <row r="975" spans="1:11">
      <c r="A975" s="32" t="s">
        <v>909</v>
      </c>
      <c r="B975" s="36" t="s">
        <v>909</v>
      </c>
      <c r="C975" s="34" t="s">
        <v>909</v>
      </c>
      <c r="D975" s="34" t="s">
        <v>909</v>
      </c>
      <c r="E975" s="34">
        <f t="shared" si="30"/>
        <v>0</v>
      </c>
      <c r="F975" s="34" t="s">
        <v>909</v>
      </c>
      <c r="G975" s="126">
        <f t="shared" si="31"/>
        <v>0</v>
      </c>
      <c r="H975" s="160" t="s">
        <v>909</v>
      </c>
      <c r="I975" s="159" t="s">
        <v>909</v>
      </c>
      <c r="J975" s="175" t="s">
        <v>909</v>
      </c>
      <c r="K975" s="176" t="s">
        <v>909</v>
      </c>
    </row>
    <row r="976" spans="1:11">
      <c r="A976" s="32" t="s">
        <v>909</v>
      </c>
      <c r="B976" s="36" t="s">
        <v>909</v>
      </c>
      <c r="C976" s="34" t="s">
        <v>909</v>
      </c>
      <c r="D976" s="34" t="s">
        <v>909</v>
      </c>
      <c r="E976" s="34">
        <f t="shared" si="30"/>
        <v>0</v>
      </c>
      <c r="F976" s="34" t="s">
        <v>909</v>
      </c>
      <c r="G976" s="126">
        <f t="shared" si="31"/>
        <v>0</v>
      </c>
      <c r="H976" s="160" t="s">
        <v>909</v>
      </c>
      <c r="I976" s="159" t="s">
        <v>909</v>
      </c>
      <c r="J976" s="175" t="s">
        <v>909</v>
      </c>
      <c r="K976" s="176" t="s">
        <v>909</v>
      </c>
    </row>
    <row r="977" spans="1:11">
      <c r="A977" s="32" t="s">
        <v>909</v>
      </c>
      <c r="B977" s="36" t="s">
        <v>909</v>
      </c>
      <c r="C977" s="34" t="s">
        <v>909</v>
      </c>
      <c r="D977" s="34" t="s">
        <v>909</v>
      </c>
      <c r="E977" s="34">
        <f t="shared" si="30"/>
        <v>0</v>
      </c>
      <c r="F977" s="34" t="s">
        <v>909</v>
      </c>
      <c r="G977" s="126">
        <f t="shared" si="31"/>
        <v>0</v>
      </c>
      <c r="H977" s="160" t="s">
        <v>909</v>
      </c>
      <c r="I977" s="159" t="s">
        <v>909</v>
      </c>
      <c r="J977" s="175" t="s">
        <v>909</v>
      </c>
      <c r="K977" s="176" t="s">
        <v>909</v>
      </c>
    </row>
    <row r="978" spans="1:11">
      <c r="A978" s="32" t="s">
        <v>909</v>
      </c>
      <c r="B978" s="36" t="s">
        <v>909</v>
      </c>
      <c r="C978" s="34" t="s">
        <v>909</v>
      </c>
      <c r="D978" s="34" t="s">
        <v>909</v>
      </c>
      <c r="E978" s="34">
        <f t="shared" si="30"/>
        <v>0</v>
      </c>
      <c r="F978" s="34" t="s">
        <v>909</v>
      </c>
      <c r="G978" s="126">
        <f t="shared" si="31"/>
        <v>0</v>
      </c>
      <c r="H978" s="160" t="s">
        <v>909</v>
      </c>
      <c r="I978" s="159" t="s">
        <v>909</v>
      </c>
      <c r="J978" s="175" t="s">
        <v>909</v>
      </c>
      <c r="K978" s="176" t="s">
        <v>909</v>
      </c>
    </row>
    <row r="979" spans="1:11">
      <c r="A979" s="32" t="s">
        <v>909</v>
      </c>
      <c r="B979" s="36" t="s">
        <v>909</v>
      </c>
      <c r="C979" s="34" t="s">
        <v>909</v>
      </c>
      <c r="D979" s="34" t="s">
        <v>909</v>
      </c>
      <c r="E979" s="34">
        <f t="shared" si="30"/>
        <v>0</v>
      </c>
      <c r="F979" s="34" t="s">
        <v>909</v>
      </c>
      <c r="G979" s="126">
        <f t="shared" si="31"/>
        <v>0</v>
      </c>
      <c r="H979" s="160" t="s">
        <v>909</v>
      </c>
      <c r="I979" s="159" t="s">
        <v>909</v>
      </c>
      <c r="J979" s="175" t="s">
        <v>909</v>
      </c>
      <c r="K979" s="176" t="s">
        <v>909</v>
      </c>
    </row>
    <row r="980" spans="1:11">
      <c r="A980" s="32" t="s">
        <v>909</v>
      </c>
      <c r="B980" s="36" t="s">
        <v>909</v>
      </c>
      <c r="C980" s="34" t="s">
        <v>909</v>
      </c>
      <c r="D980" s="34" t="s">
        <v>909</v>
      </c>
      <c r="E980" s="34">
        <f t="shared" si="30"/>
        <v>0</v>
      </c>
      <c r="F980" s="34" t="s">
        <v>909</v>
      </c>
      <c r="G980" s="126">
        <f t="shared" si="31"/>
        <v>0</v>
      </c>
      <c r="H980" s="160" t="s">
        <v>909</v>
      </c>
      <c r="I980" s="159" t="s">
        <v>909</v>
      </c>
      <c r="J980" s="175" t="s">
        <v>909</v>
      </c>
      <c r="K980" s="176" t="s">
        <v>909</v>
      </c>
    </row>
    <row r="981" spans="1:11">
      <c r="A981" s="32" t="s">
        <v>909</v>
      </c>
      <c r="B981" s="36" t="s">
        <v>909</v>
      </c>
      <c r="C981" s="34" t="s">
        <v>909</v>
      </c>
      <c r="D981" s="34" t="s">
        <v>909</v>
      </c>
      <c r="E981" s="34">
        <f t="shared" si="30"/>
        <v>0</v>
      </c>
      <c r="F981" s="34" t="s">
        <v>909</v>
      </c>
      <c r="G981" s="126">
        <f t="shared" si="31"/>
        <v>0</v>
      </c>
      <c r="H981" s="160" t="s">
        <v>909</v>
      </c>
      <c r="I981" s="159" t="s">
        <v>909</v>
      </c>
      <c r="J981" s="175" t="s">
        <v>909</v>
      </c>
      <c r="K981" s="176" t="s">
        <v>909</v>
      </c>
    </row>
    <row r="982" spans="1:11">
      <c r="A982" s="32" t="s">
        <v>909</v>
      </c>
      <c r="B982" s="36" t="s">
        <v>909</v>
      </c>
      <c r="C982" s="34" t="s">
        <v>909</v>
      </c>
      <c r="D982" s="34" t="s">
        <v>909</v>
      </c>
      <c r="E982" s="34">
        <f t="shared" si="30"/>
        <v>0</v>
      </c>
      <c r="F982" s="34" t="s">
        <v>909</v>
      </c>
      <c r="G982" s="126">
        <f t="shared" si="31"/>
        <v>0</v>
      </c>
      <c r="H982" s="160" t="s">
        <v>909</v>
      </c>
      <c r="I982" s="159" t="s">
        <v>909</v>
      </c>
      <c r="J982" s="175" t="s">
        <v>909</v>
      </c>
      <c r="K982" s="176" t="s">
        <v>909</v>
      </c>
    </row>
    <row r="983" spans="1:11">
      <c r="A983" s="32" t="s">
        <v>909</v>
      </c>
      <c r="B983" s="36" t="s">
        <v>909</v>
      </c>
      <c r="C983" s="34" t="s">
        <v>909</v>
      </c>
      <c r="D983" s="34" t="s">
        <v>909</v>
      </c>
      <c r="E983" s="34">
        <f t="shared" si="30"/>
        <v>0</v>
      </c>
      <c r="F983" s="34" t="s">
        <v>909</v>
      </c>
      <c r="G983" s="126">
        <f t="shared" si="31"/>
        <v>0</v>
      </c>
      <c r="H983" s="160" t="s">
        <v>909</v>
      </c>
      <c r="I983" s="159" t="s">
        <v>909</v>
      </c>
      <c r="J983" s="175" t="s">
        <v>909</v>
      </c>
      <c r="K983" s="176" t="s">
        <v>909</v>
      </c>
    </row>
    <row r="984" spans="1:11">
      <c r="A984" s="32" t="s">
        <v>909</v>
      </c>
      <c r="B984" s="36" t="s">
        <v>909</v>
      </c>
      <c r="C984" s="34" t="s">
        <v>909</v>
      </c>
      <c r="D984" s="34" t="s">
        <v>909</v>
      </c>
      <c r="E984" s="34">
        <f t="shared" si="30"/>
        <v>0</v>
      </c>
      <c r="F984" s="34" t="s">
        <v>909</v>
      </c>
      <c r="G984" s="126">
        <f t="shared" si="31"/>
        <v>0</v>
      </c>
      <c r="H984" s="160" t="s">
        <v>909</v>
      </c>
      <c r="I984" s="159" t="s">
        <v>909</v>
      </c>
      <c r="J984" s="175" t="s">
        <v>909</v>
      </c>
      <c r="K984" s="176" t="s">
        <v>909</v>
      </c>
    </row>
    <row r="985" spans="1:11">
      <c r="A985" s="32" t="s">
        <v>909</v>
      </c>
      <c r="B985" s="36" t="s">
        <v>909</v>
      </c>
      <c r="C985" s="34" t="s">
        <v>909</v>
      </c>
      <c r="D985" s="34" t="s">
        <v>909</v>
      </c>
      <c r="E985" s="34">
        <f t="shared" ref="E985:E1022" si="32">IFERROR(C985+D985,0)</f>
        <v>0</v>
      </c>
      <c r="F985" s="34" t="s">
        <v>909</v>
      </c>
      <c r="G985" s="126">
        <f t="shared" ref="G985:G1022" si="33">IFERROR((E985-F985),0)</f>
        <v>0</v>
      </c>
      <c r="H985" s="160" t="s">
        <v>909</v>
      </c>
      <c r="I985" s="159" t="s">
        <v>909</v>
      </c>
      <c r="J985" s="175" t="s">
        <v>909</v>
      </c>
      <c r="K985" s="176" t="s">
        <v>909</v>
      </c>
    </row>
    <row r="986" spans="1:11">
      <c r="A986" s="32" t="s">
        <v>909</v>
      </c>
      <c r="B986" s="36" t="s">
        <v>909</v>
      </c>
      <c r="C986" s="34" t="s">
        <v>909</v>
      </c>
      <c r="D986" s="34" t="s">
        <v>909</v>
      </c>
      <c r="E986" s="34">
        <f t="shared" si="32"/>
        <v>0</v>
      </c>
      <c r="F986" s="34" t="s">
        <v>909</v>
      </c>
      <c r="G986" s="126">
        <f t="shared" si="33"/>
        <v>0</v>
      </c>
      <c r="H986" s="160" t="s">
        <v>909</v>
      </c>
      <c r="I986" s="159" t="s">
        <v>909</v>
      </c>
      <c r="J986" s="175" t="s">
        <v>909</v>
      </c>
      <c r="K986" s="176" t="s">
        <v>909</v>
      </c>
    </row>
    <row r="987" spans="1:11">
      <c r="A987" s="32" t="s">
        <v>909</v>
      </c>
      <c r="B987" s="36" t="s">
        <v>909</v>
      </c>
      <c r="C987" s="34" t="s">
        <v>909</v>
      </c>
      <c r="D987" s="34" t="s">
        <v>909</v>
      </c>
      <c r="E987" s="34">
        <f t="shared" si="32"/>
        <v>0</v>
      </c>
      <c r="F987" s="34" t="s">
        <v>909</v>
      </c>
      <c r="G987" s="126">
        <f t="shared" si="33"/>
        <v>0</v>
      </c>
      <c r="H987" s="160" t="s">
        <v>909</v>
      </c>
      <c r="I987" s="159" t="s">
        <v>909</v>
      </c>
      <c r="J987" s="175" t="s">
        <v>909</v>
      </c>
      <c r="K987" s="176" t="s">
        <v>909</v>
      </c>
    </row>
    <row r="988" spans="1:11">
      <c r="A988" s="32" t="s">
        <v>909</v>
      </c>
      <c r="B988" s="36" t="s">
        <v>909</v>
      </c>
      <c r="C988" s="34" t="s">
        <v>909</v>
      </c>
      <c r="D988" s="34" t="s">
        <v>909</v>
      </c>
      <c r="E988" s="34">
        <f t="shared" si="32"/>
        <v>0</v>
      </c>
      <c r="F988" s="34" t="s">
        <v>909</v>
      </c>
      <c r="G988" s="126">
        <f t="shared" si="33"/>
        <v>0</v>
      </c>
      <c r="H988" s="160" t="s">
        <v>909</v>
      </c>
      <c r="I988" s="159" t="s">
        <v>909</v>
      </c>
      <c r="J988" s="175" t="s">
        <v>909</v>
      </c>
      <c r="K988" s="176" t="s">
        <v>909</v>
      </c>
    </row>
    <row r="989" spans="1:11">
      <c r="A989" s="32" t="s">
        <v>909</v>
      </c>
      <c r="B989" s="36" t="s">
        <v>909</v>
      </c>
      <c r="C989" s="34" t="s">
        <v>909</v>
      </c>
      <c r="D989" s="34" t="s">
        <v>909</v>
      </c>
      <c r="E989" s="34">
        <f t="shared" si="32"/>
        <v>0</v>
      </c>
      <c r="F989" s="34" t="s">
        <v>909</v>
      </c>
      <c r="G989" s="126">
        <f t="shared" si="33"/>
        <v>0</v>
      </c>
      <c r="H989" s="160" t="s">
        <v>909</v>
      </c>
      <c r="I989" s="159" t="s">
        <v>909</v>
      </c>
      <c r="J989" s="175" t="s">
        <v>909</v>
      </c>
      <c r="K989" s="176" t="s">
        <v>909</v>
      </c>
    </row>
    <row r="990" spans="1:11">
      <c r="A990" s="32" t="s">
        <v>909</v>
      </c>
      <c r="B990" s="36" t="s">
        <v>909</v>
      </c>
      <c r="C990" s="34" t="s">
        <v>909</v>
      </c>
      <c r="D990" s="34" t="s">
        <v>909</v>
      </c>
      <c r="E990" s="34">
        <f t="shared" si="32"/>
        <v>0</v>
      </c>
      <c r="F990" s="34" t="s">
        <v>909</v>
      </c>
      <c r="G990" s="126">
        <f t="shared" si="33"/>
        <v>0</v>
      </c>
      <c r="H990" s="160" t="s">
        <v>909</v>
      </c>
      <c r="I990" s="159" t="s">
        <v>909</v>
      </c>
      <c r="J990" s="175" t="s">
        <v>909</v>
      </c>
      <c r="K990" s="176" t="s">
        <v>909</v>
      </c>
    </row>
    <row r="991" spans="1:11">
      <c r="A991" s="32" t="s">
        <v>909</v>
      </c>
      <c r="B991" s="36" t="s">
        <v>909</v>
      </c>
      <c r="C991" s="34" t="s">
        <v>909</v>
      </c>
      <c r="D991" s="34" t="s">
        <v>909</v>
      </c>
      <c r="E991" s="34">
        <f t="shared" si="32"/>
        <v>0</v>
      </c>
      <c r="F991" s="34" t="s">
        <v>909</v>
      </c>
      <c r="G991" s="126">
        <f t="shared" si="33"/>
        <v>0</v>
      </c>
      <c r="H991" s="160" t="s">
        <v>909</v>
      </c>
      <c r="I991" s="159" t="s">
        <v>909</v>
      </c>
      <c r="J991" s="175" t="s">
        <v>909</v>
      </c>
      <c r="K991" s="176" t="s">
        <v>909</v>
      </c>
    </row>
    <row r="992" spans="1:11">
      <c r="A992" s="32" t="s">
        <v>909</v>
      </c>
      <c r="B992" s="36" t="s">
        <v>909</v>
      </c>
      <c r="C992" s="34" t="s">
        <v>909</v>
      </c>
      <c r="D992" s="34" t="s">
        <v>909</v>
      </c>
      <c r="E992" s="34">
        <f t="shared" si="32"/>
        <v>0</v>
      </c>
      <c r="F992" s="34" t="s">
        <v>909</v>
      </c>
      <c r="G992" s="126">
        <f t="shared" si="33"/>
        <v>0</v>
      </c>
      <c r="H992" s="160" t="s">
        <v>909</v>
      </c>
      <c r="I992" s="159" t="s">
        <v>909</v>
      </c>
      <c r="J992" s="175" t="s">
        <v>909</v>
      </c>
      <c r="K992" s="176" t="s">
        <v>909</v>
      </c>
    </row>
    <row r="993" spans="1:11">
      <c r="A993" s="32" t="s">
        <v>909</v>
      </c>
      <c r="B993" s="36" t="s">
        <v>909</v>
      </c>
      <c r="C993" s="34" t="s">
        <v>909</v>
      </c>
      <c r="D993" s="34" t="s">
        <v>909</v>
      </c>
      <c r="E993" s="34">
        <f t="shared" si="32"/>
        <v>0</v>
      </c>
      <c r="F993" s="34" t="s">
        <v>909</v>
      </c>
      <c r="G993" s="126">
        <f t="shared" si="33"/>
        <v>0</v>
      </c>
      <c r="H993" s="160" t="s">
        <v>909</v>
      </c>
      <c r="I993" s="159" t="s">
        <v>909</v>
      </c>
      <c r="J993" s="175" t="s">
        <v>909</v>
      </c>
      <c r="K993" s="176" t="s">
        <v>909</v>
      </c>
    </row>
    <row r="994" spans="1:11">
      <c r="A994" s="32" t="s">
        <v>909</v>
      </c>
      <c r="B994" s="36" t="s">
        <v>909</v>
      </c>
      <c r="C994" s="34" t="s">
        <v>909</v>
      </c>
      <c r="D994" s="34" t="s">
        <v>909</v>
      </c>
      <c r="E994" s="34">
        <f t="shared" si="32"/>
        <v>0</v>
      </c>
      <c r="F994" s="34" t="s">
        <v>909</v>
      </c>
      <c r="G994" s="126">
        <f t="shared" si="33"/>
        <v>0</v>
      </c>
      <c r="H994" s="160" t="s">
        <v>909</v>
      </c>
      <c r="I994" s="159" t="s">
        <v>909</v>
      </c>
      <c r="J994" s="175" t="s">
        <v>909</v>
      </c>
      <c r="K994" s="176" t="s">
        <v>909</v>
      </c>
    </row>
    <row r="995" spans="1:11">
      <c r="A995" s="32" t="s">
        <v>909</v>
      </c>
      <c r="B995" s="36" t="s">
        <v>909</v>
      </c>
      <c r="C995" s="34" t="s">
        <v>909</v>
      </c>
      <c r="D995" s="34" t="s">
        <v>909</v>
      </c>
      <c r="E995" s="34">
        <f t="shared" si="32"/>
        <v>0</v>
      </c>
      <c r="F995" s="34" t="s">
        <v>909</v>
      </c>
      <c r="G995" s="126">
        <f t="shared" si="33"/>
        <v>0</v>
      </c>
      <c r="H995" s="160" t="s">
        <v>909</v>
      </c>
      <c r="I995" s="159" t="s">
        <v>909</v>
      </c>
      <c r="J995" s="175" t="s">
        <v>909</v>
      </c>
      <c r="K995" s="176" t="s">
        <v>909</v>
      </c>
    </row>
    <row r="996" spans="1:11">
      <c r="A996" s="32" t="s">
        <v>909</v>
      </c>
      <c r="B996" s="36" t="s">
        <v>909</v>
      </c>
      <c r="C996" s="34" t="s">
        <v>909</v>
      </c>
      <c r="D996" s="34" t="s">
        <v>909</v>
      </c>
      <c r="E996" s="34">
        <f t="shared" si="32"/>
        <v>0</v>
      </c>
      <c r="F996" s="34" t="s">
        <v>909</v>
      </c>
      <c r="G996" s="126">
        <f t="shared" si="33"/>
        <v>0</v>
      </c>
      <c r="H996" s="160" t="s">
        <v>909</v>
      </c>
      <c r="I996" s="159" t="s">
        <v>909</v>
      </c>
      <c r="J996" s="175" t="s">
        <v>909</v>
      </c>
      <c r="K996" s="176" t="s">
        <v>909</v>
      </c>
    </row>
    <row r="997" spans="1:11">
      <c r="A997" s="32" t="s">
        <v>909</v>
      </c>
      <c r="B997" s="36" t="s">
        <v>909</v>
      </c>
      <c r="C997" s="34" t="s">
        <v>909</v>
      </c>
      <c r="D997" s="34" t="s">
        <v>909</v>
      </c>
      <c r="E997" s="34">
        <f t="shared" si="32"/>
        <v>0</v>
      </c>
      <c r="F997" s="34" t="s">
        <v>909</v>
      </c>
      <c r="G997" s="126">
        <f t="shared" si="33"/>
        <v>0</v>
      </c>
      <c r="H997" s="160" t="s">
        <v>909</v>
      </c>
      <c r="I997" s="159" t="s">
        <v>909</v>
      </c>
      <c r="J997" s="175" t="s">
        <v>909</v>
      </c>
      <c r="K997" s="176" t="s">
        <v>909</v>
      </c>
    </row>
    <row r="998" spans="1:11">
      <c r="A998" s="32" t="s">
        <v>909</v>
      </c>
      <c r="B998" s="36" t="s">
        <v>909</v>
      </c>
      <c r="C998" s="34" t="s">
        <v>909</v>
      </c>
      <c r="D998" s="34" t="s">
        <v>909</v>
      </c>
      <c r="E998" s="34">
        <f t="shared" si="32"/>
        <v>0</v>
      </c>
      <c r="F998" s="34" t="s">
        <v>909</v>
      </c>
      <c r="G998" s="126">
        <f t="shared" si="33"/>
        <v>0</v>
      </c>
      <c r="H998" s="160" t="s">
        <v>909</v>
      </c>
      <c r="I998" s="159" t="s">
        <v>909</v>
      </c>
      <c r="J998" s="175" t="s">
        <v>909</v>
      </c>
      <c r="K998" s="176" t="s">
        <v>909</v>
      </c>
    </row>
    <row r="999" spans="1:11">
      <c r="A999" s="32" t="s">
        <v>909</v>
      </c>
      <c r="B999" s="36" t="s">
        <v>909</v>
      </c>
      <c r="C999" s="34" t="s">
        <v>909</v>
      </c>
      <c r="D999" s="34" t="s">
        <v>909</v>
      </c>
      <c r="E999" s="34">
        <f t="shared" si="32"/>
        <v>0</v>
      </c>
      <c r="F999" s="34" t="s">
        <v>909</v>
      </c>
      <c r="G999" s="126">
        <f t="shared" si="33"/>
        <v>0</v>
      </c>
      <c r="H999" s="160" t="s">
        <v>909</v>
      </c>
      <c r="I999" s="159" t="s">
        <v>909</v>
      </c>
      <c r="J999" s="175" t="s">
        <v>909</v>
      </c>
      <c r="K999" s="176" t="s">
        <v>909</v>
      </c>
    </row>
    <row r="1000" spans="1:11">
      <c r="A1000" s="32" t="s">
        <v>909</v>
      </c>
      <c r="B1000" s="36" t="s">
        <v>909</v>
      </c>
      <c r="C1000" s="34" t="s">
        <v>909</v>
      </c>
      <c r="D1000" s="34" t="s">
        <v>909</v>
      </c>
      <c r="E1000" s="34">
        <f t="shared" si="32"/>
        <v>0</v>
      </c>
      <c r="F1000" s="34" t="s">
        <v>909</v>
      </c>
      <c r="G1000" s="126">
        <f t="shared" si="33"/>
        <v>0</v>
      </c>
      <c r="H1000" s="160" t="s">
        <v>909</v>
      </c>
      <c r="I1000" s="159" t="s">
        <v>909</v>
      </c>
      <c r="J1000" s="175" t="s">
        <v>909</v>
      </c>
      <c r="K1000" s="176" t="s">
        <v>909</v>
      </c>
    </row>
    <row r="1001" spans="1:11">
      <c r="A1001" s="32" t="s">
        <v>909</v>
      </c>
      <c r="B1001" s="36" t="s">
        <v>909</v>
      </c>
      <c r="C1001" s="34" t="s">
        <v>909</v>
      </c>
      <c r="D1001" s="34" t="s">
        <v>909</v>
      </c>
      <c r="E1001" s="34">
        <f t="shared" si="32"/>
        <v>0</v>
      </c>
      <c r="F1001" s="34" t="s">
        <v>909</v>
      </c>
      <c r="G1001" s="126">
        <f t="shared" si="33"/>
        <v>0</v>
      </c>
      <c r="H1001" s="160" t="s">
        <v>909</v>
      </c>
      <c r="I1001" s="159" t="s">
        <v>909</v>
      </c>
      <c r="J1001" s="175" t="s">
        <v>909</v>
      </c>
      <c r="K1001" s="176" t="s">
        <v>909</v>
      </c>
    </row>
    <row r="1002" spans="1:11">
      <c r="A1002" s="32" t="s">
        <v>909</v>
      </c>
      <c r="B1002" s="36" t="s">
        <v>909</v>
      </c>
      <c r="C1002" s="34" t="s">
        <v>909</v>
      </c>
      <c r="D1002" s="34" t="s">
        <v>909</v>
      </c>
      <c r="E1002" s="34">
        <f t="shared" si="32"/>
        <v>0</v>
      </c>
      <c r="F1002" s="34" t="s">
        <v>909</v>
      </c>
      <c r="G1002" s="126">
        <f t="shared" si="33"/>
        <v>0</v>
      </c>
      <c r="H1002" s="160" t="s">
        <v>909</v>
      </c>
      <c r="I1002" s="159" t="s">
        <v>909</v>
      </c>
      <c r="J1002" s="175" t="s">
        <v>909</v>
      </c>
      <c r="K1002" s="176" t="s">
        <v>909</v>
      </c>
    </row>
    <row r="1003" spans="1:11">
      <c r="A1003" s="32" t="s">
        <v>909</v>
      </c>
      <c r="B1003" s="36" t="s">
        <v>909</v>
      </c>
      <c r="C1003" s="34" t="s">
        <v>909</v>
      </c>
      <c r="D1003" s="34" t="s">
        <v>909</v>
      </c>
      <c r="E1003" s="34">
        <f t="shared" si="32"/>
        <v>0</v>
      </c>
      <c r="F1003" s="34" t="s">
        <v>909</v>
      </c>
      <c r="G1003" s="126">
        <f t="shared" si="33"/>
        <v>0</v>
      </c>
      <c r="H1003" s="160" t="s">
        <v>909</v>
      </c>
      <c r="I1003" s="159" t="s">
        <v>909</v>
      </c>
      <c r="J1003" s="175" t="s">
        <v>909</v>
      </c>
      <c r="K1003" s="176" t="s">
        <v>909</v>
      </c>
    </row>
    <row r="1004" spans="1:11">
      <c r="A1004" s="32" t="s">
        <v>909</v>
      </c>
      <c r="B1004" s="36" t="s">
        <v>909</v>
      </c>
      <c r="C1004" s="34" t="s">
        <v>909</v>
      </c>
      <c r="D1004" s="34" t="s">
        <v>909</v>
      </c>
      <c r="E1004" s="34">
        <f t="shared" si="32"/>
        <v>0</v>
      </c>
      <c r="F1004" s="34" t="s">
        <v>909</v>
      </c>
      <c r="G1004" s="126">
        <f t="shared" si="33"/>
        <v>0</v>
      </c>
      <c r="H1004" s="160" t="s">
        <v>909</v>
      </c>
      <c r="I1004" s="159" t="s">
        <v>909</v>
      </c>
      <c r="J1004" s="175" t="s">
        <v>909</v>
      </c>
      <c r="K1004" s="176" t="s">
        <v>909</v>
      </c>
    </row>
    <row r="1005" spans="1:11">
      <c r="A1005" s="32" t="s">
        <v>909</v>
      </c>
      <c r="B1005" s="36" t="s">
        <v>909</v>
      </c>
      <c r="C1005" s="34" t="s">
        <v>909</v>
      </c>
      <c r="D1005" s="34" t="s">
        <v>909</v>
      </c>
      <c r="E1005" s="34">
        <f t="shared" si="32"/>
        <v>0</v>
      </c>
      <c r="F1005" s="34" t="s">
        <v>909</v>
      </c>
      <c r="G1005" s="126">
        <f t="shared" si="33"/>
        <v>0</v>
      </c>
      <c r="H1005" s="160" t="s">
        <v>909</v>
      </c>
      <c r="I1005" s="159" t="s">
        <v>909</v>
      </c>
      <c r="J1005" s="175" t="s">
        <v>909</v>
      </c>
      <c r="K1005" s="176" t="s">
        <v>909</v>
      </c>
    </row>
    <row r="1006" spans="1:11">
      <c r="A1006" s="32" t="s">
        <v>909</v>
      </c>
      <c r="B1006" s="36" t="s">
        <v>909</v>
      </c>
      <c r="C1006" s="34" t="s">
        <v>909</v>
      </c>
      <c r="D1006" s="34" t="s">
        <v>909</v>
      </c>
      <c r="E1006" s="34">
        <f t="shared" si="32"/>
        <v>0</v>
      </c>
      <c r="F1006" s="34" t="s">
        <v>909</v>
      </c>
      <c r="G1006" s="126">
        <f t="shared" si="33"/>
        <v>0</v>
      </c>
      <c r="H1006" s="160" t="s">
        <v>909</v>
      </c>
      <c r="I1006" s="159" t="s">
        <v>909</v>
      </c>
      <c r="J1006" s="175" t="s">
        <v>909</v>
      </c>
      <c r="K1006" s="176" t="s">
        <v>909</v>
      </c>
    </row>
    <row r="1007" spans="1:11">
      <c r="A1007" s="32" t="s">
        <v>909</v>
      </c>
      <c r="B1007" s="36" t="s">
        <v>909</v>
      </c>
      <c r="C1007" s="34" t="s">
        <v>909</v>
      </c>
      <c r="D1007" s="34" t="s">
        <v>909</v>
      </c>
      <c r="E1007" s="34">
        <f t="shared" si="32"/>
        <v>0</v>
      </c>
      <c r="F1007" s="34" t="s">
        <v>909</v>
      </c>
      <c r="G1007" s="126">
        <f t="shared" si="33"/>
        <v>0</v>
      </c>
      <c r="H1007" s="160" t="s">
        <v>909</v>
      </c>
      <c r="I1007" s="159" t="s">
        <v>909</v>
      </c>
      <c r="J1007" s="175" t="s">
        <v>909</v>
      </c>
      <c r="K1007" s="176" t="s">
        <v>909</v>
      </c>
    </row>
    <row r="1008" spans="1:11">
      <c r="A1008" s="32" t="s">
        <v>909</v>
      </c>
      <c r="B1008" s="36" t="s">
        <v>909</v>
      </c>
      <c r="C1008" s="34" t="s">
        <v>909</v>
      </c>
      <c r="D1008" s="34" t="s">
        <v>909</v>
      </c>
      <c r="E1008" s="34">
        <f t="shared" si="32"/>
        <v>0</v>
      </c>
      <c r="F1008" s="34" t="s">
        <v>909</v>
      </c>
      <c r="G1008" s="126">
        <f t="shared" si="33"/>
        <v>0</v>
      </c>
      <c r="H1008" s="160" t="s">
        <v>909</v>
      </c>
      <c r="I1008" s="159" t="s">
        <v>909</v>
      </c>
      <c r="J1008" s="175" t="s">
        <v>909</v>
      </c>
      <c r="K1008" s="176" t="s">
        <v>909</v>
      </c>
    </row>
    <row r="1009" spans="1:11">
      <c r="A1009" s="32" t="s">
        <v>909</v>
      </c>
      <c r="B1009" s="36" t="s">
        <v>909</v>
      </c>
      <c r="C1009" s="34" t="s">
        <v>909</v>
      </c>
      <c r="D1009" s="34" t="s">
        <v>909</v>
      </c>
      <c r="E1009" s="34">
        <f t="shared" si="32"/>
        <v>0</v>
      </c>
      <c r="F1009" s="34" t="s">
        <v>909</v>
      </c>
      <c r="G1009" s="126">
        <f t="shared" si="33"/>
        <v>0</v>
      </c>
      <c r="H1009" s="160" t="s">
        <v>909</v>
      </c>
      <c r="I1009" s="159" t="s">
        <v>909</v>
      </c>
      <c r="J1009" s="175" t="s">
        <v>909</v>
      </c>
      <c r="K1009" s="176" t="s">
        <v>909</v>
      </c>
    </row>
    <row r="1010" spans="1:11">
      <c r="A1010" s="32" t="s">
        <v>909</v>
      </c>
      <c r="B1010" s="36" t="s">
        <v>909</v>
      </c>
      <c r="C1010" s="34" t="s">
        <v>909</v>
      </c>
      <c r="D1010" s="34" t="s">
        <v>909</v>
      </c>
      <c r="E1010" s="34">
        <f t="shared" si="32"/>
        <v>0</v>
      </c>
      <c r="F1010" s="34" t="s">
        <v>909</v>
      </c>
      <c r="G1010" s="126">
        <f t="shared" si="33"/>
        <v>0</v>
      </c>
      <c r="H1010" s="160" t="s">
        <v>909</v>
      </c>
      <c r="I1010" s="159" t="s">
        <v>909</v>
      </c>
      <c r="J1010" s="175" t="s">
        <v>909</v>
      </c>
      <c r="K1010" s="176" t="s">
        <v>909</v>
      </c>
    </row>
    <row r="1011" spans="1:11">
      <c r="A1011" s="32" t="s">
        <v>909</v>
      </c>
      <c r="B1011" s="36" t="s">
        <v>909</v>
      </c>
      <c r="C1011" s="34" t="s">
        <v>909</v>
      </c>
      <c r="D1011" s="34" t="s">
        <v>909</v>
      </c>
      <c r="E1011" s="34">
        <f t="shared" si="32"/>
        <v>0</v>
      </c>
      <c r="F1011" s="34" t="s">
        <v>909</v>
      </c>
      <c r="G1011" s="126">
        <f t="shared" si="33"/>
        <v>0</v>
      </c>
      <c r="H1011" s="160" t="s">
        <v>909</v>
      </c>
      <c r="I1011" s="159" t="s">
        <v>909</v>
      </c>
      <c r="J1011" s="175" t="s">
        <v>909</v>
      </c>
      <c r="K1011" s="176" t="s">
        <v>909</v>
      </c>
    </row>
    <row r="1012" spans="1:11">
      <c r="A1012" s="32" t="s">
        <v>909</v>
      </c>
      <c r="B1012" s="36" t="s">
        <v>909</v>
      </c>
      <c r="C1012" s="34" t="s">
        <v>909</v>
      </c>
      <c r="D1012" s="34" t="s">
        <v>909</v>
      </c>
      <c r="E1012" s="34">
        <f t="shared" si="32"/>
        <v>0</v>
      </c>
      <c r="F1012" s="34" t="s">
        <v>909</v>
      </c>
      <c r="G1012" s="126">
        <f t="shared" si="33"/>
        <v>0</v>
      </c>
      <c r="H1012" s="160" t="s">
        <v>909</v>
      </c>
      <c r="I1012" s="159" t="s">
        <v>909</v>
      </c>
      <c r="J1012" s="175" t="s">
        <v>909</v>
      </c>
      <c r="K1012" s="176" t="s">
        <v>909</v>
      </c>
    </row>
    <row r="1013" spans="1:11">
      <c r="A1013" s="32" t="s">
        <v>909</v>
      </c>
      <c r="B1013" s="36" t="s">
        <v>909</v>
      </c>
      <c r="C1013" s="34" t="s">
        <v>909</v>
      </c>
      <c r="D1013" s="34" t="s">
        <v>909</v>
      </c>
      <c r="E1013" s="34">
        <f t="shared" si="32"/>
        <v>0</v>
      </c>
      <c r="F1013" s="34" t="s">
        <v>909</v>
      </c>
      <c r="G1013" s="126">
        <f t="shared" si="33"/>
        <v>0</v>
      </c>
      <c r="H1013" s="160" t="s">
        <v>909</v>
      </c>
      <c r="I1013" s="159" t="s">
        <v>909</v>
      </c>
      <c r="J1013" s="175" t="s">
        <v>909</v>
      </c>
      <c r="K1013" s="176" t="s">
        <v>909</v>
      </c>
    </row>
    <row r="1014" spans="1:11">
      <c r="A1014" s="32" t="s">
        <v>909</v>
      </c>
      <c r="B1014" s="36" t="s">
        <v>909</v>
      </c>
      <c r="C1014" s="34" t="s">
        <v>909</v>
      </c>
      <c r="D1014" s="34" t="s">
        <v>909</v>
      </c>
      <c r="E1014" s="34">
        <f t="shared" si="32"/>
        <v>0</v>
      </c>
      <c r="F1014" s="34" t="s">
        <v>909</v>
      </c>
      <c r="G1014" s="126">
        <f t="shared" si="33"/>
        <v>0</v>
      </c>
      <c r="H1014" s="160" t="s">
        <v>909</v>
      </c>
      <c r="I1014" s="159" t="s">
        <v>909</v>
      </c>
      <c r="J1014" s="175" t="s">
        <v>909</v>
      </c>
      <c r="K1014" s="176" t="s">
        <v>909</v>
      </c>
    </row>
    <row r="1015" spans="1:11">
      <c r="A1015" s="32" t="s">
        <v>909</v>
      </c>
      <c r="B1015" s="36" t="s">
        <v>909</v>
      </c>
      <c r="C1015" s="34" t="s">
        <v>909</v>
      </c>
      <c r="D1015" s="34" t="s">
        <v>909</v>
      </c>
      <c r="E1015" s="34">
        <f t="shared" si="32"/>
        <v>0</v>
      </c>
      <c r="F1015" s="34" t="s">
        <v>909</v>
      </c>
      <c r="G1015" s="126">
        <f t="shared" si="33"/>
        <v>0</v>
      </c>
      <c r="H1015" s="160" t="s">
        <v>909</v>
      </c>
      <c r="I1015" s="159" t="s">
        <v>909</v>
      </c>
      <c r="J1015" s="175" t="s">
        <v>909</v>
      </c>
      <c r="K1015" s="176" t="s">
        <v>909</v>
      </c>
    </row>
    <row r="1016" spans="1:11">
      <c r="A1016" s="32" t="s">
        <v>909</v>
      </c>
      <c r="B1016" s="36" t="s">
        <v>909</v>
      </c>
      <c r="C1016" s="34" t="s">
        <v>909</v>
      </c>
      <c r="D1016" s="34" t="s">
        <v>909</v>
      </c>
      <c r="E1016" s="34">
        <f t="shared" si="32"/>
        <v>0</v>
      </c>
      <c r="F1016" s="34" t="s">
        <v>909</v>
      </c>
      <c r="G1016" s="126">
        <f t="shared" si="33"/>
        <v>0</v>
      </c>
      <c r="H1016" s="160" t="s">
        <v>909</v>
      </c>
      <c r="I1016" s="159" t="s">
        <v>909</v>
      </c>
      <c r="J1016" s="175" t="s">
        <v>909</v>
      </c>
      <c r="K1016" s="176" t="s">
        <v>909</v>
      </c>
    </row>
    <row r="1017" spans="1:11">
      <c r="A1017" s="32" t="s">
        <v>909</v>
      </c>
      <c r="B1017" s="36" t="s">
        <v>909</v>
      </c>
      <c r="C1017" s="34" t="s">
        <v>909</v>
      </c>
      <c r="D1017" s="34" t="s">
        <v>909</v>
      </c>
      <c r="E1017" s="34">
        <f t="shared" si="32"/>
        <v>0</v>
      </c>
      <c r="F1017" s="34" t="s">
        <v>909</v>
      </c>
      <c r="G1017" s="126">
        <f t="shared" si="33"/>
        <v>0</v>
      </c>
      <c r="H1017" s="160" t="s">
        <v>909</v>
      </c>
      <c r="I1017" s="159" t="s">
        <v>909</v>
      </c>
      <c r="J1017" s="175" t="s">
        <v>909</v>
      </c>
      <c r="K1017" s="176" t="s">
        <v>909</v>
      </c>
    </row>
    <row r="1018" spans="1:11">
      <c r="A1018" s="32" t="s">
        <v>909</v>
      </c>
      <c r="B1018" s="36" t="s">
        <v>909</v>
      </c>
      <c r="C1018" s="34" t="s">
        <v>909</v>
      </c>
      <c r="D1018" s="34" t="s">
        <v>909</v>
      </c>
      <c r="E1018" s="34">
        <f t="shared" si="32"/>
        <v>0</v>
      </c>
      <c r="F1018" s="34" t="s">
        <v>909</v>
      </c>
      <c r="G1018" s="126">
        <f t="shared" si="33"/>
        <v>0</v>
      </c>
      <c r="H1018" s="160" t="s">
        <v>909</v>
      </c>
      <c r="I1018" s="159" t="s">
        <v>909</v>
      </c>
      <c r="J1018" s="175" t="s">
        <v>909</v>
      </c>
      <c r="K1018" s="176" t="s">
        <v>909</v>
      </c>
    </row>
    <row r="1019" spans="1:11">
      <c r="A1019" s="32" t="s">
        <v>909</v>
      </c>
      <c r="B1019" s="36" t="s">
        <v>909</v>
      </c>
      <c r="C1019" s="34" t="s">
        <v>909</v>
      </c>
      <c r="D1019" s="34" t="s">
        <v>909</v>
      </c>
      <c r="E1019" s="34">
        <f t="shared" si="32"/>
        <v>0</v>
      </c>
      <c r="F1019" s="34" t="s">
        <v>909</v>
      </c>
      <c r="G1019" s="126">
        <f t="shared" si="33"/>
        <v>0</v>
      </c>
      <c r="H1019" s="160" t="s">
        <v>909</v>
      </c>
      <c r="I1019" s="159" t="s">
        <v>909</v>
      </c>
      <c r="J1019" s="175" t="s">
        <v>909</v>
      </c>
      <c r="K1019" s="176" t="s">
        <v>909</v>
      </c>
    </row>
    <row r="1020" spans="1:11">
      <c r="A1020" s="32" t="s">
        <v>909</v>
      </c>
      <c r="B1020" s="36" t="s">
        <v>909</v>
      </c>
      <c r="C1020" s="34" t="s">
        <v>909</v>
      </c>
      <c r="D1020" s="34" t="s">
        <v>909</v>
      </c>
      <c r="E1020" s="34">
        <f t="shared" si="32"/>
        <v>0</v>
      </c>
      <c r="F1020" s="34" t="s">
        <v>909</v>
      </c>
      <c r="G1020" s="126">
        <f t="shared" si="33"/>
        <v>0</v>
      </c>
      <c r="H1020" s="160" t="s">
        <v>909</v>
      </c>
      <c r="I1020" s="159" t="s">
        <v>909</v>
      </c>
      <c r="J1020" s="175" t="s">
        <v>909</v>
      </c>
      <c r="K1020" s="176" t="s">
        <v>909</v>
      </c>
    </row>
    <row r="1021" spans="1:11">
      <c r="A1021" s="32" t="s">
        <v>909</v>
      </c>
      <c r="B1021" s="36" t="s">
        <v>909</v>
      </c>
      <c r="C1021" s="34" t="s">
        <v>909</v>
      </c>
      <c r="D1021" s="34" t="s">
        <v>909</v>
      </c>
      <c r="E1021" s="34">
        <f t="shared" si="32"/>
        <v>0</v>
      </c>
      <c r="F1021" s="34" t="s">
        <v>909</v>
      </c>
      <c r="G1021" s="126">
        <f t="shared" si="33"/>
        <v>0</v>
      </c>
      <c r="H1021" s="160" t="s">
        <v>909</v>
      </c>
      <c r="I1021" s="159" t="s">
        <v>909</v>
      </c>
      <c r="J1021" s="175" t="s">
        <v>909</v>
      </c>
      <c r="K1021" s="176" t="s">
        <v>909</v>
      </c>
    </row>
    <row r="1022" spans="1:11">
      <c r="A1022" s="32" t="s">
        <v>909</v>
      </c>
      <c r="B1022" s="36" t="s">
        <v>909</v>
      </c>
      <c r="C1022" s="34" t="s">
        <v>909</v>
      </c>
      <c r="D1022" s="34" t="s">
        <v>909</v>
      </c>
      <c r="E1022" s="34">
        <f t="shared" si="32"/>
        <v>0</v>
      </c>
      <c r="F1022" s="34" t="s">
        <v>909</v>
      </c>
      <c r="G1022" s="126">
        <f t="shared" si="33"/>
        <v>0</v>
      </c>
      <c r="H1022" s="160" t="s">
        <v>909</v>
      </c>
      <c r="I1022" s="159" t="s">
        <v>909</v>
      </c>
      <c r="J1022" s="175" t="s">
        <v>909</v>
      </c>
      <c r="K1022" s="176" t="s">
        <v>909</v>
      </c>
    </row>
  </sheetData>
  <autoFilter ref="A10:K1022"/>
  <mergeCells count="13">
    <mergeCell ref="I666:I667"/>
    <mergeCell ref="H9:K9"/>
    <mergeCell ref="B4:G4"/>
    <mergeCell ref="H4:K4"/>
    <mergeCell ref="A5:K5"/>
    <mergeCell ref="A6:D6"/>
    <mergeCell ref="C9:D9"/>
    <mergeCell ref="B1:G1"/>
    <mergeCell ref="H1:I2"/>
    <mergeCell ref="J1:K2"/>
    <mergeCell ref="B2:G2"/>
    <mergeCell ref="B3:G3"/>
    <mergeCell ref="H3:K3"/>
  </mergeCells>
  <pageMargins left="0.23622047244094491" right="0.23622047244094491" top="0.74803149606299213" bottom="0.74803149606299213" header="0.31496062992125984" footer="0.31496062992125984"/>
  <pageSetup paperSize="9" scale="50" orientation="portrait" horizontalDpi="4294967293" verticalDpi="7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15</vt:i4>
      </vt:variant>
    </vt:vector>
  </HeadingPairs>
  <TitlesOfParts>
    <vt:vector size="32" baseType="lpstr">
      <vt:lpstr>contoh data</vt:lpstr>
      <vt:lpstr>GRAFIK EKSTERNAL (2)</vt:lpstr>
      <vt:lpstr>GRAFIK EKSTERNAL</vt:lpstr>
      <vt:lpstr>Sheet1</vt:lpstr>
      <vt:lpstr>Pareto</vt:lpstr>
      <vt:lpstr>Januari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  <vt:lpstr>Agustus!Print_Area</vt:lpstr>
      <vt:lpstr>April!Print_Area</vt:lpstr>
      <vt:lpstr>'contoh data'!Print_Area</vt:lpstr>
      <vt:lpstr>Desember!Print_Area</vt:lpstr>
      <vt:lpstr>Februari!Print_Area</vt:lpstr>
      <vt:lpstr>'GRAFIK EKSTERNAL'!Print_Area</vt:lpstr>
      <vt:lpstr>Januari!Print_Area</vt:lpstr>
      <vt:lpstr>Juli!Print_Area</vt:lpstr>
      <vt:lpstr>Juni!Print_Area</vt:lpstr>
      <vt:lpstr>Maret!Print_Area</vt:lpstr>
      <vt:lpstr>Mei!Print_Area</vt:lpstr>
      <vt:lpstr>November!Print_Area</vt:lpstr>
      <vt:lpstr>Oktober!Print_Area</vt:lpstr>
      <vt:lpstr>Pareto!Print_Area</vt:lpstr>
      <vt:lpstr>September!Print_Area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 chandra jaya</dc:creator>
  <cp:lastModifiedBy>ESA</cp:lastModifiedBy>
  <cp:lastPrinted>2022-02-04T03:15:17Z</cp:lastPrinted>
  <dcterms:created xsi:type="dcterms:W3CDTF">2015-04-13T07:33:30Z</dcterms:created>
  <dcterms:modified xsi:type="dcterms:W3CDTF">2023-11-09T09:47:00Z</dcterms:modified>
</cp:coreProperties>
</file>