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Python\Maps\Fiordland\"/>
    </mc:Choice>
  </mc:AlternateContent>
  <xr:revisionPtr revIDLastSave="0" documentId="13_ncr:1_{602364D4-0418-46E6-A916-5450A9974CFF}" xr6:coauthVersionLast="47" xr6:coauthVersionMax="47" xr10:uidLastSave="{00000000-0000-0000-0000-000000000000}"/>
  <bookViews>
    <workbookView xWindow="31305" yWindow="3930" windowWidth="21600" windowHeight="11265" xr2:uid="{00000000-000D-0000-FFFF-FFFF00000000}"/>
  </bookViews>
  <sheets>
    <sheet name="Master" sheetId="1" r:id="rId1"/>
    <sheet name="Table For Report"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34" i="1"/>
  <c r="D10" i="6"/>
  <c r="C10" i="6"/>
  <c r="D9" i="6"/>
  <c r="C9" i="6"/>
  <c r="C50" i="1"/>
  <c r="D50" i="1"/>
  <c r="C71" i="1"/>
  <c r="D71" i="1"/>
  <c r="C28" i="1"/>
  <c r="D28" i="1"/>
  <c r="C32" i="1"/>
  <c r="D32" i="1"/>
  <c r="C29" i="1"/>
  <c r="D29" i="1"/>
  <c r="C51" i="1"/>
  <c r="D51" i="1"/>
  <c r="C72" i="1"/>
  <c r="D72" i="1"/>
  <c r="D27" i="1"/>
  <c r="C27" i="1"/>
  <c r="C69" i="1"/>
  <c r="C24" i="1"/>
  <c r="C25" i="1"/>
  <c r="C49" i="1"/>
  <c r="C70" i="1"/>
  <c r="C26" i="1"/>
  <c r="C48" i="1"/>
  <c r="D69" i="1"/>
  <c r="D24" i="1"/>
  <c r="D25" i="1"/>
  <c r="D49" i="1"/>
  <c r="D70" i="1"/>
  <c r="D26" i="1"/>
  <c r="D48" i="1"/>
  <c r="C67" i="1"/>
  <c r="D19" i="1"/>
  <c r="D20" i="1"/>
  <c r="D21" i="1"/>
  <c r="D22" i="1"/>
  <c r="D23" i="1"/>
  <c r="D45" i="1"/>
  <c r="D46" i="1"/>
  <c r="D47" i="1"/>
  <c r="D66" i="1"/>
  <c r="D67" i="1"/>
  <c r="D68" i="1"/>
  <c r="D18" i="1"/>
  <c r="C21" i="1"/>
  <c r="C22" i="1"/>
  <c r="C23" i="1"/>
  <c r="C45" i="1"/>
  <c r="C46" i="1"/>
  <c r="C47" i="1"/>
  <c r="C66" i="1"/>
  <c r="C68" i="1"/>
  <c r="C19" i="1"/>
  <c r="C20" i="1"/>
  <c r="C18" i="1"/>
</calcChain>
</file>

<file path=xl/sharedStrings.xml><?xml version="1.0" encoding="utf-8"?>
<sst xmlns="http://schemas.openxmlformats.org/spreadsheetml/2006/main" count="400" uniqueCount="61">
  <si>
    <t>My Station Name</t>
  </si>
  <si>
    <t>Cruise Station Name</t>
  </si>
  <si>
    <t>Bottom Depth (m)</t>
  </si>
  <si>
    <t>Niskin "Station"</t>
  </si>
  <si>
    <t>Niskin Number</t>
  </si>
  <si>
    <t>Sample</t>
  </si>
  <si>
    <t>Depth</t>
  </si>
  <si>
    <t>DIC</t>
  </si>
  <si>
    <t>DOC</t>
  </si>
  <si>
    <t>SPE-DOC</t>
  </si>
  <si>
    <t>DIC Duplicatge</t>
  </si>
  <si>
    <t>DOC Duplicate</t>
  </si>
  <si>
    <t>SPE-DOC Duplicate</t>
  </si>
  <si>
    <t>SFCS2405-DBT003-01</t>
  </si>
  <si>
    <t>SFCS2405-DBT006-01</t>
  </si>
  <si>
    <t>SFCS2405-DBT001-01</t>
  </si>
  <si>
    <t>SFCS2405-DBT008-01</t>
  </si>
  <si>
    <t>SFCS2405-DUS010-01</t>
  </si>
  <si>
    <t>Sportsman Cove</t>
  </si>
  <si>
    <t>Lat Lon Comment</t>
  </si>
  <si>
    <t>SFCS2405-DUS011-01</t>
  </si>
  <si>
    <t>Actual Lon</t>
  </si>
  <si>
    <t>Copied cursor lat lon, lat lon displayed is estiamated from map. Grab final actual lat lon from bob by querying for station name when data is uploaded. However, map lat lon is pretty close…</t>
  </si>
  <si>
    <t>Latitude_N_decimal</t>
  </si>
  <si>
    <t>Longitude_E_decimal</t>
  </si>
  <si>
    <t>Lat_degree</t>
  </si>
  <si>
    <t>Lon_degree</t>
  </si>
  <si>
    <t>SFCS2405-DUS012-01</t>
  </si>
  <si>
    <t>Comment 1</t>
  </si>
  <si>
    <t>Comment 2</t>
  </si>
  <si>
    <t>DOC's NOT FILTERED YET! DO IN THE LAB!</t>
  </si>
  <si>
    <t>Lat_mins</t>
  </si>
  <si>
    <t>Lon_mins</t>
  </si>
  <si>
    <t>?</t>
  </si>
  <si>
    <t>Head of Doubtful Sound</t>
  </si>
  <si>
    <t>Within Doubtful Sound</t>
  </si>
  <si>
    <t>Within Doubtful Sound, DIC only</t>
  </si>
  <si>
    <t>Mouth of Doubtful Sound</t>
  </si>
  <si>
    <t>Within Dusky Sound</t>
  </si>
  <si>
    <t>Head of Dusky Sound</t>
  </si>
  <si>
    <t xml:space="preserve"> Issue with data transmission for bottle 5. For final accuaret depth, bottle 5 = bottle 12 sampled by Rob Dunbar</t>
  </si>
  <si>
    <t>Near mouth of Dusky Sound</t>
  </si>
  <si>
    <t>Station</t>
  </si>
  <si>
    <t>Within Dusky Sound, DIC only</t>
  </si>
  <si>
    <t>Description</t>
  </si>
  <si>
    <t>PRE-SWIPE</t>
  </si>
  <si>
    <t>Portside Freezer</t>
  </si>
  <si>
    <t>Exterior Bench</t>
  </si>
  <si>
    <t>Interior Bench</t>
  </si>
  <si>
    <t>Blank</t>
  </si>
  <si>
    <t>POST-SWIPE</t>
  </si>
  <si>
    <t xml:space="preserve">Exterior Bench next to CTD </t>
  </si>
  <si>
    <t>Handle down to Accomodation</t>
  </si>
  <si>
    <t>Interior bench</t>
  </si>
  <si>
    <t>Lab ID (for RLIMS)</t>
  </si>
  <si>
    <t xml:space="preserve">RRL Label Added? </t>
  </si>
  <si>
    <t>X</t>
  </si>
  <si>
    <t>Using for initial pilot extraction for KID Wheel</t>
  </si>
  <si>
    <t># August 1, 2024, I've copied this sheet onto another file to track the processing and data of all. This sheet will remain here unchanged as the sampling document "source of truth"</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</si>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</sst>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 fontId="0" fillId="0" borderId="0" xfId="0" applyNumberFormat="1"/>
    <xf numFmtId="164" fontId="0" fillId="0" borderId="0" xfId="0" applyNumberFormat="1"/>
    <xf numFmtId="0" fontId="0" fillId="0" borderId="0" xfId="0" applyFill="1"/>
    <xf numFmtId="165" fontId="0" fillId="0" borderId="0" xfId="0" applyNumberFormat="1"/>
    <xf numFmtId="164" fontId="0" fillId="0" borderId="0" xfId="0" applyNumberFormat="1" applyFill="1"/>
    <xf numFmtId="0" fontId="0" fillId="2"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3"/>
  <sheetViews>
    <sheetView tabSelected="1" zoomScale="130" zoomScaleNormal="130" workbookViewId="0">
      <pane ySplit="2" topLeftCell="A3" activePane="bottomLeft" state="frozen"/>
      <selection pane="bottomLeft" activeCell="C3" sqref="C3"/>
    </sheetView>
  </sheetViews>
  <sheetFormatPr defaultRowHeight="15" x14ac:dyDescent="0.25"/>
  <cols>
    <col min="1" max="1" width="16.85546875" bestFit="1" customWidth="1"/>
    <col min="2" max="2" width="20.85546875" customWidth="1"/>
    <col min="3" max="3" width="19.140625" bestFit="1" customWidth="1"/>
    <col min="4" max="4" width="20.28515625" bestFit="1" customWidth="1"/>
    <col min="5" max="5" width="11.140625" customWidth="1"/>
    <col min="6" max="6" width="9.140625" customWidth="1"/>
    <col min="7" max="7" width="11.5703125" customWidth="1"/>
    <col min="8" max="8" width="9.5703125" customWidth="1"/>
    <col min="9" max="9" width="171.7109375" customWidth="1"/>
    <col min="10" max="10" width="24.42578125" customWidth="1"/>
    <col min="11" max="11" width="17.42578125" customWidth="1"/>
    <col min="12" max="12" width="15.5703125" customWidth="1"/>
    <col min="13" max="13" width="14.5703125" customWidth="1"/>
    <col min="14" max="14" width="6.5703125" bestFit="1" customWidth="1"/>
    <col min="15" max="15" width="17.85546875" bestFit="1" customWidth="1"/>
    <col min="16" max="16" width="30.28515625" customWidth="1"/>
    <col min="17" max="17" width="100.5703125" customWidth="1"/>
  </cols>
  <sheetData>
    <row r="1" spans="1:18" x14ac:dyDescent="0.25">
      <c r="A1" t="s">
        <v>58</v>
      </c>
    </row>
    <row r="2" spans="1:18" x14ac:dyDescent="0.25">
      <c r="A2" s="1" t="s">
        <v>0</v>
      </c>
      <c r="B2" s="1" t="s">
        <v>1</v>
      </c>
      <c r="C2" s="1" t="s">
        <v>59</v>
      </c>
      <c r="D2" s="1" t="s">
        <v>60</v>
      </c>
      <c r="E2" s="1" t="s">
        <v>25</v>
      </c>
      <c r="F2" s="1" t="s">
        <v>31</v>
      </c>
      <c r="G2" s="1" t="s">
        <v>26</v>
      </c>
      <c r="H2" s="1" t="s">
        <v>32</v>
      </c>
      <c r="I2" s="1" t="s">
        <v>19</v>
      </c>
      <c r="J2" s="1" t="s">
        <v>54</v>
      </c>
      <c r="K2" s="1" t="s">
        <v>2</v>
      </c>
      <c r="L2" s="1" t="s">
        <v>3</v>
      </c>
      <c r="M2" s="1" t="s">
        <v>4</v>
      </c>
      <c r="N2" s="1" t="s">
        <v>6</v>
      </c>
      <c r="O2" s="1" t="s">
        <v>5</v>
      </c>
      <c r="P2" s="1" t="s">
        <v>28</v>
      </c>
      <c r="Q2" s="1" t="s">
        <v>29</v>
      </c>
      <c r="R2" s="1" t="s">
        <v>55</v>
      </c>
    </row>
    <row r="3" spans="1:18" x14ac:dyDescent="0.25">
      <c r="A3">
        <v>1</v>
      </c>
      <c r="B3" t="s">
        <v>15</v>
      </c>
      <c r="C3">
        <v>-45.461489999999998</v>
      </c>
      <c r="D3">
        <v>167.15852000000001</v>
      </c>
      <c r="E3">
        <v>-999</v>
      </c>
      <c r="F3">
        <v>-999</v>
      </c>
      <c r="G3">
        <v>-999</v>
      </c>
      <c r="I3" t="s">
        <v>22</v>
      </c>
      <c r="J3" t="str">
        <f t="shared" ref="J3:J33" si="0">CONCATENATE(A3, "-",M3,"-",N3)</f>
        <v>1-7-80</v>
      </c>
      <c r="K3">
        <v>93.9</v>
      </c>
      <c r="L3">
        <v>5</v>
      </c>
      <c r="M3">
        <v>7</v>
      </c>
      <c r="N3">
        <v>80</v>
      </c>
      <c r="O3" t="s">
        <v>7</v>
      </c>
      <c r="P3" t="s">
        <v>34</v>
      </c>
      <c r="Q3">
        <v>-999</v>
      </c>
      <c r="R3" t="s">
        <v>56</v>
      </c>
    </row>
    <row r="4" spans="1:18" x14ac:dyDescent="0.25">
      <c r="A4">
        <v>1</v>
      </c>
      <c r="B4" t="s">
        <v>15</v>
      </c>
      <c r="C4">
        <v>-45.461489999999998</v>
      </c>
      <c r="D4">
        <v>167.15852000000001</v>
      </c>
      <c r="E4">
        <v>-999</v>
      </c>
      <c r="F4">
        <v>-999</v>
      </c>
      <c r="G4">
        <v>-999</v>
      </c>
      <c r="I4" t="s">
        <v>22</v>
      </c>
      <c r="J4" t="str">
        <f t="shared" si="0"/>
        <v>1-8-30</v>
      </c>
      <c r="K4">
        <v>93.9</v>
      </c>
      <c r="L4">
        <v>6</v>
      </c>
      <c r="M4">
        <v>8</v>
      </c>
      <c r="N4">
        <v>30</v>
      </c>
      <c r="O4" t="s">
        <v>7</v>
      </c>
      <c r="P4" t="s">
        <v>34</v>
      </c>
      <c r="Q4">
        <v>-999</v>
      </c>
      <c r="R4" t="s">
        <v>56</v>
      </c>
    </row>
    <row r="5" spans="1:18" x14ac:dyDescent="0.25">
      <c r="A5">
        <v>1</v>
      </c>
      <c r="B5" t="s">
        <v>15</v>
      </c>
      <c r="C5">
        <v>-45.461489999999998</v>
      </c>
      <c r="D5">
        <v>167.15852000000001</v>
      </c>
      <c r="E5">
        <v>-999</v>
      </c>
      <c r="F5">
        <v>-999</v>
      </c>
      <c r="G5">
        <v>-999</v>
      </c>
      <c r="I5" t="s">
        <v>22</v>
      </c>
      <c r="J5" t="str">
        <f t="shared" si="0"/>
        <v>1-9-1</v>
      </c>
      <c r="K5">
        <v>93.9</v>
      </c>
      <c r="L5">
        <v>7</v>
      </c>
      <c r="M5">
        <v>9</v>
      </c>
      <c r="N5">
        <v>1</v>
      </c>
      <c r="O5" t="s">
        <v>7</v>
      </c>
      <c r="P5" t="s">
        <v>34</v>
      </c>
      <c r="Q5">
        <v>-999</v>
      </c>
      <c r="R5" t="s">
        <v>56</v>
      </c>
    </row>
    <row r="6" spans="1:18" x14ac:dyDescent="0.25">
      <c r="A6">
        <v>2</v>
      </c>
      <c r="B6" t="s">
        <v>13</v>
      </c>
      <c r="C6" s="3">
        <v>-45.409880000000001</v>
      </c>
      <c r="D6">
        <v>167.10948999999999</v>
      </c>
      <c r="E6">
        <v>-999</v>
      </c>
      <c r="F6">
        <v>-999</v>
      </c>
      <c r="G6">
        <v>-999</v>
      </c>
      <c r="I6" t="s">
        <v>22</v>
      </c>
      <c r="J6" t="str">
        <f t="shared" si="0"/>
        <v>2-5-90</v>
      </c>
      <c r="K6">
        <v>-999</v>
      </c>
      <c r="L6">
        <v>5</v>
      </c>
      <c r="M6">
        <v>5</v>
      </c>
      <c r="N6">
        <v>90</v>
      </c>
      <c r="O6" t="s">
        <v>7</v>
      </c>
      <c r="P6" t="s">
        <v>36</v>
      </c>
      <c r="Q6">
        <v>-999</v>
      </c>
      <c r="R6" t="s">
        <v>56</v>
      </c>
    </row>
    <row r="7" spans="1:18" x14ac:dyDescent="0.25">
      <c r="A7">
        <v>2</v>
      </c>
      <c r="B7" t="s">
        <v>13</v>
      </c>
      <c r="C7" s="3">
        <v>-45.409880000000001</v>
      </c>
      <c r="D7">
        <v>167.10948999999999</v>
      </c>
      <c r="E7">
        <v>-999</v>
      </c>
      <c r="F7">
        <v>-999</v>
      </c>
      <c r="G7">
        <v>-999</v>
      </c>
      <c r="I7" t="s">
        <v>22</v>
      </c>
      <c r="J7" t="str">
        <f t="shared" si="0"/>
        <v>2-6-30</v>
      </c>
      <c r="K7">
        <v>-999</v>
      </c>
      <c r="L7">
        <v>6</v>
      </c>
      <c r="M7">
        <v>6</v>
      </c>
      <c r="N7">
        <v>30</v>
      </c>
      <c r="O7" t="s">
        <v>7</v>
      </c>
      <c r="P7" t="s">
        <v>36</v>
      </c>
      <c r="Q7">
        <v>-999</v>
      </c>
      <c r="R7" t="s">
        <v>56</v>
      </c>
    </row>
    <row r="8" spans="1:18" x14ac:dyDescent="0.25">
      <c r="A8">
        <v>2</v>
      </c>
      <c r="B8" t="s">
        <v>13</v>
      </c>
      <c r="C8" s="3">
        <v>-45.409880000000001</v>
      </c>
      <c r="D8">
        <v>167.10948999999999</v>
      </c>
      <c r="E8">
        <v>-999</v>
      </c>
      <c r="F8">
        <v>-999</v>
      </c>
      <c r="G8">
        <v>-999</v>
      </c>
      <c r="I8" t="s">
        <v>22</v>
      </c>
      <c r="J8" t="str">
        <f t="shared" si="0"/>
        <v>2-7-1</v>
      </c>
      <c r="K8">
        <v>-999</v>
      </c>
      <c r="L8">
        <v>7</v>
      </c>
      <c r="M8">
        <v>7</v>
      </c>
      <c r="N8">
        <v>1</v>
      </c>
      <c r="O8" t="s">
        <v>7</v>
      </c>
      <c r="P8" t="s">
        <v>36</v>
      </c>
      <c r="Q8">
        <v>-999</v>
      </c>
      <c r="R8" t="s">
        <v>56</v>
      </c>
    </row>
    <row r="9" spans="1:18" x14ac:dyDescent="0.25">
      <c r="A9">
        <v>3</v>
      </c>
      <c r="B9" t="s">
        <v>14</v>
      </c>
      <c r="C9" s="3">
        <v>-45.324570000000001</v>
      </c>
      <c r="D9">
        <v>166.99707000000001</v>
      </c>
      <c r="E9">
        <v>-999</v>
      </c>
      <c r="F9">
        <v>-999</v>
      </c>
      <c r="G9">
        <v>-999</v>
      </c>
      <c r="I9" t="s">
        <v>22</v>
      </c>
      <c r="J9" t="str">
        <f t="shared" si="0"/>
        <v>3-5-300</v>
      </c>
      <c r="K9">
        <v>-999</v>
      </c>
      <c r="L9">
        <v>5</v>
      </c>
      <c r="M9">
        <v>5</v>
      </c>
      <c r="N9">
        <v>300</v>
      </c>
      <c r="O9" t="s">
        <v>7</v>
      </c>
      <c r="P9" t="s">
        <v>35</v>
      </c>
      <c r="Q9">
        <v>-999</v>
      </c>
      <c r="R9" t="s">
        <v>56</v>
      </c>
    </row>
    <row r="10" spans="1:18" x14ac:dyDescent="0.25">
      <c r="A10">
        <v>3</v>
      </c>
      <c r="B10" t="s">
        <v>14</v>
      </c>
      <c r="C10" s="3">
        <v>-45.324570000000001</v>
      </c>
      <c r="D10">
        <v>166.99707000000001</v>
      </c>
      <c r="E10">
        <v>-999</v>
      </c>
      <c r="F10">
        <v>-999</v>
      </c>
      <c r="G10">
        <v>-999</v>
      </c>
      <c r="I10" t="s">
        <v>22</v>
      </c>
      <c r="J10" t="str">
        <f t="shared" si="0"/>
        <v>3-6-40</v>
      </c>
      <c r="K10">
        <v>-999</v>
      </c>
      <c r="L10">
        <v>6</v>
      </c>
      <c r="M10">
        <v>6</v>
      </c>
      <c r="N10">
        <v>40</v>
      </c>
      <c r="O10" t="s">
        <v>7</v>
      </c>
      <c r="P10" t="s">
        <v>35</v>
      </c>
      <c r="Q10">
        <v>-999</v>
      </c>
      <c r="R10" t="s">
        <v>56</v>
      </c>
    </row>
    <row r="11" spans="1:18" x14ac:dyDescent="0.25">
      <c r="A11">
        <v>3</v>
      </c>
      <c r="B11" t="s">
        <v>14</v>
      </c>
      <c r="C11" s="3">
        <v>-45.324570000000001</v>
      </c>
      <c r="D11">
        <v>166.99707000000001</v>
      </c>
      <c r="E11">
        <v>-999</v>
      </c>
      <c r="F11">
        <v>-999</v>
      </c>
      <c r="G11">
        <v>-999</v>
      </c>
      <c r="I11" t="s">
        <v>22</v>
      </c>
      <c r="J11" t="str">
        <f t="shared" si="0"/>
        <v>3-7-1</v>
      </c>
      <c r="K11">
        <v>-999</v>
      </c>
      <c r="L11">
        <v>7</v>
      </c>
      <c r="M11">
        <v>7</v>
      </c>
      <c r="N11">
        <v>1</v>
      </c>
      <c r="O11" t="s">
        <v>7</v>
      </c>
      <c r="P11" t="s">
        <v>35</v>
      </c>
      <c r="Q11">
        <v>-999</v>
      </c>
      <c r="R11" t="s">
        <v>56</v>
      </c>
    </row>
    <row r="12" spans="1:18" x14ac:dyDescent="0.25">
      <c r="A12">
        <v>4</v>
      </c>
      <c r="B12" t="s">
        <v>16</v>
      </c>
      <c r="C12" s="3">
        <v>-45.262749999999997</v>
      </c>
      <c r="D12">
        <v>166.87403</v>
      </c>
      <c r="E12">
        <v>-999</v>
      </c>
      <c r="F12">
        <v>-999</v>
      </c>
      <c r="G12">
        <v>-999</v>
      </c>
      <c r="I12" t="s">
        <v>22</v>
      </c>
      <c r="J12" t="str">
        <f t="shared" si="0"/>
        <v>4-5-120</v>
      </c>
      <c r="K12">
        <v>164</v>
      </c>
      <c r="L12">
        <v>5</v>
      </c>
      <c r="M12">
        <v>5</v>
      </c>
      <c r="N12">
        <v>120</v>
      </c>
      <c r="O12" t="s">
        <v>7</v>
      </c>
      <c r="P12" t="s">
        <v>37</v>
      </c>
      <c r="Q12">
        <v>-999</v>
      </c>
      <c r="R12" t="s">
        <v>56</v>
      </c>
    </row>
    <row r="13" spans="1:18" x14ac:dyDescent="0.25">
      <c r="A13">
        <v>4</v>
      </c>
      <c r="B13" t="s">
        <v>16</v>
      </c>
      <c r="C13" s="3">
        <v>-45.262749999999997</v>
      </c>
      <c r="D13">
        <v>166.87403</v>
      </c>
      <c r="E13">
        <v>-999</v>
      </c>
      <c r="F13">
        <v>-999</v>
      </c>
      <c r="G13">
        <v>-999</v>
      </c>
      <c r="I13" t="s">
        <v>22</v>
      </c>
      <c r="J13" t="str">
        <f t="shared" si="0"/>
        <v>4-6-60</v>
      </c>
      <c r="K13">
        <v>164</v>
      </c>
      <c r="L13">
        <v>6</v>
      </c>
      <c r="M13">
        <v>6</v>
      </c>
      <c r="N13">
        <v>60</v>
      </c>
      <c r="O13" t="s">
        <v>7</v>
      </c>
      <c r="P13" t="s">
        <v>37</v>
      </c>
      <c r="Q13">
        <v>-999</v>
      </c>
      <c r="R13" t="s">
        <v>56</v>
      </c>
    </row>
    <row r="14" spans="1:18" x14ac:dyDescent="0.25">
      <c r="A14">
        <v>4</v>
      </c>
      <c r="B14" t="s">
        <v>16</v>
      </c>
      <c r="C14" s="3">
        <v>-45.262749999999997</v>
      </c>
      <c r="D14">
        <v>166.87403</v>
      </c>
      <c r="E14">
        <v>-999</v>
      </c>
      <c r="F14">
        <v>-999</v>
      </c>
      <c r="G14">
        <v>-999</v>
      </c>
      <c r="I14" t="s">
        <v>22</v>
      </c>
      <c r="J14" t="str">
        <f t="shared" si="0"/>
        <v>4-7-1</v>
      </c>
      <c r="K14">
        <v>164</v>
      </c>
      <c r="L14">
        <v>7</v>
      </c>
      <c r="M14">
        <v>7</v>
      </c>
      <c r="N14">
        <v>1</v>
      </c>
      <c r="O14" t="s">
        <v>7</v>
      </c>
      <c r="P14" t="s">
        <v>37</v>
      </c>
      <c r="Q14">
        <v>-999</v>
      </c>
      <c r="R14" t="s">
        <v>56</v>
      </c>
    </row>
    <row r="15" spans="1:18" x14ac:dyDescent="0.25">
      <c r="A15">
        <v>5</v>
      </c>
      <c r="B15" t="s">
        <v>17</v>
      </c>
      <c r="C15">
        <v>-45.741199999999999</v>
      </c>
      <c r="D15">
        <v>166.80228</v>
      </c>
      <c r="E15">
        <v>-999</v>
      </c>
      <c r="F15">
        <v>-999</v>
      </c>
      <c r="G15">
        <v>-999</v>
      </c>
      <c r="I15" t="s">
        <v>22</v>
      </c>
      <c r="J15" t="str">
        <f t="shared" si="0"/>
        <v>5-5-39</v>
      </c>
      <c r="K15">
        <v>34</v>
      </c>
      <c r="L15">
        <v>5</v>
      </c>
      <c r="M15">
        <v>5</v>
      </c>
      <c r="N15">
        <v>39</v>
      </c>
      <c r="O15" t="s">
        <v>7</v>
      </c>
      <c r="P15" t="s">
        <v>18</v>
      </c>
      <c r="Q15">
        <v>-999</v>
      </c>
      <c r="R15" t="s">
        <v>56</v>
      </c>
    </row>
    <row r="16" spans="1:18" x14ac:dyDescent="0.25">
      <c r="A16">
        <v>5</v>
      </c>
      <c r="B16" t="s">
        <v>17</v>
      </c>
      <c r="C16">
        <v>-45.741199999999999</v>
      </c>
      <c r="D16">
        <v>166.80228</v>
      </c>
      <c r="E16">
        <v>-999</v>
      </c>
      <c r="F16">
        <v>-999</v>
      </c>
      <c r="G16">
        <v>-999</v>
      </c>
      <c r="I16" t="s">
        <v>22</v>
      </c>
      <c r="J16" t="str">
        <f t="shared" si="0"/>
        <v>5-6-9</v>
      </c>
      <c r="K16">
        <v>34</v>
      </c>
      <c r="L16">
        <v>6</v>
      </c>
      <c r="M16">
        <v>6</v>
      </c>
      <c r="N16">
        <v>9</v>
      </c>
      <c r="O16" t="s">
        <v>7</v>
      </c>
      <c r="P16" t="s">
        <v>18</v>
      </c>
      <c r="Q16">
        <v>-999</v>
      </c>
      <c r="R16" t="s">
        <v>56</v>
      </c>
    </row>
    <row r="17" spans="1:18" x14ac:dyDescent="0.25">
      <c r="A17">
        <v>5</v>
      </c>
      <c r="B17" t="s">
        <v>17</v>
      </c>
      <c r="C17">
        <v>-45.741199999999999</v>
      </c>
      <c r="D17">
        <v>166.80228</v>
      </c>
      <c r="E17">
        <v>-999</v>
      </c>
      <c r="F17">
        <v>-999</v>
      </c>
      <c r="G17">
        <v>-999</v>
      </c>
      <c r="I17" t="s">
        <v>22</v>
      </c>
      <c r="J17" t="str">
        <f t="shared" si="0"/>
        <v>5-7-1</v>
      </c>
      <c r="K17">
        <v>34</v>
      </c>
      <c r="L17">
        <v>7</v>
      </c>
      <c r="M17">
        <v>7</v>
      </c>
      <c r="N17">
        <v>1</v>
      </c>
      <c r="O17" t="s">
        <v>7</v>
      </c>
      <c r="P17" t="s">
        <v>18</v>
      </c>
      <c r="Q17">
        <v>-999</v>
      </c>
      <c r="R17" t="s">
        <v>56</v>
      </c>
    </row>
    <row r="18" spans="1:18" x14ac:dyDescent="0.25">
      <c r="A18">
        <v>6</v>
      </c>
      <c r="B18" t="s">
        <v>20</v>
      </c>
      <c r="C18">
        <f t="shared" ref="C18:C23" si="1">(E18+F18/60)*-1</f>
        <v>-45.75515</v>
      </c>
      <c r="D18">
        <f t="shared" ref="D18:D23" si="2">G18+H18/60</f>
        <v>166.81518333333332</v>
      </c>
      <c r="E18">
        <v>45</v>
      </c>
      <c r="F18">
        <v>45.308999999999997</v>
      </c>
      <c r="G18">
        <v>166</v>
      </c>
      <c r="H18">
        <v>48.911000000000001</v>
      </c>
      <c r="I18" t="s">
        <v>21</v>
      </c>
      <c r="J18" t="str">
        <f t="shared" si="0"/>
        <v>6-5-210</v>
      </c>
      <c r="K18">
        <v>-999</v>
      </c>
      <c r="L18">
        <v>5</v>
      </c>
      <c r="M18">
        <v>5</v>
      </c>
      <c r="N18">
        <v>210</v>
      </c>
      <c r="O18" t="s">
        <v>7</v>
      </c>
      <c r="P18" t="s">
        <v>38</v>
      </c>
      <c r="Q18">
        <v>-999</v>
      </c>
    </row>
    <row r="19" spans="1:18" x14ac:dyDescent="0.25">
      <c r="A19">
        <v>6</v>
      </c>
      <c r="B19" t="s">
        <v>20</v>
      </c>
      <c r="C19">
        <f t="shared" si="1"/>
        <v>-45.75515</v>
      </c>
      <c r="D19">
        <f t="shared" si="2"/>
        <v>166.81518333333332</v>
      </c>
      <c r="E19">
        <v>45</v>
      </c>
      <c r="F19">
        <v>45.308999999999997</v>
      </c>
      <c r="G19">
        <v>166</v>
      </c>
      <c r="H19">
        <v>48.911000000000001</v>
      </c>
      <c r="I19" t="s">
        <v>21</v>
      </c>
      <c r="J19" t="str">
        <f t="shared" si="0"/>
        <v>6-6-40</v>
      </c>
      <c r="K19">
        <v>-999</v>
      </c>
      <c r="L19">
        <v>6</v>
      </c>
      <c r="M19">
        <v>6</v>
      </c>
      <c r="N19">
        <v>40</v>
      </c>
      <c r="O19" t="s">
        <v>7</v>
      </c>
      <c r="P19" t="s">
        <v>38</v>
      </c>
      <c r="Q19">
        <v>-999</v>
      </c>
    </row>
    <row r="20" spans="1:18" x14ac:dyDescent="0.25">
      <c r="A20">
        <v>6</v>
      </c>
      <c r="B20" t="s">
        <v>20</v>
      </c>
      <c r="C20">
        <f t="shared" si="1"/>
        <v>-45.75515</v>
      </c>
      <c r="D20">
        <f t="shared" si="2"/>
        <v>166.81518333333332</v>
      </c>
      <c r="E20">
        <v>45</v>
      </c>
      <c r="F20">
        <v>45.308999999999997</v>
      </c>
      <c r="G20">
        <v>166</v>
      </c>
      <c r="H20">
        <v>48.911000000000001</v>
      </c>
      <c r="I20" t="s">
        <v>21</v>
      </c>
      <c r="J20" t="str">
        <f t="shared" si="0"/>
        <v>6-7-1</v>
      </c>
      <c r="K20">
        <v>-999</v>
      </c>
      <c r="L20">
        <v>7</v>
      </c>
      <c r="M20">
        <v>7</v>
      </c>
      <c r="N20">
        <v>1</v>
      </c>
      <c r="O20" t="s">
        <v>7</v>
      </c>
      <c r="P20" t="s">
        <v>38</v>
      </c>
      <c r="Q20">
        <v>-999</v>
      </c>
    </row>
    <row r="21" spans="1:18" x14ac:dyDescent="0.25">
      <c r="A21">
        <v>7</v>
      </c>
      <c r="B21" t="s">
        <v>27</v>
      </c>
      <c r="C21">
        <f t="shared" si="1"/>
        <v>-45.728583333333333</v>
      </c>
      <c r="D21">
        <f t="shared" si="2"/>
        <v>166.94036666666668</v>
      </c>
      <c r="E21">
        <v>45</v>
      </c>
      <c r="F21">
        <v>43.715000000000003</v>
      </c>
      <c r="G21">
        <v>166</v>
      </c>
      <c r="H21">
        <v>56.421999999999997</v>
      </c>
      <c r="I21" t="s">
        <v>21</v>
      </c>
      <c r="J21" t="str">
        <f t="shared" si="0"/>
        <v>7-5-140</v>
      </c>
      <c r="K21">
        <v>-999</v>
      </c>
      <c r="L21">
        <v>5</v>
      </c>
      <c r="M21">
        <v>5</v>
      </c>
      <c r="N21">
        <v>140</v>
      </c>
      <c r="O21" t="s">
        <v>7</v>
      </c>
      <c r="P21" t="s">
        <v>39</v>
      </c>
      <c r="Q21">
        <v>-999</v>
      </c>
    </row>
    <row r="22" spans="1:18" x14ac:dyDescent="0.25">
      <c r="A22">
        <v>7</v>
      </c>
      <c r="B22" t="s">
        <v>27</v>
      </c>
      <c r="C22">
        <f t="shared" si="1"/>
        <v>-45.728583333333333</v>
      </c>
      <c r="D22">
        <f t="shared" si="2"/>
        <v>166.94036666666668</v>
      </c>
      <c r="E22">
        <v>45</v>
      </c>
      <c r="F22">
        <v>43.715000000000003</v>
      </c>
      <c r="G22">
        <v>166</v>
      </c>
      <c r="H22">
        <v>56.421999999999997</v>
      </c>
      <c r="I22" t="s">
        <v>21</v>
      </c>
      <c r="J22" t="str">
        <f t="shared" si="0"/>
        <v>7-6-50</v>
      </c>
      <c r="K22">
        <v>-999</v>
      </c>
      <c r="L22">
        <v>6</v>
      </c>
      <c r="M22">
        <v>6</v>
      </c>
      <c r="N22">
        <v>50</v>
      </c>
      <c r="O22" t="s">
        <v>7</v>
      </c>
      <c r="P22" t="s">
        <v>39</v>
      </c>
      <c r="Q22">
        <v>-999</v>
      </c>
    </row>
    <row r="23" spans="1:18" x14ac:dyDescent="0.25">
      <c r="A23">
        <v>7</v>
      </c>
      <c r="B23" t="s">
        <v>27</v>
      </c>
      <c r="C23">
        <f t="shared" si="1"/>
        <v>-45.728583333333333</v>
      </c>
      <c r="D23">
        <f t="shared" si="2"/>
        <v>166.94036666666668</v>
      </c>
      <c r="E23">
        <v>45</v>
      </c>
      <c r="F23">
        <v>43.715000000000003</v>
      </c>
      <c r="G23">
        <v>166</v>
      </c>
      <c r="H23">
        <v>56.421999999999997</v>
      </c>
      <c r="I23" t="s">
        <v>21</v>
      </c>
      <c r="J23" t="str">
        <f t="shared" si="0"/>
        <v>7-7-1</v>
      </c>
      <c r="K23">
        <v>-999</v>
      </c>
      <c r="L23">
        <v>7</v>
      </c>
      <c r="M23">
        <v>7</v>
      </c>
      <c r="N23">
        <v>1</v>
      </c>
      <c r="O23" t="s">
        <v>7</v>
      </c>
      <c r="P23" t="s">
        <v>39</v>
      </c>
      <c r="Q23">
        <v>-999</v>
      </c>
    </row>
    <row r="24" spans="1:18" s="7" customFormat="1" x14ac:dyDescent="0.25">
      <c r="A24">
        <v>8</v>
      </c>
      <c r="B24" t="s">
        <v>33</v>
      </c>
      <c r="C24">
        <f>(45+(47.295/60))*-1</f>
        <v>-45.788249999999998</v>
      </c>
      <c r="D24">
        <f>166+(31.891/60)</f>
        <v>166.53151666666668</v>
      </c>
      <c r="E24"/>
      <c r="F24"/>
      <c r="G24"/>
      <c r="H24"/>
      <c r="I24" t="s">
        <v>21</v>
      </c>
      <c r="J24" t="str">
        <f t="shared" si="0"/>
        <v>8-5-160</v>
      </c>
      <c r="K24">
        <v>224</v>
      </c>
      <c r="L24">
        <v>5</v>
      </c>
      <c r="M24">
        <v>5</v>
      </c>
      <c r="N24" s="4">
        <v>160</v>
      </c>
      <c r="O24" t="s">
        <v>7</v>
      </c>
      <c r="P24" t="s">
        <v>41</v>
      </c>
      <c r="Q24" t="s">
        <v>40</v>
      </c>
      <c r="R24"/>
    </row>
    <row r="25" spans="1:18" x14ac:dyDescent="0.25">
      <c r="A25">
        <v>8</v>
      </c>
      <c r="B25" t="s">
        <v>33</v>
      </c>
      <c r="C25">
        <f>(45+(47.295/60))*-1</f>
        <v>-45.788249999999998</v>
      </c>
      <c r="D25">
        <f>166+(31.891/60)</f>
        <v>166.53151666666668</v>
      </c>
      <c r="I25" t="s">
        <v>21</v>
      </c>
      <c r="J25" t="str">
        <f t="shared" si="0"/>
        <v>8-6-40</v>
      </c>
      <c r="K25">
        <v>224</v>
      </c>
      <c r="L25">
        <v>6</v>
      </c>
      <c r="M25">
        <v>6</v>
      </c>
      <c r="N25" s="4">
        <v>40</v>
      </c>
      <c r="O25" t="s">
        <v>7</v>
      </c>
      <c r="P25" t="s">
        <v>41</v>
      </c>
      <c r="Q25" t="s">
        <v>40</v>
      </c>
    </row>
    <row r="26" spans="1:18" s="7" customFormat="1" x14ac:dyDescent="0.25">
      <c r="A26">
        <v>8</v>
      </c>
      <c r="B26" t="s">
        <v>33</v>
      </c>
      <c r="C26">
        <f>(45+(47.295/60))*-1</f>
        <v>-45.788249999999998</v>
      </c>
      <c r="D26">
        <f>166+(31.891/60)</f>
        <v>166.53151666666668</v>
      </c>
      <c r="E26"/>
      <c r="F26"/>
      <c r="G26"/>
      <c r="H26"/>
      <c r="I26" t="s">
        <v>21</v>
      </c>
      <c r="J26" t="str">
        <f t="shared" si="0"/>
        <v>8-7-1</v>
      </c>
      <c r="K26">
        <v>224</v>
      </c>
      <c r="L26">
        <v>7</v>
      </c>
      <c r="M26">
        <v>7</v>
      </c>
      <c r="N26" s="4">
        <v>1</v>
      </c>
      <c r="O26" t="s">
        <v>7</v>
      </c>
      <c r="P26" t="s">
        <v>41</v>
      </c>
      <c r="Q26" t="s">
        <v>40</v>
      </c>
      <c r="R26"/>
    </row>
    <row r="27" spans="1:18" x14ac:dyDescent="0.25">
      <c r="A27">
        <v>9</v>
      </c>
      <c r="B27" t="s">
        <v>33</v>
      </c>
      <c r="C27">
        <f>(45+(45.428/60))*-1</f>
        <v>-45.757133333333336</v>
      </c>
      <c r="D27">
        <f>166+(39.966/60)</f>
        <v>166.6661</v>
      </c>
      <c r="I27" t="s">
        <v>21</v>
      </c>
      <c r="J27" t="str">
        <f t="shared" si="0"/>
        <v>9-5-250</v>
      </c>
      <c r="K27">
        <v>309.3</v>
      </c>
      <c r="L27">
        <v>5</v>
      </c>
      <c r="M27">
        <v>5</v>
      </c>
      <c r="N27" s="4">
        <v>250</v>
      </c>
      <c r="O27" t="s">
        <v>7</v>
      </c>
      <c r="P27" t="s">
        <v>38</v>
      </c>
      <c r="Q27">
        <v>-999</v>
      </c>
    </row>
    <row r="28" spans="1:18" x14ac:dyDescent="0.25">
      <c r="A28">
        <v>9</v>
      </c>
      <c r="B28" t="s">
        <v>33</v>
      </c>
      <c r="C28">
        <f>(45+(45.428/60))*-1</f>
        <v>-45.757133333333336</v>
      </c>
      <c r="D28">
        <f>166+(39.966/60)</f>
        <v>166.6661</v>
      </c>
      <c r="I28" t="s">
        <v>21</v>
      </c>
      <c r="J28" t="str">
        <f t="shared" si="0"/>
        <v>9-6-30</v>
      </c>
      <c r="K28">
        <v>309.3</v>
      </c>
      <c r="L28">
        <v>6</v>
      </c>
      <c r="M28">
        <v>6</v>
      </c>
      <c r="N28" s="4">
        <v>30</v>
      </c>
      <c r="O28" t="s">
        <v>7</v>
      </c>
      <c r="P28" t="s">
        <v>38</v>
      </c>
      <c r="Q28">
        <v>-999</v>
      </c>
    </row>
    <row r="29" spans="1:18" x14ac:dyDescent="0.25">
      <c r="A29">
        <v>9</v>
      </c>
      <c r="B29" t="s">
        <v>33</v>
      </c>
      <c r="C29">
        <f>(45+(45.428/60))*-1</f>
        <v>-45.757133333333336</v>
      </c>
      <c r="D29">
        <f>166+(39.966/60)</f>
        <v>166.6661</v>
      </c>
      <c r="I29" t="s">
        <v>21</v>
      </c>
      <c r="J29" t="str">
        <f t="shared" si="0"/>
        <v>9-7-1</v>
      </c>
      <c r="K29">
        <v>309.3</v>
      </c>
      <c r="L29">
        <v>7</v>
      </c>
      <c r="M29">
        <v>7</v>
      </c>
      <c r="N29" s="4">
        <v>1</v>
      </c>
      <c r="O29" t="s">
        <v>7</v>
      </c>
      <c r="P29" t="s">
        <v>38</v>
      </c>
      <c r="Q29">
        <v>-999</v>
      </c>
    </row>
    <row r="30" spans="1:18" x14ac:dyDescent="0.25">
      <c r="A30">
        <v>1</v>
      </c>
      <c r="B30" t="s">
        <v>15</v>
      </c>
      <c r="C30">
        <v>-45.461489999999998</v>
      </c>
      <c r="D30">
        <v>167.15852000000001</v>
      </c>
      <c r="E30">
        <v>-999</v>
      </c>
      <c r="F30">
        <v>-999</v>
      </c>
      <c r="G30">
        <v>-999</v>
      </c>
      <c r="I30" t="s">
        <v>22</v>
      </c>
      <c r="J30" t="str">
        <f t="shared" si="0"/>
        <v>1-8-30</v>
      </c>
      <c r="K30">
        <v>93.9</v>
      </c>
      <c r="L30">
        <v>6</v>
      </c>
      <c r="M30">
        <v>8</v>
      </c>
      <c r="N30">
        <v>30</v>
      </c>
      <c r="O30" t="s">
        <v>10</v>
      </c>
      <c r="P30" t="s">
        <v>34</v>
      </c>
      <c r="Q30">
        <v>-999</v>
      </c>
      <c r="R30" t="s">
        <v>56</v>
      </c>
    </row>
    <row r="31" spans="1:18" x14ac:dyDescent="0.25">
      <c r="A31">
        <v>5</v>
      </c>
      <c r="B31" t="s">
        <v>17</v>
      </c>
      <c r="C31">
        <v>-45.741199999999999</v>
      </c>
      <c r="D31">
        <v>166.80228</v>
      </c>
      <c r="E31">
        <v>-999</v>
      </c>
      <c r="F31">
        <v>-999</v>
      </c>
      <c r="G31">
        <v>-999</v>
      </c>
      <c r="I31" t="s">
        <v>22</v>
      </c>
      <c r="J31" t="str">
        <f t="shared" si="0"/>
        <v>5-5-39</v>
      </c>
      <c r="K31">
        <v>34</v>
      </c>
      <c r="L31">
        <v>5</v>
      </c>
      <c r="M31">
        <v>5</v>
      </c>
      <c r="N31">
        <v>39</v>
      </c>
      <c r="O31" t="s">
        <v>10</v>
      </c>
      <c r="P31" t="s">
        <v>18</v>
      </c>
      <c r="Q31">
        <v>-999</v>
      </c>
      <c r="R31" t="s">
        <v>56</v>
      </c>
    </row>
    <row r="32" spans="1:18" x14ac:dyDescent="0.25">
      <c r="A32">
        <v>9</v>
      </c>
      <c r="B32" t="s">
        <v>33</v>
      </c>
      <c r="C32">
        <f>(45+(45.428/60))*-1</f>
        <v>-45.757133333333336</v>
      </c>
      <c r="D32">
        <f>166+(39.966/60)</f>
        <v>166.6661</v>
      </c>
      <c r="I32" t="s">
        <v>21</v>
      </c>
      <c r="J32" t="str">
        <f t="shared" si="0"/>
        <v>9-6-30</v>
      </c>
      <c r="K32">
        <v>309.3</v>
      </c>
      <c r="L32">
        <v>6</v>
      </c>
      <c r="M32">
        <v>6</v>
      </c>
      <c r="N32" s="4">
        <v>30</v>
      </c>
      <c r="O32" t="s">
        <v>10</v>
      </c>
      <c r="P32" t="s">
        <v>38</v>
      </c>
      <c r="Q32">
        <v>-999</v>
      </c>
    </row>
    <row r="33" spans="1:17" x14ac:dyDescent="0.25">
      <c r="A33">
        <v>1</v>
      </c>
      <c r="B33" t="s">
        <v>15</v>
      </c>
      <c r="C33">
        <v>-45.461489999999998</v>
      </c>
      <c r="D33">
        <v>167.15852000000001</v>
      </c>
      <c r="E33">
        <v>-999</v>
      </c>
      <c r="F33">
        <v>-999</v>
      </c>
      <c r="G33">
        <v>-999</v>
      </c>
      <c r="I33" t="s">
        <v>22</v>
      </c>
      <c r="J33" t="str">
        <f t="shared" si="0"/>
        <v>1-7-80</v>
      </c>
      <c r="K33">
        <v>93.9</v>
      </c>
      <c r="L33">
        <v>5</v>
      </c>
      <c r="M33">
        <v>7</v>
      </c>
      <c r="N33">
        <v>80</v>
      </c>
      <c r="O33" t="s">
        <v>8</v>
      </c>
      <c r="P33" t="s">
        <v>34</v>
      </c>
      <c r="Q33">
        <v>-999</v>
      </c>
    </row>
    <row r="34" spans="1:17" x14ac:dyDescent="0.25">
      <c r="A34">
        <v>1</v>
      </c>
      <c r="B34" t="s">
        <v>15</v>
      </c>
      <c r="C34">
        <v>-45.461489999999998</v>
      </c>
      <c r="D34">
        <v>167.15852000000001</v>
      </c>
      <c r="E34">
        <v>-999</v>
      </c>
      <c r="F34">
        <v>-999</v>
      </c>
      <c r="G34">
        <v>-999</v>
      </c>
      <c r="I34" t="s">
        <v>22</v>
      </c>
      <c r="J34" t="str">
        <f t="shared" ref="J34:J74" si="3">CONCATENATE(A34, "-",L34,"-",N34,"-",O34)</f>
        <v>1-6-30-DOC</v>
      </c>
      <c r="K34">
        <v>93.9</v>
      </c>
      <c r="L34">
        <v>6</v>
      </c>
      <c r="M34">
        <v>8</v>
      </c>
      <c r="N34">
        <v>30</v>
      </c>
      <c r="O34" t="s">
        <v>8</v>
      </c>
      <c r="P34" t="s">
        <v>34</v>
      </c>
      <c r="Q34">
        <v>-999</v>
      </c>
    </row>
    <row r="35" spans="1:17" x14ac:dyDescent="0.25">
      <c r="A35">
        <v>1</v>
      </c>
      <c r="B35" t="s">
        <v>15</v>
      </c>
      <c r="C35">
        <v>-45.461489999999998</v>
      </c>
      <c r="D35">
        <v>167.15852000000001</v>
      </c>
      <c r="E35">
        <v>-999</v>
      </c>
      <c r="F35">
        <v>-999</v>
      </c>
      <c r="G35">
        <v>-999</v>
      </c>
      <c r="I35" t="s">
        <v>22</v>
      </c>
      <c r="J35" t="str">
        <f t="shared" si="3"/>
        <v>1-7-1-DOC</v>
      </c>
      <c r="K35">
        <v>93.9</v>
      </c>
      <c r="L35">
        <v>7</v>
      </c>
      <c r="M35">
        <v>9</v>
      </c>
      <c r="N35">
        <v>1</v>
      </c>
      <c r="O35" t="s">
        <v>8</v>
      </c>
      <c r="P35" t="s">
        <v>34</v>
      </c>
      <c r="Q35">
        <v>-999</v>
      </c>
    </row>
    <row r="36" spans="1:17" x14ac:dyDescent="0.25">
      <c r="A36">
        <v>3</v>
      </c>
      <c r="B36" t="s">
        <v>14</v>
      </c>
      <c r="C36" s="3">
        <v>-45.324570000000001</v>
      </c>
      <c r="D36">
        <v>166.99707000000001</v>
      </c>
      <c r="E36">
        <v>-999</v>
      </c>
      <c r="F36">
        <v>-999</v>
      </c>
      <c r="G36">
        <v>-999</v>
      </c>
      <c r="I36" t="s">
        <v>22</v>
      </c>
      <c r="J36" t="str">
        <f t="shared" si="3"/>
        <v>3-5-300-DOC</v>
      </c>
      <c r="K36">
        <v>-999</v>
      </c>
      <c r="L36">
        <v>5</v>
      </c>
      <c r="M36">
        <v>5</v>
      </c>
      <c r="N36">
        <v>300</v>
      </c>
      <c r="O36" t="s">
        <v>8</v>
      </c>
      <c r="P36" t="s">
        <v>35</v>
      </c>
      <c r="Q36">
        <v>-999</v>
      </c>
    </row>
    <row r="37" spans="1:17" x14ac:dyDescent="0.25">
      <c r="A37">
        <v>3</v>
      </c>
      <c r="B37" t="s">
        <v>14</v>
      </c>
      <c r="C37" s="3">
        <v>-45.324570000000001</v>
      </c>
      <c r="D37">
        <v>166.99707000000001</v>
      </c>
      <c r="E37">
        <v>-999</v>
      </c>
      <c r="F37">
        <v>-999</v>
      </c>
      <c r="G37">
        <v>-999</v>
      </c>
      <c r="I37" t="s">
        <v>22</v>
      </c>
      <c r="J37" t="str">
        <f t="shared" si="3"/>
        <v>3-6-40-DOC</v>
      </c>
      <c r="K37">
        <v>-999</v>
      </c>
      <c r="L37">
        <v>6</v>
      </c>
      <c r="M37">
        <v>6</v>
      </c>
      <c r="N37">
        <v>40</v>
      </c>
      <c r="O37" t="s">
        <v>8</v>
      </c>
      <c r="P37" t="s">
        <v>35</v>
      </c>
      <c r="Q37">
        <v>-999</v>
      </c>
    </row>
    <row r="38" spans="1:17" x14ac:dyDescent="0.25">
      <c r="A38">
        <v>3</v>
      </c>
      <c r="B38" t="s">
        <v>14</v>
      </c>
      <c r="C38" s="3">
        <v>-45.324570000000001</v>
      </c>
      <c r="D38">
        <v>166.99707000000001</v>
      </c>
      <c r="E38">
        <v>-999</v>
      </c>
      <c r="F38">
        <v>-999</v>
      </c>
      <c r="G38">
        <v>-999</v>
      </c>
      <c r="I38" t="s">
        <v>22</v>
      </c>
      <c r="J38" t="str">
        <f t="shared" si="3"/>
        <v>3-7-1-DOC</v>
      </c>
      <c r="K38">
        <v>-999</v>
      </c>
      <c r="L38">
        <v>7</v>
      </c>
      <c r="M38">
        <v>7</v>
      </c>
      <c r="N38">
        <v>1</v>
      </c>
      <c r="O38" t="s">
        <v>8</v>
      </c>
      <c r="P38" t="s">
        <v>35</v>
      </c>
      <c r="Q38">
        <v>-999</v>
      </c>
    </row>
    <row r="39" spans="1:17" x14ac:dyDescent="0.25">
      <c r="A39">
        <v>4</v>
      </c>
      <c r="B39" t="s">
        <v>16</v>
      </c>
      <c r="C39" s="3">
        <v>-45.262749999999997</v>
      </c>
      <c r="D39">
        <v>166.87403</v>
      </c>
      <c r="E39">
        <v>-999</v>
      </c>
      <c r="F39">
        <v>-999</v>
      </c>
      <c r="G39">
        <v>-999</v>
      </c>
      <c r="I39" t="s">
        <v>22</v>
      </c>
      <c r="J39" t="str">
        <f t="shared" si="3"/>
        <v>4-5-120-DOC</v>
      </c>
      <c r="K39">
        <v>164</v>
      </c>
      <c r="L39">
        <v>5</v>
      </c>
      <c r="M39">
        <v>5</v>
      </c>
      <c r="N39">
        <v>120</v>
      </c>
      <c r="O39" t="s">
        <v>8</v>
      </c>
      <c r="P39" t="s">
        <v>37</v>
      </c>
      <c r="Q39" t="s">
        <v>30</v>
      </c>
    </row>
    <row r="40" spans="1:17" x14ac:dyDescent="0.25">
      <c r="A40">
        <v>4</v>
      </c>
      <c r="B40" t="s">
        <v>16</v>
      </c>
      <c r="C40" s="3">
        <v>-45.262749999999997</v>
      </c>
      <c r="D40">
        <v>166.87403</v>
      </c>
      <c r="E40">
        <v>-999</v>
      </c>
      <c r="F40">
        <v>-999</v>
      </c>
      <c r="G40">
        <v>-999</v>
      </c>
      <c r="I40" t="s">
        <v>22</v>
      </c>
      <c r="J40" t="str">
        <f t="shared" si="3"/>
        <v>4-6-60-DOC</v>
      </c>
      <c r="K40">
        <v>164</v>
      </c>
      <c r="L40">
        <v>6</v>
      </c>
      <c r="M40">
        <v>6</v>
      </c>
      <c r="N40">
        <v>60</v>
      </c>
      <c r="O40" t="s">
        <v>8</v>
      </c>
      <c r="P40" t="s">
        <v>37</v>
      </c>
      <c r="Q40" t="s">
        <v>30</v>
      </c>
    </row>
    <row r="41" spans="1:17" x14ac:dyDescent="0.25">
      <c r="A41">
        <v>4</v>
      </c>
      <c r="B41" t="s">
        <v>16</v>
      </c>
      <c r="C41" s="3">
        <v>-45.262749999999997</v>
      </c>
      <c r="D41">
        <v>166.87403</v>
      </c>
      <c r="E41">
        <v>-999</v>
      </c>
      <c r="F41">
        <v>-999</v>
      </c>
      <c r="G41">
        <v>-999</v>
      </c>
      <c r="I41" t="s">
        <v>22</v>
      </c>
      <c r="J41" t="str">
        <f t="shared" si="3"/>
        <v>4-7-1-DOC</v>
      </c>
      <c r="K41">
        <v>164</v>
      </c>
      <c r="L41">
        <v>7</v>
      </c>
      <c r="M41">
        <v>7</v>
      </c>
      <c r="N41">
        <v>1</v>
      </c>
      <c r="O41" t="s">
        <v>8</v>
      </c>
      <c r="P41" t="s">
        <v>37</v>
      </c>
      <c r="Q41" t="s">
        <v>30</v>
      </c>
    </row>
    <row r="42" spans="1:17" x14ac:dyDescent="0.25">
      <c r="A42">
        <v>5</v>
      </c>
      <c r="B42" t="s">
        <v>17</v>
      </c>
      <c r="C42">
        <v>-45.741199999999999</v>
      </c>
      <c r="D42">
        <v>166.80228</v>
      </c>
      <c r="E42">
        <v>-999</v>
      </c>
      <c r="F42">
        <v>-999</v>
      </c>
      <c r="G42">
        <v>-999</v>
      </c>
      <c r="I42" t="s">
        <v>22</v>
      </c>
      <c r="J42" t="str">
        <f t="shared" si="3"/>
        <v>5-5-39-DOC</v>
      </c>
      <c r="K42">
        <v>34</v>
      </c>
      <c r="L42">
        <v>5</v>
      </c>
      <c r="M42">
        <v>5</v>
      </c>
      <c r="N42">
        <v>39</v>
      </c>
      <c r="O42" s="2" t="s">
        <v>8</v>
      </c>
      <c r="P42" t="s">
        <v>18</v>
      </c>
      <c r="Q42">
        <v>-999</v>
      </c>
    </row>
    <row r="43" spans="1:17" x14ac:dyDescent="0.25">
      <c r="A43">
        <v>5</v>
      </c>
      <c r="B43" t="s">
        <v>17</v>
      </c>
      <c r="C43">
        <v>-45.741199999999999</v>
      </c>
      <c r="D43">
        <v>166.80228</v>
      </c>
      <c r="E43">
        <v>-999</v>
      </c>
      <c r="F43">
        <v>-999</v>
      </c>
      <c r="G43">
        <v>-999</v>
      </c>
      <c r="I43" t="s">
        <v>22</v>
      </c>
      <c r="J43" t="str">
        <f t="shared" si="3"/>
        <v>5-6-9-DOC</v>
      </c>
      <c r="K43">
        <v>34</v>
      </c>
      <c r="L43">
        <v>6</v>
      </c>
      <c r="M43">
        <v>6</v>
      </c>
      <c r="N43">
        <v>9</v>
      </c>
      <c r="O43" t="s">
        <v>8</v>
      </c>
      <c r="P43" t="s">
        <v>18</v>
      </c>
      <c r="Q43">
        <v>-999</v>
      </c>
    </row>
    <row r="44" spans="1:17" x14ac:dyDescent="0.25">
      <c r="A44">
        <v>5</v>
      </c>
      <c r="B44" t="s">
        <v>17</v>
      </c>
      <c r="C44">
        <v>-45.741199999999999</v>
      </c>
      <c r="D44">
        <v>166.80228</v>
      </c>
      <c r="E44">
        <v>-999</v>
      </c>
      <c r="F44">
        <v>-999</v>
      </c>
      <c r="G44">
        <v>-999</v>
      </c>
      <c r="I44" t="s">
        <v>22</v>
      </c>
      <c r="J44" t="str">
        <f t="shared" si="3"/>
        <v>5-7-1-DOC</v>
      </c>
      <c r="K44">
        <v>34</v>
      </c>
      <c r="L44">
        <v>7</v>
      </c>
      <c r="M44">
        <v>7</v>
      </c>
      <c r="N44">
        <v>1</v>
      </c>
      <c r="O44" t="s">
        <v>8</v>
      </c>
      <c r="P44" t="s">
        <v>18</v>
      </c>
      <c r="Q44">
        <v>-999</v>
      </c>
    </row>
    <row r="45" spans="1:17" x14ac:dyDescent="0.25">
      <c r="A45">
        <v>7</v>
      </c>
      <c r="B45" t="s">
        <v>27</v>
      </c>
      <c r="C45">
        <f>(E45+F45/60)*-1</f>
        <v>-45.728583333333333</v>
      </c>
      <c r="D45">
        <f>G45+H45/60</f>
        <v>166.94036666666668</v>
      </c>
      <c r="E45">
        <v>45</v>
      </c>
      <c r="F45">
        <v>43.715000000000003</v>
      </c>
      <c r="G45">
        <v>166</v>
      </c>
      <c r="H45">
        <v>56.421999999999997</v>
      </c>
      <c r="I45" t="s">
        <v>21</v>
      </c>
      <c r="J45" t="str">
        <f t="shared" si="3"/>
        <v>7-5-140-DOC</v>
      </c>
      <c r="K45">
        <v>-999</v>
      </c>
      <c r="L45">
        <v>5</v>
      </c>
      <c r="M45">
        <v>5</v>
      </c>
      <c r="N45">
        <v>140</v>
      </c>
      <c r="O45" t="s">
        <v>8</v>
      </c>
      <c r="P45" t="s">
        <v>39</v>
      </c>
      <c r="Q45" t="s">
        <v>30</v>
      </c>
    </row>
    <row r="46" spans="1:17" x14ac:dyDescent="0.25">
      <c r="A46">
        <v>7</v>
      </c>
      <c r="B46" t="s">
        <v>27</v>
      </c>
      <c r="C46">
        <f>(E46+F46/60)*-1</f>
        <v>-45.728583333333333</v>
      </c>
      <c r="D46">
        <f>G46+H46/60</f>
        <v>166.94036666666668</v>
      </c>
      <c r="E46">
        <v>45</v>
      </c>
      <c r="F46">
        <v>43.715000000000003</v>
      </c>
      <c r="G46">
        <v>166</v>
      </c>
      <c r="H46">
        <v>56.421999999999997</v>
      </c>
      <c r="I46" t="s">
        <v>21</v>
      </c>
      <c r="J46" t="str">
        <f t="shared" si="3"/>
        <v>7-6-50-DOC</v>
      </c>
      <c r="K46">
        <v>-999</v>
      </c>
      <c r="L46">
        <v>6</v>
      </c>
      <c r="M46">
        <v>6</v>
      </c>
      <c r="N46">
        <v>50</v>
      </c>
      <c r="O46" t="s">
        <v>8</v>
      </c>
      <c r="P46" t="s">
        <v>39</v>
      </c>
      <c r="Q46" t="s">
        <v>30</v>
      </c>
    </row>
    <row r="47" spans="1:17" x14ac:dyDescent="0.25">
      <c r="A47">
        <v>7</v>
      </c>
      <c r="B47" t="s">
        <v>27</v>
      </c>
      <c r="C47">
        <f>(E47+F47/60)*-1</f>
        <v>-45.728583333333333</v>
      </c>
      <c r="D47">
        <f>G47+H47/60</f>
        <v>166.94036666666668</v>
      </c>
      <c r="E47">
        <v>45</v>
      </c>
      <c r="F47">
        <v>43.715000000000003</v>
      </c>
      <c r="G47">
        <v>166</v>
      </c>
      <c r="H47">
        <v>56.421999999999997</v>
      </c>
      <c r="I47" t="s">
        <v>21</v>
      </c>
      <c r="J47" t="str">
        <f t="shared" si="3"/>
        <v>7-7-1-DOC</v>
      </c>
      <c r="K47">
        <v>-999</v>
      </c>
      <c r="L47">
        <v>7</v>
      </c>
      <c r="M47">
        <v>7</v>
      </c>
      <c r="N47">
        <v>1</v>
      </c>
      <c r="O47" t="s">
        <v>8</v>
      </c>
      <c r="P47" t="s">
        <v>39</v>
      </c>
      <c r="Q47" t="s">
        <v>30</v>
      </c>
    </row>
    <row r="48" spans="1:17" x14ac:dyDescent="0.25">
      <c r="A48">
        <v>8</v>
      </c>
      <c r="B48" t="s">
        <v>33</v>
      </c>
      <c r="C48">
        <f>(45+(47.295/60))*-1</f>
        <v>-45.788249999999998</v>
      </c>
      <c r="D48">
        <f>166+(31.891/60)</f>
        <v>166.53151666666668</v>
      </c>
      <c r="I48" t="s">
        <v>21</v>
      </c>
      <c r="J48" t="str">
        <f t="shared" si="3"/>
        <v>8-5-160-DOC</v>
      </c>
      <c r="K48">
        <v>224</v>
      </c>
      <c r="L48">
        <v>5</v>
      </c>
      <c r="M48">
        <v>5</v>
      </c>
      <c r="N48" s="4">
        <v>160</v>
      </c>
      <c r="O48" t="s">
        <v>8</v>
      </c>
      <c r="P48" t="s">
        <v>41</v>
      </c>
      <c r="Q48" t="s">
        <v>40</v>
      </c>
    </row>
    <row r="49" spans="1:18" x14ac:dyDescent="0.25">
      <c r="A49">
        <v>8</v>
      </c>
      <c r="B49" t="s">
        <v>33</v>
      </c>
      <c r="C49">
        <f>(45+(47.295/60))*-1</f>
        <v>-45.788249999999998</v>
      </c>
      <c r="D49">
        <f>166+(31.891/60)</f>
        <v>166.53151666666668</v>
      </c>
      <c r="I49" t="s">
        <v>21</v>
      </c>
      <c r="J49" t="str">
        <f t="shared" si="3"/>
        <v>8-7-1-DOC</v>
      </c>
      <c r="K49">
        <v>224</v>
      </c>
      <c r="L49">
        <v>7</v>
      </c>
      <c r="M49">
        <v>7</v>
      </c>
      <c r="N49" s="4">
        <v>1</v>
      </c>
      <c r="O49" t="s">
        <v>8</v>
      </c>
      <c r="P49" t="s">
        <v>41</v>
      </c>
      <c r="Q49" t="s">
        <v>40</v>
      </c>
    </row>
    <row r="50" spans="1:18" x14ac:dyDescent="0.25">
      <c r="A50">
        <v>9</v>
      </c>
      <c r="B50" t="s">
        <v>33</v>
      </c>
      <c r="C50">
        <f>(45+(45.428/60))*-1</f>
        <v>-45.757133333333336</v>
      </c>
      <c r="D50">
        <f>166+(39.966/60)</f>
        <v>166.6661</v>
      </c>
      <c r="I50" t="s">
        <v>21</v>
      </c>
      <c r="J50" t="str">
        <f t="shared" si="3"/>
        <v>9-5-250-DOC</v>
      </c>
      <c r="K50">
        <v>309.3</v>
      </c>
      <c r="L50">
        <v>5</v>
      </c>
      <c r="M50">
        <v>5</v>
      </c>
      <c r="N50" s="4">
        <v>250</v>
      </c>
      <c r="O50" t="s">
        <v>8</v>
      </c>
      <c r="P50" t="s">
        <v>38</v>
      </c>
      <c r="Q50">
        <v>-999</v>
      </c>
    </row>
    <row r="51" spans="1:18" x14ac:dyDescent="0.25">
      <c r="A51">
        <v>9</v>
      </c>
      <c r="B51" t="s">
        <v>33</v>
      </c>
      <c r="C51">
        <f>(45+(45.428/60))*-1</f>
        <v>-45.757133333333336</v>
      </c>
      <c r="D51">
        <f>166+(39.966/60)</f>
        <v>166.6661</v>
      </c>
      <c r="I51" t="s">
        <v>21</v>
      </c>
      <c r="J51" t="str">
        <f t="shared" si="3"/>
        <v>9-7-1-DOC</v>
      </c>
      <c r="K51">
        <v>309.3</v>
      </c>
      <c r="L51">
        <v>7</v>
      </c>
      <c r="M51">
        <v>7</v>
      </c>
      <c r="N51" s="4">
        <v>1</v>
      </c>
      <c r="O51" t="s">
        <v>8</v>
      </c>
      <c r="P51" t="s">
        <v>38</v>
      </c>
      <c r="Q51">
        <v>-999</v>
      </c>
    </row>
    <row r="52" spans="1:18" x14ac:dyDescent="0.25">
      <c r="A52">
        <v>1</v>
      </c>
      <c r="B52" t="s">
        <v>15</v>
      </c>
      <c r="C52">
        <v>-45.461489999999998</v>
      </c>
      <c r="D52">
        <v>167.15852000000001</v>
      </c>
      <c r="E52">
        <v>-999</v>
      </c>
      <c r="F52">
        <v>-999</v>
      </c>
      <c r="G52">
        <v>-999</v>
      </c>
      <c r="I52" t="s">
        <v>22</v>
      </c>
      <c r="J52" t="str">
        <f t="shared" si="3"/>
        <v>1-6-30-DOC Duplicate</v>
      </c>
      <c r="K52">
        <v>93.9</v>
      </c>
      <c r="L52">
        <v>6</v>
      </c>
      <c r="M52">
        <v>8</v>
      </c>
      <c r="N52">
        <v>30</v>
      </c>
      <c r="O52" t="s">
        <v>11</v>
      </c>
      <c r="P52" t="s">
        <v>34</v>
      </c>
      <c r="Q52">
        <v>-999</v>
      </c>
    </row>
    <row r="53" spans="1:18" x14ac:dyDescent="0.25">
      <c r="A53">
        <v>5</v>
      </c>
      <c r="B53" t="s">
        <v>17</v>
      </c>
      <c r="C53">
        <v>-45.741199999999999</v>
      </c>
      <c r="D53">
        <v>166.80228</v>
      </c>
      <c r="E53">
        <v>-999</v>
      </c>
      <c r="F53">
        <v>-999</v>
      </c>
      <c r="G53">
        <v>-999</v>
      </c>
      <c r="I53" t="s">
        <v>22</v>
      </c>
      <c r="J53" t="str">
        <f t="shared" si="3"/>
        <v>5-7-1-DOC Duplicate</v>
      </c>
      <c r="K53">
        <v>34</v>
      </c>
      <c r="L53">
        <v>7</v>
      </c>
      <c r="M53">
        <v>7</v>
      </c>
      <c r="N53">
        <v>1</v>
      </c>
      <c r="O53" t="s">
        <v>11</v>
      </c>
      <c r="P53" t="s">
        <v>18</v>
      </c>
      <c r="Q53">
        <v>-999</v>
      </c>
    </row>
    <row r="54" spans="1:18" s="4" customFormat="1" x14ac:dyDescent="0.25">
      <c r="A54" s="4">
        <v>1</v>
      </c>
      <c r="B54" s="4" t="s">
        <v>15</v>
      </c>
      <c r="C54" s="4">
        <v>-45.461489999999998</v>
      </c>
      <c r="D54" s="4">
        <v>167.15852000000001</v>
      </c>
      <c r="E54" s="4">
        <v>-999</v>
      </c>
      <c r="F54" s="4">
        <v>-999</v>
      </c>
      <c r="G54" s="4">
        <v>-999</v>
      </c>
      <c r="I54" s="4" t="s">
        <v>22</v>
      </c>
      <c r="J54" s="4" t="str">
        <f t="shared" si="3"/>
        <v>1-5-80-SPE-DOC</v>
      </c>
      <c r="K54" s="4">
        <v>93.9</v>
      </c>
      <c r="L54" s="4">
        <v>5</v>
      </c>
      <c r="M54" s="4">
        <v>7</v>
      </c>
      <c r="N54" s="4">
        <v>80</v>
      </c>
      <c r="O54" s="4" t="s">
        <v>9</v>
      </c>
      <c r="P54" s="4" t="s">
        <v>34</v>
      </c>
      <c r="Q54" s="4">
        <v>-999</v>
      </c>
    </row>
    <row r="55" spans="1:18" s="4" customFormat="1" x14ac:dyDescent="0.25">
      <c r="A55" s="4">
        <v>1</v>
      </c>
      <c r="B55" s="4" t="s">
        <v>15</v>
      </c>
      <c r="C55" s="4">
        <v>-45.461489999999998</v>
      </c>
      <c r="D55" s="4">
        <v>167.15852000000001</v>
      </c>
      <c r="E55" s="4">
        <v>-999</v>
      </c>
      <c r="F55" s="4">
        <v>-999</v>
      </c>
      <c r="G55" s="4">
        <v>-999</v>
      </c>
      <c r="I55" s="4" t="s">
        <v>22</v>
      </c>
      <c r="J55" s="4" t="str">
        <f t="shared" si="3"/>
        <v>1-6-30-SPE-DOC</v>
      </c>
      <c r="K55" s="4">
        <v>93.9</v>
      </c>
      <c r="L55" s="4">
        <v>6</v>
      </c>
      <c r="M55" s="4">
        <v>8</v>
      </c>
      <c r="N55" s="4">
        <v>30</v>
      </c>
      <c r="O55" s="4" t="s">
        <v>9</v>
      </c>
      <c r="P55" s="4" t="s">
        <v>34</v>
      </c>
      <c r="Q55" s="4">
        <v>-999</v>
      </c>
    </row>
    <row r="56" spans="1:18" s="4" customFormat="1" x14ac:dyDescent="0.25">
      <c r="A56" s="4">
        <v>1</v>
      </c>
      <c r="B56" s="4" t="s">
        <v>15</v>
      </c>
      <c r="C56" s="4">
        <v>-45.461489999999998</v>
      </c>
      <c r="D56" s="4">
        <v>167.15852000000001</v>
      </c>
      <c r="E56" s="4">
        <v>-999</v>
      </c>
      <c r="F56" s="4">
        <v>-999</v>
      </c>
      <c r="G56" s="4">
        <v>-999</v>
      </c>
      <c r="I56" s="4" t="s">
        <v>22</v>
      </c>
      <c r="J56" s="4" t="str">
        <f t="shared" si="3"/>
        <v>1-7-1-SPE-DOC</v>
      </c>
      <c r="K56" s="4">
        <v>93.9</v>
      </c>
      <c r="L56" s="4">
        <v>7</v>
      </c>
      <c r="M56" s="4">
        <v>9</v>
      </c>
      <c r="N56" s="4">
        <v>1</v>
      </c>
      <c r="O56" s="4" t="s">
        <v>9</v>
      </c>
      <c r="P56" s="4" t="s">
        <v>34</v>
      </c>
      <c r="Q56" s="4">
        <v>-999</v>
      </c>
    </row>
    <row r="57" spans="1:18" s="4" customFormat="1" x14ac:dyDescent="0.25">
      <c r="A57" s="7">
        <v>3</v>
      </c>
      <c r="B57" s="7" t="s">
        <v>14</v>
      </c>
      <c r="C57" s="8">
        <v>-45.324570000000001</v>
      </c>
      <c r="D57" s="7">
        <v>166.99707000000001</v>
      </c>
      <c r="E57" s="7">
        <v>-999</v>
      </c>
      <c r="F57" s="7">
        <v>-999</v>
      </c>
      <c r="G57" s="7">
        <v>-999</v>
      </c>
      <c r="H57" s="7"/>
      <c r="I57" s="7" t="s">
        <v>22</v>
      </c>
      <c r="J57" s="7" t="str">
        <f t="shared" si="3"/>
        <v>3-5-300-SPE-DOC</v>
      </c>
      <c r="K57" s="7">
        <v>-999</v>
      </c>
      <c r="L57" s="7">
        <v>5</v>
      </c>
      <c r="M57" s="7">
        <v>5</v>
      </c>
      <c r="N57" s="7">
        <v>300</v>
      </c>
      <c r="O57" s="7" t="s">
        <v>9</v>
      </c>
      <c r="P57" s="7" t="s">
        <v>35</v>
      </c>
      <c r="Q57" s="7" t="s">
        <v>57</v>
      </c>
      <c r="R57" s="7"/>
    </row>
    <row r="58" spans="1:18" s="4" customFormat="1" x14ac:dyDescent="0.25">
      <c r="A58" s="4">
        <v>3</v>
      </c>
      <c r="B58" s="4" t="s">
        <v>14</v>
      </c>
      <c r="C58" s="6">
        <v>-45.324570000000001</v>
      </c>
      <c r="D58" s="4">
        <v>166.99707000000001</v>
      </c>
      <c r="E58" s="4">
        <v>-999</v>
      </c>
      <c r="F58" s="4">
        <v>-999</v>
      </c>
      <c r="G58" s="4">
        <v>-999</v>
      </c>
      <c r="I58" s="4" t="s">
        <v>22</v>
      </c>
      <c r="J58" s="4" t="str">
        <f t="shared" si="3"/>
        <v>3-6-40-SPE-DOC</v>
      </c>
      <c r="K58" s="4">
        <v>-999</v>
      </c>
      <c r="L58" s="4">
        <v>6</v>
      </c>
      <c r="M58" s="4">
        <v>6</v>
      </c>
      <c r="N58" s="4">
        <v>40</v>
      </c>
      <c r="O58" s="4" t="s">
        <v>9</v>
      </c>
      <c r="P58" s="4" t="s">
        <v>35</v>
      </c>
      <c r="Q58" s="4">
        <v>-999</v>
      </c>
    </row>
    <row r="59" spans="1:18" s="4" customFormat="1" x14ac:dyDescent="0.25">
      <c r="A59" s="7">
        <v>3</v>
      </c>
      <c r="B59" s="7" t="s">
        <v>14</v>
      </c>
      <c r="C59" s="8">
        <v>-45.324570000000001</v>
      </c>
      <c r="D59" s="7">
        <v>166.99707000000001</v>
      </c>
      <c r="E59" s="7">
        <v>-999</v>
      </c>
      <c r="F59" s="7">
        <v>-999</v>
      </c>
      <c r="G59" s="7">
        <v>-999</v>
      </c>
      <c r="H59" s="7"/>
      <c r="I59" s="7" t="s">
        <v>22</v>
      </c>
      <c r="J59" s="7" t="str">
        <f t="shared" si="3"/>
        <v>3-7-1-SPE-DOC</v>
      </c>
      <c r="K59" s="7">
        <v>-999</v>
      </c>
      <c r="L59" s="7">
        <v>7</v>
      </c>
      <c r="M59" s="7">
        <v>7</v>
      </c>
      <c r="N59" s="7">
        <v>1</v>
      </c>
      <c r="O59" s="7" t="s">
        <v>9</v>
      </c>
      <c r="P59" s="7" t="s">
        <v>35</v>
      </c>
      <c r="Q59" s="7" t="s">
        <v>57</v>
      </c>
      <c r="R59" s="7"/>
    </row>
    <row r="60" spans="1:18" s="4" customFormat="1" x14ac:dyDescent="0.25">
      <c r="A60" s="4">
        <v>4</v>
      </c>
      <c r="B60" s="4" t="s">
        <v>16</v>
      </c>
      <c r="C60" s="6">
        <v>-45.262749999999997</v>
      </c>
      <c r="D60" s="4">
        <v>166.87403</v>
      </c>
      <c r="E60" s="4">
        <v>-999</v>
      </c>
      <c r="F60" s="4">
        <v>-999</v>
      </c>
      <c r="G60" s="4">
        <v>-999</v>
      </c>
      <c r="I60" s="4" t="s">
        <v>22</v>
      </c>
      <c r="J60" s="4" t="str">
        <f t="shared" si="3"/>
        <v>4-5-120-SPE-DOC</v>
      </c>
      <c r="K60" s="4">
        <v>164</v>
      </c>
      <c r="L60" s="4">
        <v>5</v>
      </c>
      <c r="M60" s="4">
        <v>5</v>
      </c>
      <c r="N60" s="4">
        <v>120</v>
      </c>
      <c r="O60" s="4" t="s">
        <v>9</v>
      </c>
      <c r="P60" s="4" t="s">
        <v>37</v>
      </c>
      <c r="Q60" s="4" t="s">
        <v>30</v>
      </c>
    </row>
    <row r="61" spans="1:18" s="4" customFormat="1" x14ac:dyDescent="0.25">
      <c r="A61" s="4">
        <v>4</v>
      </c>
      <c r="B61" s="4" t="s">
        <v>16</v>
      </c>
      <c r="C61" s="6">
        <v>-45.262749999999997</v>
      </c>
      <c r="D61" s="4">
        <v>166.87403</v>
      </c>
      <c r="E61" s="4">
        <v>-999</v>
      </c>
      <c r="F61" s="4">
        <v>-999</v>
      </c>
      <c r="G61" s="4">
        <v>-999</v>
      </c>
      <c r="I61" s="4" t="s">
        <v>22</v>
      </c>
      <c r="J61" s="4" t="str">
        <f t="shared" si="3"/>
        <v>4-6-60-SPE-DOC</v>
      </c>
      <c r="K61" s="4">
        <v>164</v>
      </c>
      <c r="L61" s="4">
        <v>6</v>
      </c>
      <c r="M61" s="4">
        <v>6</v>
      </c>
      <c r="N61" s="4">
        <v>60</v>
      </c>
      <c r="O61" s="4" t="s">
        <v>9</v>
      </c>
      <c r="P61" s="4" t="s">
        <v>37</v>
      </c>
      <c r="Q61" s="4" t="s">
        <v>30</v>
      </c>
    </row>
    <row r="62" spans="1:18" s="4" customFormat="1" x14ac:dyDescent="0.25">
      <c r="A62" s="4">
        <v>4</v>
      </c>
      <c r="B62" s="4" t="s">
        <v>16</v>
      </c>
      <c r="C62" s="6">
        <v>-45.262749999999997</v>
      </c>
      <c r="D62" s="4">
        <v>166.87403</v>
      </c>
      <c r="E62" s="4">
        <v>-999</v>
      </c>
      <c r="F62" s="4">
        <v>-999</v>
      </c>
      <c r="G62" s="4">
        <v>-999</v>
      </c>
      <c r="I62" s="4" t="s">
        <v>22</v>
      </c>
      <c r="J62" s="4" t="str">
        <f t="shared" si="3"/>
        <v>4-7-1-SPE-DOC</v>
      </c>
      <c r="K62" s="4">
        <v>164</v>
      </c>
      <c r="L62" s="4">
        <v>7</v>
      </c>
      <c r="M62" s="4">
        <v>7</v>
      </c>
      <c r="N62" s="4">
        <v>1</v>
      </c>
      <c r="O62" s="4" t="s">
        <v>9</v>
      </c>
      <c r="P62" s="4" t="s">
        <v>37</v>
      </c>
      <c r="Q62" s="4" t="s">
        <v>30</v>
      </c>
    </row>
    <row r="63" spans="1:18" s="4" customFormat="1" x14ac:dyDescent="0.25">
      <c r="A63" s="4">
        <v>5</v>
      </c>
      <c r="B63" s="4" t="s">
        <v>17</v>
      </c>
      <c r="C63" s="4">
        <v>-45.741199999999999</v>
      </c>
      <c r="D63" s="4">
        <v>166.80228</v>
      </c>
      <c r="E63" s="4">
        <v>-999</v>
      </c>
      <c r="F63" s="4">
        <v>-999</v>
      </c>
      <c r="G63" s="4">
        <v>-999</v>
      </c>
      <c r="I63" s="4" t="s">
        <v>22</v>
      </c>
      <c r="J63" s="4" t="str">
        <f t="shared" si="3"/>
        <v>5-5-39-SPE-DOC</v>
      </c>
      <c r="K63" s="4">
        <v>34</v>
      </c>
      <c r="L63" s="4">
        <v>5</v>
      </c>
      <c r="M63" s="4">
        <v>5</v>
      </c>
      <c r="N63" s="4">
        <v>39</v>
      </c>
      <c r="O63" s="4" t="s">
        <v>9</v>
      </c>
      <c r="P63" s="4" t="s">
        <v>18</v>
      </c>
      <c r="Q63" s="4">
        <v>-999</v>
      </c>
    </row>
    <row r="64" spans="1:18" s="4" customFormat="1" x14ac:dyDescent="0.25">
      <c r="A64" s="4">
        <v>5</v>
      </c>
      <c r="B64" s="4" t="s">
        <v>17</v>
      </c>
      <c r="C64" s="4">
        <v>-45.741199999999999</v>
      </c>
      <c r="D64" s="4">
        <v>166.80228</v>
      </c>
      <c r="E64" s="4">
        <v>-999</v>
      </c>
      <c r="F64" s="4">
        <v>-999</v>
      </c>
      <c r="G64" s="4">
        <v>-999</v>
      </c>
      <c r="I64" s="4" t="s">
        <v>22</v>
      </c>
      <c r="J64" s="4" t="str">
        <f t="shared" si="3"/>
        <v>5-6-9-SPE-DOC</v>
      </c>
      <c r="K64" s="4">
        <v>34</v>
      </c>
      <c r="L64" s="4">
        <v>6</v>
      </c>
      <c r="M64" s="4">
        <v>6</v>
      </c>
      <c r="N64" s="4">
        <v>9</v>
      </c>
      <c r="O64" s="4" t="s">
        <v>9</v>
      </c>
      <c r="P64" s="4" t="s">
        <v>18</v>
      </c>
      <c r="Q64" s="4">
        <v>-999</v>
      </c>
    </row>
    <row r="65" spans="1:17" s="4" customFormat="1" x14ac:dyDescent="0.25">
      <c r="A65" s="4">
        <v>5</v>
      </c>
      <c r="B65" s="4" t="s">
        <v>17</v>
      </c>
      <c r="C65" s="4">
        <v>-45.741199999999999</v>
      </c>
      <c r="D65" s="4">
        <v>166.80228</v>
      </c>
      <c r="E65" s="4">
        <v>-999</v>
      </c>
      <c r="F65" s="4">
        <v>-999</v>
      </c>
      <c r="G65" s="4">
        <v>-999</v>
      </c>
      <c r="I65" s="4" t="s">
        <v>22</v>
      </c>
      <c r="J65" s="4" t="str">
        <f t="shared" si="3"/>
        <v>5-7-1-SPE-DOC</v>
      </c>
      <c r="K65" s="4">
        <v>34</v>
      </c>
      <c r="L65" s="4">
        <v>7</v>
      </c>
      <c r="M65" s="4">
        <v>7</v>
      </c>
      <c r="N65" s="4">
        <v>1</v>
      </c>
      <c r="O65" s="4" t="s">
        <v>9</v>
      </c>
      <c r="P65" s="4" t="s">
        <v>18</v>
      </c>
      <c r="Q65" s="4">
        <v>-999</v>
      </c>
    </row>
    <row r="66" spans="1:17" s="4" customFormat="1" x14ac:dyDescent="0.25">
      <c r="A66" s="4">
        <v>7</v>
      </c>
      <c r="B66" s="4" t="s">
        <v>27</v>
      </c>
      <c r="C66" s="4">
        <f>(E66+F66/60)*-1</f>
        <v>-45.728583333333333</v>
      </c>
      <c r="D66" s="4">
        <f>G66+H66/60</f>
        <v>166.94036666666668</v>
      </c>
      <c r="E66" s="4">
        <v>45</v>
      </c>
      <c r="F66" s="4">
        <v>43.715000000000003</v>
      </c>
      <c r="G66" s="4">
        <v>166</v>
      </c>
      <c r="H66" s="4">
        <v>56.421999999999997</v>
      </c>
      <c r="I66" s="4" t="s">
        <v>21</v>
      </c>
      <c r="J66" s="4" t="str">
        <f t="shared" si="3"/>
        <v>7-5-140-SPE-DOC</v>
      </c>
      <c r="K66" s="4">
        <v>-999</v>
      </c>
      <c r="L66" s="4">
        <v>5</v>
      </c>
      <c r="M66" s="4">
        <v>5</v>
      </c>
      <c r="N66" s="4">
        <v>140</v>
      </c>
      <c r="O66" s="4" t="s">
        <v>9</v>
      </c>
      <c r="P66" s="4" t="s">
        <v>39</v>
      </c>
      <c r="Q66" s="4" t="s">
        <v>30</v>
      </c>
    </row>
    <row r="67" spans="1:17" s="4" customFormat="1" x14ac:dyDescent="0.25">
      <c r="A67" s="4">
        <v>7</v>
      </c>
      <c r="B67" s="4" t="s">
        <v>27</v>
      </c>
      <c r="C67" s="4">
        <f>(E67+F67/60)*-1</f>
        <v>-45.728583333333333</v>
      </c>
      <c r="D67" s="4">
        <f>G67+H67/60</f>
        <v>166.94036666666668</v>
      </c>
      <c r="E67" s="4">
        <v>45</v>
      </c>
      <c r="F67" s="4">
        <v>43.715000000000003</v>
      </c>
      <c r="G67" s="4">
        <v>166</v>
      </c>
      <c r="H67" s="4">
        <v>56.421999999999997</v>
      </c>
      <c r="I67" s="4" t="s">
        <v>21</v>
      </c>
      <c r="J67" s="4" t="str">
        <f t="shared" si="3"/>
        <v>7-6-50-SPE-DOC</v>
      </c>
      <c r="K67" s="4">
        <v>-999</v>
      </c>
      <c r="L67" s="4">
        <v>6</v>
      </c>
      <c r="M67" s="4">
        <v>6</v>
      </c>
      <c r="N67" s="4">
        <v>50</v>
      </c>
      <c r="O67" s="4" t="s">
        <v>9</v>
      </c>
      <c r="P67" s="4" t="s">
        <v>39</v>
      </c>
      <c r="Q67" s="4" t="s">
        <v>30</v>
      </c>
    </row>
    <row r="68" spans="1:17" s="4" customFormat="1" x14ac:dyDescent="0.25">
      <c r="A68" s="4">
        <v>7</v>
      </c>
      <c r="B68" s="4" t="s">
        <v>27</v>
      </c>
      <c r="C68" s="4">
        <f>(E68+F68/60)*-1</f>
        <v>-45.728583333333333</v>
      </c>
      <c r="D68" s="4">
        <f>G68+H68/60</f>
        <v>166.94036666666668</v>
      </c>
      <c r="E68" s="4">
        <v>45</v>
      </c>
      <c r="F68" s="4">
        <v>43.715000000000003</v>
      </c>
      <c r="G68" s="4">
        <v>166</v>
      </c>
      <c r="H68" s="4">
        <v>56.421999999999997</v>
      </c>
      <c r="I68" s="4" t="s">
        <v>21</v>
      </c>
      <c r="J68" s="4" t="str">
        <f t="shared" si="3"/>
        <v>7-7-1-SPE-DOC</v>
      </c>
      <c r="K68" s="4">
        <v>-999</v>
      </c>
      <c r="L68" s="4">
        <v>7</v>
      </c>
      <c r="M68" s="4">
        <v>7</v>
      </c>
      <c r="N68" s="4">
        <v>1</v>
      </c>
      <c r="O68" s="4" t="s">
        <v>9</v>
      </c>
      <c r="P68" s="4" t="s">
        <v>39</v>
      </c>
      <c r="Q68" s="4" t="s">
        <v>30</v>
      </c>
    </row>
    <row r="69" spans="1:17" s="4" customFormat="1" x14ac:dyDescent="0.25">
      <c r="A69" s="4">
        <v>8</v>
      </c>
      <c r="B69" s="4" t="s">
        <v>33</v>
      </c>
      <c r="C69" s="4">
        <f>(45+(47.295/60))*-1</f>
        <v>-45.788249999999998</v>
      </c>
      <c r="D69" s="4">
        <f>166+(31.891/60)</f>
        <v>166.53151666666668</v>
      </c>
      <c r="I69" s="4" t="s">
        <v>21</v>
      </c>
      <c r="J69" s="4" t="str">
        <f t="shared" si="3"/>
        <v>8-5-160-SPE-DOC</v>
      </c>
      <c r="K69" s="4">
        <v>224</v>
      </c>
      <c r="L69" s="4">
        <v>5</v>
      </c>
      <c r="M69" s="4">
        <v>5</v>
      </c>
      <c r="N69" s="4">
        <v>160</v>
      </c>
      <c r="O69" s="4" t="s">
        <v>9</v>
      </c>
      <c r="P69" s="4" t="s">
        <v>41</v>
      </c>
      <c r="Q69" s="4" t="s">
        <v>40</v>
      </c>
    </row>
    <row r="70" spans="1:17" s="4" customFormat="1" x14ac:dyDescent="0.25">
      <c r="A70" s="4">
        <v>8</v>
      </c>
      <c r="B70" s="4" t="s">
        <v>33</v>
      </c>
      <c r="C70" s="4">
        <f>(45+(47.295/60))*-1</f>
        <v>-45.788249999999998</v>
      </c>
      <c r="D70" s="4">
        <f>166+(31.891/60)</f>
        <v>166.53151666666668</v>
      </c>
      <c r="I70" s="4" t="s">
        <v>21</v>
      </c>
      <c r="J70" s="4" t="str">
        <f t="shared" si="3"/>
        <v>8-7-1-SPE-DOC</v>
      </c>
      <c r="K70" s="4">
        <v>224</v>
      </c>
      <c r="L70" s="4">
        <v>7</v>
      </c>
      <c r="M70" s="4">
        <v>7</v>
      </c>
      <c r="N70" s="4">
        <v>1</v>
      </c>
      <c r="O70" s="4" t="s">
        <v>9</v>
      </c>
      <c r="P70" s="4" t="s">
        <v>41</v>
      </c>
      <c r="Q70" s="4" t="s">
        <v>40</v>
      </c>
    </row>
    <row r="71" spans="1:17" s="4" customFormat="1" x14ac:dyDescent="0.25">
      <c r="A71" s="4">
        <v>9</v>
      </c>
      <c r="B71" s="4" t="s">
        <v>33</v>
      </c>
      <c r="C71" s="4">
        <f>(45+(45.428/60))*-1</f>
        <v>-45.757133333333336</v>
      </c>
      <c r="D71" s="4">
        <f>166+(39.966/60)</f>
        <v>166.6661</v>
      </c>
      <c r="I71" s="4" t="s">
        <v>21</v>
      </c>
      <c r="J71" s="4" t="str">
        <f t="shared" si="3"/>
        <v>9-5-250-SPE-DOC</v>
      </c>
      <c r="K71" s="4">
        <v>309.3</v>
      </c>
      <c r="L71" s="4">
        <v>5</v>
      </c>
      <c r="M71" s="4">
        <v>5</v>
      </c>
      <c r="N71" s="4">
        <v>250</v>
      </c>
      <c r="O71" s="4" t="s">
        <v>9</v>
      </c>
      <c r="P71" s="4" t="s">
        <v>38</v>
      </c>
      <c r="Q71" s="4">
        <v>-999</v>
      </c>
    </row>
    <row r="72" spans="1:17" s="4" customFormat="1" x14ac:dyDescent="0.25">
      <c r="A72" s="4">
        <v>9</v>
      </c>
      <c r="B72" s="4" t="s">
        <v>33</v>
      </c>
      <c r="C72" s="4">
        <f>(45+(45.428/60))*-1</f>
        <v>-45.757133333333336</v>
      </c>
      <c r="D72" s="4">
        <f>166+(39.966/60)</f>
        <v>166.6661</v>
      </c>
      <c r="I72" s="4" t="s">
        <v>21</v>
      </c>
      <c r="J72" s="4" t="str">
        <f t="shared" si="3"/>
        <v>9-7-1-SPE-DOC</v>
      </c>
      <c r="K72" s="4">
        <v>309.3</v>
      </c>
      <c r="L72" s="4">
        <v>7</v>
      </c>
      <c r="M72" s="4">
        <v>7</v>
      </c>
      <c r="N72" s="4">
        <v>1</v>
      </c>
      <c r="O72" s="4" t="s">
        <v>9</v>
      </c>
      <c r="P72" s="4" t="s">
        <v>38</v>
      </c>
      <c r="Q72" s="4">
        <v>-999</v>
      </c>
    </row>
    <row r="73" spans="1:17" s="4" customFormat="1" x14ac:dyDescent="0.25">
      <c r="A73" s="4">
        <v>1</v>
      </c>
      <c r="B73" s="4" t="s">
        <v>15</v>
      </c>
      <c r="C73" s="4">
        <v>-45.461489999999998</v>
      </c>
      <c r="D73" s="4">
        <v>167.15852000000001</v>
      </c>
      <c r="E73" s="4">
        <v>-999</v>
      </c>
      <c r="F73" s="4">
        <v>-999</v>
      </c>
      <c r="G73" s="4">
        <v>-999</v>
      </c>
      <c r="I73" s="4" t="s">
        <v>22</v>
      </c>
      <c r="J73" s="4" t="str">
        <f t="shared" si="3"/>
        <v>1-6-30-SPE-DOC Duplicate</v>
      </c>
      <c r="K73" s="4">
        <v>93.9</v>
      </c>
      <c r="L73" s="4">
        <v>6</v>
      </c>
      <c r="M73" s="4">
        <v>8</v>
      </c>
      <c r="N73" s="4">
        <v>30</v>
      </c>
      <c r="O73" s="4" t="s">
        <v>12</v>
      </c>
      <c r="P73" s="4" t="s">
        <v>34</v>
      </c>
      <c r="Q73" s="4">
        <v>-999</v>
      </c>
    </row>
    <row r="74" spans="1:17" s="4" customFormat="1" x14ac:dyDescent="0.25">
      <c r="A74" s="4">
        <v>5</v>
      </c>
      <c r="B74" s="4" t="s">
        <v>17</v>
      </c>
      <c r="C74" s="4">
        <v>-45.741199999999999</v>
      </c>
      <c r="D74" s="4">
        <v>166.80228</v>
      </c>
      <c r="E74" s="4">
        <v>-999</v>
      </c>
      <c r="F74" s="4">
        <v>-999</v>
      </c>
      <c r="G74" s="4">
        <v>-999</v>
      </c>
      <c r="I74" s="4" t="s">
        <v>22</v>
      </c>
      <c r="J74" s="4" t="str">
        <f t="shared" si="3"/>
        <v>5-7-1-SPE-DOC Duplicate</v>
      </c>
      <c r="K74" s="4">
        <v>34</v>
      </c>
      <c r="L74" s="4">
        <v>7</v>
      </c>
      <c r="M74" s="4">
        <v>7</v>
      </c>
      <c r="N74" s="4">
        <v>1</v>
      </c>
      <c r="O74" s="4" t="s">
        <v>12</v>
      </c>
      <c r="P74" s="4" t="s">
        <v>18</v>
      </c>
      <c r="Q74" s="4">
        <v>-999</v>
      </c>
    </row>
    <row r="75" spans="1:17" x14ac:dyDescent="0.25">
      <c r="A75" t="s">
        <v>50</v>
      </c>
      <c r="B75" t="s">
        <v>50</v>
      </c>
      <c r="C75">
        <v>-999</v>
      </c>
      <c r="D75">
        <v>-999</v>
      </c>
      <c r="I75" t="s">
        <v>46</v>
      </c>
    </row>
    <row r="76" spans="1:17" x14ac:dyDescent="0.25">
      <c r="A76" t="s">
        <v>50</v>
      </c>
      <c r="B76" t="s">
        <v>50</v>
      </c>
      <c r="C76">
        <v>-999</v>
      </c>
      <c r="D76">
        <v>-999</v>
      </c>
      <c r="I76" t="s">
        <v>51</v>
      </c>
    </row>
    <row r="77" spans="1:17" x14ac:dyDescent="0.25">
      <c r="A77" t="s">
        <v>50</v>
      </c>
      <c r="B77" t="s">
        <v>50</v>
      </c>
      <c r="C77">
        <v>-999</v>
      </c>
      <c r="D77">
        <v>-999</v>
      </c>
      <c r="I77" t="s">
        <v>52</v>
      </c>
    </row>
    <row r="78" spans="1:17" x14ac:dyDescent="0.25">
      <c r="A78" t="s">
        <v>50</v>
      </c>
      <c r="B78" t="s">
        <v>50</v>
      </c>
      <c r="C78">
        <v>-999</v>
      </c>
      <c r="D78">
        <v>-999</v>
      </c>
      <c r="I78" t="s">
        <v>53</v>
      </c>
    </row>
    <row r="79" spans="1:17" x14ac:dyDescent="0.25">
      <c r="A79" t="s">
        <v>50</v>
      </c>
      <c r="B79" t="s">
        <v>50</v>
      </c>
      <c r="C79">
        <v>-999</v>
      </c>
      <c r="D79">
        <v>-999</v>
      </c>
      <c r="I79" t="s">
        <v>49</v>
      </c>
    </row>
    <row r="80" spans="1:17" x14ac:dyDescent="0.25">
      <c r="A80" t="s">
        <v>45</v>
      </c>
      <c r="B80" t="s">
        <v>45</v>
      </c>
      <c r="C80">
        <v>-999</v>
      </c>
      <c r="D80">
        <v>-999</v>
      </c>
      <c r="I80" t="s">
        <v>46</v>
      </c>
    </row>
    <row r="81" spans="1:9" x14ac:dyDescent="0.25">
      <c r="A81" t="s">
        <v>45</v>
      </c>
      <c r="B81" t="s">
        <v>45</v>
      </c>
      <c r="C81">
        <v>-999</v>
      </c>
      <c r="D81">
        <v>-999</v>
      </c>
      <c r="I81" t="s">
        <v>47</v>
      </c>
    </row>
    <row r="82" spans="1:9" x14ac:dyDescent="0.25">
      <c r="A82" t="s">
        <v>45</v>
      </c>
      <c r="B82" t="s">
        <v>45</v>
      </c>
      <c r="C82">
        <v>-999</v>
      </c>
      <c r="D82">
        <v>-999</v>
      </c>
      <c r="I82" t="s">
        <v>48</v>
      </c>
    </row>
    <row r="83" spans="1:9" x14ac:dyDescent="0.25">
      <c r="A83" t="s">
        <v>45</v>
      </c>
      <c r="B83" t="s">
        <v>45</v>
      </c>
      <c r="C83">
        <v>-999</v>
      </c>
      <c r="D83">
        <v>-999</v>
      </c>
      <c r="I83" t="s">
        <v>49</v>
      </c>
    </row>
  </sheetData>
  <sortState xmlns:xlrd2="http://schemas.microsoft.com/office/spreadsheetml/2017/richdata2" ref="A3:R83">
    <sortCondition ref="O3:O83"/>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155E-7EA2-495A-A26B-AA49BAA8FE3A}">
  <dimension ref="A1:G10"/>
  <sheetViews>
    <sheetView workbookViewId="0">
      <selection activeCell="H30" sqref="H30"/>
    </sheetView>
  </sheetViews>
  <sheetFormatPr defaultRowHeight="15" x14ac:dyDescent="0.25"/>
  <cols>
    <col min="1" max="1" width="6.85546875" bestFit="1" customWidth="1"/>
    <col min="2" max="2" width="18.5703125" bestFit="1" customWidth="1"/>
    <col min="3" max="3" width="17.5703125" bestFit="1" customWidth="1"/>
    <col min="4" max="4" width="18.7109375" bestFit="1" customWidth="1"/>
    <col min="5" max="5" width="16.28515625" bestFit="1" customWidth="1"/>
    <col min="6" max="6" width="28.140625" bestFit="1" customWidth="1"/>
    <col min="7" max="7" width="16.85546875" customWidth="1"/>
  </cols>
  <sheetData>
    <row r="1" spans="1:7" x14ac:dyDescent="0.25">
      <c r="A1" s="1" t="s">
        <v>42</v>
      </c>
      <c r="B1" s="1" t="s">
        <v>1</v>
      </c>
      <c r="C1" s="1" t="s">
        <v>23</v>
      </c>
      <c r="D1" s="1" t="s">
        <v>24</v>
      </c>
      <c r="E1" s="1" t="s">
        <v>2</v>
      </c>
      <c r="F1" s="1" t="s">
        <v>44</v>
      </c>
      <c r="G1" s="1" t="s">
        <v>29</v>
      </c>
    </row>
    <row r="2" spans="1:7" x14ac:dyDescent="0.25">
      <c r="A2">
        <v>1</v>
      </c>
      <c r="B2" t="s">
        <v>15</v>
      </c>
      <c r="C2" s="5">
        <v>-45.461489999999998</v>
      </c>
      <c r="D2" s="5">
        <v>167.15852000000001</v>
      </c>
      <c r="E2">
        <v>93.9</v>
      </c>
      <c r="F2" t="s">
        <v>34</v>
      </c>
      <c r="G2">
        <v>-999</v>
      </c>
    </row>
    <row r="3" spans="1:7" x14ac:dyDescent="0.25">
      <c r="A3">
        <v>2</v>
      </c>
      <c r="B3" t="s">
        <v>13</v>
      </c>
      <c r="C3" s="5">
        <v>-45.409880000000001</v>
      </c>
      <c r="D3" s="5">
        <v>167.10948999999999</v>
      </c>
      <c r="E3">
        <v>-999</v>
      </c>
      <c r="F3" t="s">
        <v>36</v>
      </c>
      <c r="G3">
        <v>-999</v>
      </c>
    </row>
    <row r="4" spans="1:7" x14ac:dyDescent="0.25">
      <c r="A4">
        <v>3</v>
      </c>
      <c r="B4" t="s">
        <v>14</v>
      </c>
      <c r="C4" s="5">
        <v>-45.324570000000001</v>
      </c>
      <c r="D4" s="5">
        <v>166.99707000000001</v>
      </c>
      <c r="E4">
        <v>-999</v>
      </c>
      <c r="F4" t="s">
        <v>35</v>
      </c>
      <c r="G4" t="s">
        <v>30</v>
      </c>
    </row>
    <row r="5" spans="1:7" x14ac:dyDescent="0.25">
      <c r="A5">
        <v>4</v>
      </c>
      <c r="B5" t="s">
        <v>16</v>
      </c>
      <c r="C5" s="5">
        <v>-45.262749999999997</v>
      </c>
      <c r="D5" s="5">
        <v>166.87403</v>
      </c>
      <c r="E5">
        <v>164</v>
      </c>
      <c r="F5" t="s">
        <v>37</v>
      </c>
      <c r="G5">
        <v>-999</v>
      </c>
    </row>
    <row r="6" spans="1:7" x14ac:dyDescent="0.25">
      <c r="A6">
        <v>5</v>
      </c>
      <c r="B6" t="s">
        <v>17</v>
      </c>
      <c r="C6" s="5">
        <v>-45.741199999999999</v>
      </c>
      <c r="D6" s="5">
        <v>166.80228</v>
      </c>
      <c r="E6">
        <v>34</v>
      </c>
      <c r="F6" t="s">
        <v>18</v>
      </c>
      <c r="G6">
        <v>-999</v>
      </c>
    </row>
    <row r="7" spans="1:7" x14ac:dyDescent="0.25">
      <c r="A7">
        <v>6</v>
      </c>
      <c r="B7" t="s">
        <v>20</v>
      </c>
      <c r="C7" s="5">
        <v>-45.75515</v>
      </c>
      <c r="D7" s="5">
        <v>166.81518333333332</v>
      </c>
      <c r="E7">
        <v>-999</v>
      </c>
      <c r="F7" t="s">
        <v>43</v>
      </c>
      <c r="G7">
        <v>-999</v>
      </c>
    </row>
    <row r="8" spans="1:7" x14ac:dyDescent="0.25">
      <c r="A8">
        <v>7</v>
      </c>
      <c r="B8" t="s">
        <v>27</v>
      </c>
      <c r="C8" s="5">
        <v>-45.728583333333333</v>
      </c>
      <c r="D8" s="5">
        <v>166.94036666666668</v>
      </c>
      <c r="E8">
        <v>-999</v>
      </c>
      <c r="F8" t="s">
        <v>39</v>
      </c>
      <c r="G8" t="s">
        <v>30</v>
      </c>
    </row>
    <row r="9" spans="1:7" x14ac:dyDescent="0.25">
      <c r="A9">
        <v>8</v>
      </c>
      <c r="B9" t="s">
        <v>33</v>
      </c>
      <c r="C9" s="5">
        <f>(45+(47.295/60))*-1</f>
        <v>-45.788249999999998</v>
      </c>
      <c r="D9" s="5">
        <f>166+(31.891/60)</f>
        <v>166.53151666666668</v>
      </c>
      <c r="E9">
        <v>224</v>
      </c>
      <c r="F9" t="s">
        <v>41</v>
      </c>
      <c r="G9" t="s">
        <v>40</v>
      </c>
    </row>
    <row r="10" spans="1:7" x14ac:dyDescent="0.25">
      <c r="A10">
        <v>9</v>
      </c>
      <c r="B10" t="s">
        <v>33</v>
      </c>
      <c r="C10" s="5">
        <f>(45+(45.428/60))*-1</f>
        <v>-45.757133333333336</v>
      </c>
      <c r="D10" s="5">
        <f>166+(39.966/60)</f>
        <v>166.6661</v>
      </c>
      <c r="E10">
        <v>309.3</v>
      </c>
      <c r="F10" t="s">
        <v>38</v>
      </c>
      <c r="G10">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Table 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Lewis</dc:creator>
  <cp:lastModifiedBy>Cathy Ginnane</cp:lastModifiedBy>
  <dcterms:created xsi:type="dcterms:W3CDTF">2015-06-05T18:17:20Z</dcterms:created>
  <dcterms:modified xsi:type="dcterms:W3CDTF">2024-08-09T01:38:53Z</dcterms:modified>
</cp:coreProperties>
</file>