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9" firstSheet="0" activeTab="3"/>
  </bookViews>
  <sheets>
    <sheet name="PLAN CUENTAS" sheetId="1" state="visible" r:id="rId2"/>
    <sheet name="comprobantes" sheetId="2" state="visible" r:id="rId3"/>
    <sheet name="proveedores" sheetId="3" state="visible" r:id="rId4"/>
    <sheet name="Junio 2018" sheetId="4" state="visible" r:id="rId5"/>
    <sheet name="Percep.CABA" sheetId="5" state="visible" r:id="rId6"/>
  </sheets>
  <externalReferences>
    <externalReference r:id="rId7"/>
  </externalReferences>
  <definedNames>
    <definedName function="false" hidden="false" localSheetId="3" name="_xlnm.Print_Area" vbProcedure="false">'Junio 2018'!$A$1:$T$36</definedName>
    <definedName function="false" hidden="false" localSheetId="4" name="_xlnm.Print_Area" vbProcedure="false">'Percep.CABA'!$A$1:$S$30</definedName>
    <definedName function="false" hidden="true" localSheetId="4" name="_xlnm._FilterDatabase" vbProcedure="false">'Percep.CABA'!$A$4:$AA$30</definedName>
    <definedName function="false" hidden="false" localSheetId="2" name="_xlnm.Print_Area" vbProcedure="false">proveedores!$A$1:$D$211</definedName>
    <definedName function="false" hidden="true" localSheetId="2" name="_xlnm._FilterDatabase" vbProcedure="false">proveedores!$A$1:$L$60</definedName>
    <definedName function="false" hidden="false" localSheetId="2" name="_xlnm.Print_Area" vbProcedure="false">proveedores!$A$1:$D$211</definedName>
    <definedName function="false" hidden="false" localSheetId="2" name="_xlnm._FilterDatabase" vbProcedure="false">proveedores!$A$1:$L$60</definedName>
    <definedName function="false" hidden="false" localSheetId="3" name="_xlnm.Print_Area" vbProcedure="false">'Junio 2018'!$A$1:$T$36</definedName>
    <definedName function="false" hidden="false" localSheetId="3" name="_xlnm._FilterDatabase" vbProcedure="false">'Junio 2018'!$A$4:$T$36</definedName>
    <definedName function="false" hidden="false" localSheetId="4" name="_xlnm.Print_Area" vbProcedure="false">'Percep.CABA'!$A$1:$S$30</definedName>
    <definedName function="false" hidden="false" localSheetId="4" name="_xlnm._FilterDatabase" vbProcedure="false">'Percep.CABA'!$A$4:$AA$30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<sst xmlns="http://schemas.openxmlformats.org/spreadsheetml/2006/main" count="489" uniqueCount="142">
  <si>
    <t>CUENTA</t>
  </si>
  <si>
    <t>DESCRIPCIÓN</t>
  </si>
  <si>
    <t>IMPUTABLE</t>
  </si>
  <si>
    <t>Activo</t>
  </si>
  <si>
    <t>NO</t>
  </si>
  <si>
    <t>Bienes de Uso</t>
  </si>
  <si>
    <t>Valor de Origen Rodados</t>
  </si>
  <si>
    <t>SI</t>
  </si>
  <si>
    <t>Valor Origen Muebles y Utiles</t>
  </si>
  <si>
    <t>Valor Origen instalaciones</t>
  </si>
  <si>
    <t>Valor Origen Inmuebles</t>
  </si>
  <si>
    <t>Valor de Origen Máquinas y Herramientas</t>
  </si>
  <si>
    <t>Egresos</t>
  </si>
  <si>
    <t>Compras de Materiales</t>
  </si>
  <si>
    <t>Gastos  de Producción</t>
  </si>
  <si>
    <t>Sueldos</t>
  </si>
  <si>
    <t>Cargas Sociales</t>
  </si>
  <si>
    <t>Gas Natural</t>
  </si>
  <si>
    <t>Energía Electrica</t>
  </si>
  <si>
    <t>Honorarios</t>
  </si>
  <si>
    <t>Alquileres</t>
  </si>
  <si>
    <t>Seguros</t>
  </si>
  <si>
    <t>Mant. y Rep. de Bienes de Uso</t>
  </si>
  <si>
    <t>Amortización de Bs. de Uso</t>
  </si>
  <si>
    <t>Gtos. Gles. Producc.</t>
  </si>
  <si>
    <t>Gastos de Administración</t>
  </si>
  <si>
    <t>Librería y Papelería</t>
  </si>
  <si>
    <t>Movilidad</t>
  </si>
  <si>
    <t>Alquileres y Expensas</t>
  </si>
  <si>
    <t>Amortizaciones de Bienes de Uso</t>
  </si>
  <si>
    <t>Impuestos, Tasas y Contribuciones</t>
  </si>
  <si>
    <t>Teléfonos</t>
  </si>
  <si>
    <t>Impuesto Ley 25413</t>
  </si>
  <si>
    <t>Gtos. gles de Admin.</t>
  </si>
  <si>
    <t>Gastos Comercialización</t>
  </si>
  <si>
    <t>Publicidad y Propaganda</t>
  </si>
  <si>
    <t>Fletes y Acarreos</t>
  </si>
  <si>
    <t>Deudores incobrables</t>
  </si>
  <si>
    <t>Gastos Financieros</t>
  </si>
  <si>
    <t>Gastos Bancarios</t>
  </si>
  <si>
    <t>Intereses Bancarios Perdidos</t>
  </si>
  <si>
    <t>Intereses Comerciales Perdidos</t>
  </si>
  <si>
    <t>Resultados F. y por Tenencia</t>
  </si>
  <si>
    <t>Tipo</t>
  </si>
  <si>
    <t>comprobante</t>
  </si>
  <si>
    <t>FAC</t>
  </si>
  <si>
    <t>Factura</t>
  </si>
  <si>
    <t>NCR</t>
  </si>
  <si>
    <t>Nota de Crédito</t>
  </si>
  <si>
    <t>NDE</t>
  </si>
  <si>
    <t>Nota de débito</t>
  </si>
  <si>
    <t>REC</t>
  </si>
  <si>
    <t>Recibo Factura</t>
  </si>
  <si>
    <t>CODIGO</t>
  </si>
  <si>
    <t>DENOMINACION</t>
  </si>
  <si>
    <t>CUIT</t>
  </si>
  <si>
    <t>TIPO
IVA</t>
  </si>
  <si>
    <t>TIPO PROV.
Bs. / Serv.</t>
  </si>
  <si>
    <t>DESCRIP.
CUENTA</t>
  </si>
  <si>
    <t>DOMICILIO</t>
  </si>
  <si>
    <t>C_POSTAL</t>
  </si>
  <si>
    <t>LOCALIDAD</t>
  </si>
  <si>
    <t>PROVINCIA</t>
  </si>
  <si>
    <t>JURISD</t>
  </si>
  <si>
    <t>XXXXX SA</t>
  </si>
  <si>
    <t>11-11111111-1</t>
  </si>
  <si>
    <t>RI</t>
  </si>
  <si>
    <t>YYYYY SA</t>
  </si>
  <si>
    <t>22-22222222-2</t>
  </si>
  <si>
    <t>SUBDIARIO IVA COMPRA</t>
  </si>
  <si>
    <t>Hoja N°:</t>
  </si>
  <si>
    <t>1</t>
  </si>
  <si>
    <t>JUNIO 2018</t>
  </si>
  <si>
    <t>SU EMPRESA SA</t>
  </si>
  <si>
    <t>CUIT: 33-33333333-3</t>
  </si>
  <si>
    <t>FECHA</t>
  </si>
  <si>
    <t>Denom.
Comprob.</t>
  </si>
  <si>
    <t>Tipo
Comp.</t>
  </si>
  <si>
    <t>Cód.
Prov.</t>
  </si>
  <si>
    <t>NOMBRE Y APELLIDO
O RAZON SOCIAL</t>
  </si>
  <si>
    <t>C.U.I.T. Nº</t>
  </si>
  <si>
    <t>Cond.
IVA</t>
  </si>
  <si>
    <t>Importe
Neto Grav.
10,50%</t>
  </si>
  <si>
    <t>Importe
Neto Grav.
21,00%</t>
  </si>
  <si>
    <t>Importe
Neto Grav.
27,00%</t>
  </si>
  <si>
    <t>I.VA.
Fact.
10,50%</t>
  </si>
  <si>
    <t>I.VA.
Fact.
21,00%</t>
  </si>
  <si>
    <t>I.VA.
Fact.
27,00%</t>
  </si>
  <si>
    <t>Concep.
NG / Exentos - Imp.internos</t>
  </si>
  <si>
    <t>Impor.
Percep. 
En I.V.A</t>
  </si>
  <si>
    <t>Imp. Percep.
I. Brutos
Prov. Bs. As.</t>
  </si>
  <si>
    <t>Imp. Percep.
I. Brutos
Cap. Fed.</t>
  </si>
  <si>
    <t>IMPORTE
TOTAL
FACTURADO</t>
  </si>
  <si>
    <t>NRO.</t>
  </si>
  <si>
    <t>COMPROB.</t>
  </si>
  <si>
    <t>FACTURA</t>
  </si>
  <si>
    <t>A</t>
  </si>
  <si>
    <t>0060</t>
  </si>
  <si>
    <t>00018846</t>
  </si>
  <si>
    <t>0030</t>
  </si>
  <si>
    <t>00001076</t>
  </si>
  <si>
    <t>0010</t>
  </si>
  <si>
    <t>00002416</t>
  </si>
  <si>
    <t>TOTALES</t>
  </si>
  <si>
    <t>TOTAL</t>
  </si>
  <si>
    <t>Total IVA(10,5% 21% y 27)</t>
  </si>
  <si>
    <t>MAYO 2018</t>
  </si>
  <si>
    <t>CARDAN COMPUTACION SA</t>
  </si>
  <si>
    <t>CUIT: 30-65032842-2</t>
  </si>
  <si>
    <t>Concep.
NG / Exentos</t>
  </si>
  <si>
    <t>CUENTA
CONTABLE</t>
  </si>
  <si>
    <t>Tipo de
Proveed.</t>
  </si>
  <si>
    <t>Compras de
Servicios
(monto CF)</t>
  </si>
  <si>
    <t>Compras a
Monotrib.
(total cpra)</t>
  </si>
  <si>
    <t>Compras de
Bs. Uso
(monto CF)</t>
  </si>
  <si>
    <t>DIF. POR EXCESO
C. FISCAL
U OTROS</t>
  </si>
  <si>
    <t>IMPORTE TOTAL
FACTURADO
+ EXCESO C. FISCAL U OTROS</t>
  </si>
  <si>
    <t>0070</t>
  </si>
  <si>
    <t>00010983</t>
  </si>
  <si>
    <t>00011322</t>
  </si>
  <si>
    <t>0005</t>
  </si>
  <si>
    <t>00072110</t>
  </si>
  <si>
    <t>0009</t>
  </si>
  <si>
    <t>00141683</t>
  </si>
  <si>
    <t>00142284</t>
  </si>
  <si>
    <t>0008</t>
  </si>
  <si>
    <t>00009707</t>
  </si>
  <si>
    <t>0148</t>
  </si>
  <si>
    <t>00008076</t>
  </si>
  <si>
    <t>00008120</t>
  </si>
  <si>
    <t>00008122</t>
  </si>
  <si>
    <t>00008210</t>
  </si>
  <si>
    <t>00008309</t>
  </si>
  <si>
    <t>00008357</t>
  </si>
  <si>
    <t>00103593</t>
  </si>
  <si>
    <t>0015</t>
  </si>
  <si>
    <t>00051801</t>
  </si>
  <si>
    <t>00051985</t>
  </si>
  <si>
    <t>00052107</t>
  </si>
  <si>
    <t>0012</t>
  </si>
  <si>
    <t>00226279</t>
  </si>
  <si>
    <t>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</si>
</sst>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D/MM/YYYY"/>
    <numFmt numFmtId="168" formatCode="#,##0.00"/>
    <numFmt numFmtId="169" formatCode="MMMM\-YY"/>
    <numFmt numFmtId="170" formatCode="0.00%"/>
    <numFmt numFmtId="171" formatCode="_ * #,##0.00_ ;_ * \-#,##0.00_ ;_ * \-??_ ;_ @_ "/>
    <numFmt numFmtId="172" formatCode="0.00"/>
    <numFmt numFmtId="173" formatCode="0.0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6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5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5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8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2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 and Settings/Administrador/Escritorio/Estudio/Inscriptos/Cardan S.A/Iva/Anual/IVA ANUAL 07-17 AL 06-1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7-17"/>
      <sheetName val="08-17"/>
      <sheetName val="09-17"/>
      <sheetName val="10-17"/>
      <sheetName val="11-17"/>
      <sheetName val="12-17"/>
      <sheetName val="01-18"/>
      <sheetName val="02-18"/>
      <sheetName val="03-18"/>
      <sheetName val="04-18"/>
      <sheetName val="05-18"/>
      <sheetName val="06-18"/>
      <sheetName val="GASTOS Julio17 a Junio18"/>
      <sheetName val="TOTALES"/>
    </sheetNames>
    <sheetDataSet>
      <sheetData sheetId="11">
        <row r="87">
          <cell r="L87">
            <v>823538.88</v>
          </cell>
        </row>
        <row r="87">
          <cell r="P87">
            <v>156667.63955</v>
          </cell>
        </row>
      </sheetData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6734693877551"/>
    <col collapsed="false" hidden="false" max="2" min="2" style="0" width="24.2908163265306"/>
    <col collapsed="false" hidden="false" max="1025" min="3" style="0" width="10.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s">
        <v>3</v>
      </c>
      <c r="C2" s="0" t="s">
        <v>4</v>
      </c>
    </row>
    <row r="3" customFormat="false" ht="12.75" hidden="false" customHeight="false" outlineLevel="0" collapsed="false">
      <c r="A3" s="1" t="n">
        <v>124</v>
      </c>
      <c r="B3" s="1" t="s">
        <v>5</v>
      </c>
      <c r="C3" s="1" t="s">
        <v>4</v>
      </c>
    </row>
    <row r="4" customFormat="false" ht="12.75" hidden="false" customHeight="false" outlineLevel="0" collapsed="false">
      <c r="A4" s="0" t="n">
        <v>12411</v>
      </c>
      <c r="B4" s="0" t="s">
        <v>6</v>
      </c>
      <c r="C4" s="0" t="s">
        <v>7</v>
      </c>
    </row>
    <row r="5" customFormat="false" ht="12.75" hidden="false" customHeight="false" outlineLevel="0" collapsed="false">
      <c r="A5" s="0" t="n">
        <v>12421</v>
      </c>
      <c r="B5" s="0" t="s">
        <v>8</v>
      </c>
      <c r="C5" s="0" t="s">
        <v>7</v>
      </c>
    </row>
    <row r="6" customFormat="false" ht="12.75" hidden="false" customHeight="false" outlineLevel="0" collapsed="false">
      <c r="A6" s="0" t="n">
        <v>12431</v>
      </c>
      <c r="B6" s="0" t="s">
        <v>9</v>
      </c>
      <c r="C6" s="0" t="s">
        <v>7</v>
      </c>
    </row>
    <row r="7" customFormat="false" ht="12.75" hidden="false" customHeight="false" outlineLevel="0" collapsed="false">
      <c r="A7" s="0" t="n">
        <v>12441</v>
      </c>
      <c r="B7" s="0" t="s">
        <v>10</v>
      </c>
      <c r="C7" s="0" t="s">
        <v>7</v>
      </c>
    </row>
    <row r="8" customFormat="false" ht="12.75" hidden="false" customHeight="false" outlineLevel="0" collapsed="false">
      <c r="A8" s="0" t="n">
        <v>12451</v>
      </c>
      <c r="B8" s="0" t="s">
        <v>11</v>
      </c>
      <c r="C8" s="0" t="s">
        <v>7</v>
      </c>
    </row>
    <row r="9" customFormat="false" ht="12.75" hidden="false" customHeight="false" outlineLevel="0" collapsed="false">
      <c r="A9" s="1" t="n">
        <v>52</v>
      </c>
      <c r="B9" s="1" t="s">
        <v>12</v>
      </c>
      <c r="C9" s="1" t="s">
        <v>4</v>
      </c>
    </row>
    <row r="10" customFormat="false" ht="12.75" hidden="false" customHeight="false" outlineLevel="0" collapsed="false">
      <c r="A10" s="0" t="n">
        <v>5212</v>
      </c>
      <c r="B10" s="0" t="s">
        <v>13</v>
      </c>
      <c r="C10" s="0" t="s">
        <v>7</v>
      </c>
    </row>
    <row r="11" customFormat="false" ht="12.75" hidden="false" customHeight="false" outlineLevel="0" collapsed="false">
      <c r="A11" s="1" t="n">
        <v>522</v>
      </c>
      <c r="B11" s="1" t="s">
        <v>14</v>
      </c>
      <c r="C11" s="1" t="s">
        <v>4</v>
      </c>
    </row>
    <row r="12" customFormat="false" ht="12.75" hidden="false" customHeight="false" outlineLevel="0" collapsed="false">
      <c r="A12" s="0" t="n">
        <v>5221</v>
      </c>
      <c r="B12" s="0" t="s">
        <v>15</v>
      </c>
      <c r="C12" s="0" t="s">
        <v>7</v>
      </c>
    </row>
    <row r="13" customFormat="false" ht="12.75" hidden="false" customHeight="false" outlineLevel="0" collapsed="false">
      <c r="A13" s="0" t="n">
        <v>5222</v>
      </c>
      <c r="B13" s="0" t="s">
        <v>16</v>
      </c>
      <c r="C13" s="0" t="s">
        <v>7</v>
      </c>
    </row>
    <row r="14" customFormat="false" ht="12.75" hidden="false" customHeight="false" outlineLevel="0" collapsed="false">
      <c r="A14" s="0" t="n">
        <v>5223</v>
      </c>
      <c r="B14" s="0" t="s">
        <v>17</v>
      </c>
      <c r="C14" s="0" t="s">
        <v>7</v>
      </c>
    </row>
    <row r="15" customFormat="false" ht="12.75" hidden="false" customHeight="false" outlineLevel="0" collapsed="false">
      <c r="A15" s="0" t="n">
        <v>5224</v>
      </c>
      <c r="B15" s="0" t="s">
        <v>18</v>
      </c>
      <c r="C15" s="0" t="s">
        <v>7</v>
      </c>
    </row>
    <row r="16" customFormat="false" ht="12.75" hidden="false" customHeight="false" outlineLevel="0" collapsed="false">
      <c r="A16" s="0" t="n">
        <v>5225</v>
      </c>
      <c r="B16" s="0" t="s">
        <v>19</v>
      </c>
      <c r="C16" s="0" t="s">
        <v>7</v>
      </c>
    </row>
    <row r="17" customFormat="false" ht="12.75" hidden="false" customHeight="false" outlineLevel="0" collapsed="false">
      <c r="A17" s="0" t="n">
        <v>5226</v>
      </c>
      <c r="B17" s="0" t="s">
        <v>20</v>
      </c>
      <c r="C17" s="0" t="s">
        <v>7</v>
      </c>
    </row>
    <row r="18" customFormat="false" ht="12.75" hidden="false" customHeight="false" outlineLevel="0" collapsed="false">
      <c r="A18" s="0" t="n">
        <v>5227</v>
      </c>
      <c r="B18" s="0" t="s">
        <v>21</v>
      </c>
      <c r="C18" s="0" t="s">
        <v>7</v>
      </c>
    </row>
    <row r="19" customFormat="false" ht="12.75" hidden="false" customHeight="false" outlineLevel="0" collapsed="false">
      <c r="A19" s="0" t="n">
        <v>5229</v>
      </c>
      <c r="B19" s="0" t="s">
        <v>22</v>
      </c>
      <c r="C19" s="0" t="s">
        <v>7</v>
      </c>
    </row>
    <row r="20" customFormat="false" ht="12.75" hidden="false" customHeight="false" outlineLevel="0" collapsed="false">
      <c r="A20" s="0" t="n">
        <v>52280</v>
      </c>
      <c r="B20" s="0" t="s">
        <v>23</v>
      </c>
      <c r="C20" s="0" t="s">
        <v>7</v>
      </c>
    </row>
    <row r="21" customFormat="false" ht="12.75" hidden="false" customHeight="false" outlineLevel="0" collapsed="false">
      <c r="A21" s="0" t="n">
        <v>52290</v>
      </c>
      <c r="B21" s="0" t="s">
        <v>24</v>
      </c>
      <c r="C21" s="0" t="s">
        <v>7</v>
      </c>
    </row>
    <row r="22" customFormat="false" ht="12.75" hidden="false" customHeight="false" outlineLevel="0" collapsed="false">
      <c r="A22" s="1" t="n">
        <v>523</v>
      </c>
      <c r="B22" s="1" t="s">
        <v>25</v>
      </c>
      <c r="C22" s="1" t="s">
        <v>4</v>
      </c>
    </row>
    <row r="23" customFormat="false" ht="12.75" hidden="false" customHeight="false" outlineLevel="0" collapsed="false">
      <c r="A23" s="0" t="n">
        <v>5231</v>
      </c>
      <c r="B23" s="0" t="s">
        <v>15</v>
      </c>
      <c r="C23" s="0" t="s">
        <v>7</v>
      </c>
    </row>
    <row r="24" customFormat="false" ht="12.75" hidden="false" customHeight="false" outlineLevel="0" collapsed="false">
      <c r="A24" s="0" t="n">
        <v>5232</v>
      </c>
      <c r="B24" s="0" t="s">
        <v>16</v>
      </c>
      <c r="C24" s="0" t="s">
        <v>7</v>
      </c>
    </row>
    <row r="25" customFormat="false" ht="12.75" hidden="false" customHeight="false" outlineLevel="0" collapsed="false">
      <c r="A25" s="0" t="n">
        <v>5233</v>
      </c>
      <c r="B25" s="0" t="s">
        <v>26</v>
      </c>
      <c r="C25" s="0" t="s">
        <v>7</v>
      </c>
    </row>
    <row r="26" customFormat="false" ht="12.75" hidden="false" customHeight="false" outlineLevel="0" collapsed="false">
      <c r="A26" s="0" t="n">
        <v>5234</v>
      </c>
      <c r="B26" s="0" t="s">
        <v>19</v>
      </c>
      <c r="C26" s="0" t="s">
        <v>7</v>
      </c>
    </row>
    <row r="27" customFormat="false" ht="12.75" hidden="false" customHeight="false" outlineLevel="0" collapsed="false">
      <c r="A27" s="0" t="n">
        <v>5235</v>
      </c>
      <c r="B27" s="0" t="s">
        <v>27</v>
      </c>
      <c r="C27" s="0" t="s">
        <v>7</v>
      </c>
    </row>
    <row r="28" customFormat="false" ht="12.75" hidden="false" customHeight="false" outlineLevel="0" collapsed="false">
      <c r="A28" s="0" t="n">
        <v>5236</v>
      </c>
      <c r="B28" s="0" t="s">
        <v>28</v>
      </c>
      <c r="C28" s="0" t="s">
        <v>7</v>
      </c>
    </row>
    <row r="29" customFormat="false" ht="12.75" hidden="false" customHeight="false" outlineLevel="0" collapsed="false">
      <c r="A29" s="0" t="n">
        <v>5237</v>
      </c>
      <c r="B29" s="0" t="s">
        <v>29</v>
      </c>
      <c r="C29" s="0" t="s">
        <v>7</v>
      </c>
    </row>
    <row r="30" customFormat="false" ht="12.75" hidden="false" customHeight="false" outlineLevel="0" collapsed="false">
      <c r="A30" s="0" t="n">
        <v>5238</v>
      </c>
      <c r="B30" s="0" t="s">
        <v>30</v>
      </c>
      <c r="C30" s="0" t="s">
        <v>7</v>
      </c>
    </row>
    <row r="31" customFormat="false" ht="12.75" hidden="false" customHeight="false" outlineLevel="0" collapsed="false">
      <c r="A31" s="0" t="n">
        <v>5239</v>
      </c>
      <c r="B31" s="0" t="s">
        <v>31</v>
      </c>
      <c r="C31" s="0" t="s">
        <v>7</v>
      </c>
    </row>
    <row r="32" customFormat="false" ht="12.75" hidden="false" customHeight="false" outlineLevel="0" collapsed="false">
      <c r="A32" s="0" t="n">
        <v>52310</v>
      </c>
      <c r="B32" s="0" t="s">
        <v>32</v>
      </c>
      <c r="C32" s="0" t="s">
        <v>7</v>
      </c>
    </row>
    <row r="33" customFormat="false" ht="12.75" hidden="false" customHeight="false" outlineLevel="0" collapsed="false">
      <c r="A33" s="0" t="n">
        <v>52390</v>
      </c>
      <c r="B33" s="0" t="s">
        <v>33</v>
      </c>
      <c r="C33" s="0" t="s">
        <v>7</v>
      </c>
    </row>
    <row r="34" customFormat="false" ht="12.75" hidden="false" customHeight="false" outlineLevel="0" collapsed="false">
      <c r="A34" s="1" t="n">
        <v>524</v>
      </c>
      <c r="B34" s="1" t="s">
        <v>34</v>
      </c>
      <c r="C34" s="1" t="s">
        <v>4</v>
      </c>
    </row>
    <row r="35" customFormat="false" ht="12.75" hidden="false" customHeight="false" outlineLevel="0" collapsed="false">
      <c r="A35" s="0" t="n">
        <v>5241</v>
      </c>
      <c r="B35" s="0" t="s">
        <v>35</v>
      </c>
      <c r="C35" s="0" t="s">
        <v>7</v>
      </c>
    </row>
    <row r="36" customFormat="false" ht="12.75" hidden="false" customHeight="false" outlineLevel="0" collapsed="false">
      <c r="A36" s="0" t="n">
        <v>5242</v>
      </c>
      <c r="B36" s="0" t="s">
        <v>19</v>
      </c>
      <c r="C36" s="0" t="s">
        <v>7</v>
      </c>
    </row>
    <row r="37" customFormat="false" ht="12.75" hidden="false" customHeight="false" outlineLevel="0" collapsed="false">
      <c r="A37" s="0" t="n">
        <v>5243</v>
      </c>
      <c r="B37" s="0" t="s">
        <v>36</v>
      </c>
      <c r="C37" s="0" t="s">
        <v>7</v>
      </c>
    </row>
    <row r="38" customFormat="false" ht="12.75" hidden="false" customHeight="false" outlineLevel="0" collapsed="false">
      <c r="A38" s="0" t="n">
        <v>5244</v>
      </c>
      <c r="B38" s="0" t="s">
        <v>37</v>
      </c>
      <c r="C38" s="0" t="s">
        <v>7</v>
      </c>
    </row>
    <row r="39" customFormat="false" ht="12.75" hidden="false" customHeight="false" outlineLevel="0" collapsed="false">
      <c r="A39" s="0" t="n">
        <v>5246</v>
      </c>
      <c r="B39" s="0" t="s">
        <v>30</v>
      </c>
      <c r="C39" s="0" t="s">
        <v>7</v>
      </c>
    </row>
    <row r="40" customFormat="false" ht="12.75" hidden="false" customHeight="false" outlineLevel="0" collapsed="false">
      <c r="A40" s="1" t="n">
        <v>525</v>
      </c>
      <c r="B40" s="1" t="s">
        <v>38</v>
      </c>
      <c r="C40" s="1" t="s">
        <v>4</v>
      </c>
    </row>
    <row r="41" customFormat="false" ht="12.75" hidden="false" customHeight="false" outlineLevel="0" collapsed="false">
      <c r="A41" s="0" t="n">
        <v>5251</v>
      </c>
      <c r="B41" s="0" t="s">
        <v>39</v>
      </c>
      <c r="C41" s="0" t="s">
        <v>7</v>
      </c>
    </row>
    <row r="42" customFormat="false" ht="12.75" hidden="false" customHeight="false" outlineLevel="0" collapsed="false">
      <c r="A42" s="0" t="n">
        <v>5252</v>
      </c>
      <c r="B42" s="0" t="s">
        <v>40</v>
      </c>
      <c r="C42" s="0" t="s">
        <v>7</v>
      </c>
    </row>
    <row r="43" customFormat="false" ht="12.75" hidden="false" customHeight="false" outlineLevel="0" collapsed="false">
      <c r="A43" s="0" t="n">
        <v>5253</v>
      </c>
      <c r="B43" s="0" t="s">
        <v>41</v>
      </c>
      <c r="C43" s="0" t="s">
        <v>7</v>
      </c>
    </row>
    <row r="44" customFormat="false" ht="12.75" hidden="false" customHeight="false" outlineLevel="0" collapsed="false">
      <c r="A44" s="0" t="n">
        <v>5254</v>
      </c>
      <c r="B44" s="0" t="s">
        <v>42</v>
      </c>
      <c r="C44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025" min="1" style="0" width="10.6734693877551"/>
  </cols>
  <sheetData>
    <row r="2" customFormat="false" ht="12.75" hidden="false" customHeight="false" outlineLevel="0" collapsed="false">
      <c r="A2" s="0" t="s">
        <v>43</v>
      </c>
    </row>
    <row r="3" customFormat="false" ht="12.75" hidden="false" customHeight="false" outlineLevel="0" collapsed="false">
      <c r="A3" s="0" t="s">
        <v>44</v>
      </c>
    </row>
    <row r="5" customFormat="false" ht="12.75" hidden="false" customHeight="false" outlineLevel="0" collapsed="false">
      <c r="A5" s="2" t="s">
        <v>45</v>
      </c>
      <c r="B5" s="0" t="s">
        <v>46</v>
      </c>
    </row>
    <row r="6" customFormat="false" ht="12.75" hidden="false" customHeight="false" outlineLevel="0" collapsed="false">
      <c r="A6" s="2" t="s">
        <v>47</v>
      </c>
      <c r="B6" s="0" t="s">
        <v>48</v>
      </c>
    </row>
    <row r="7" customFormat="false" ht="12.75" hidden="false" customHeight="false" outlineLevel="0" collapsed="false">
      <c r="A7" s="2" t="s">
        <v>49</v>
      </c>
      <c r="B7" s="0" t="s">
        <v>50</v>
      </c>
    </row>
    <row r="8" customFormat="false" ht="12.75" hidden="false" customHeight="false" outlineLevel="0" collapsed="false">
      <c r="A8" s="2" t="s">
        <v>51</v>
      </c>
      <c r="B8" s="0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M2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3" width="8.4234693877551"/>
    <col collapsed="false" hidden="false" max="2" min="2" style="4" width="51.1428571428572"/>
    <col collapsed="false" hidden="false" max="3" min="3" style="4" width="13.7040816326531"/>
    <col collapsed="false" hidden="false" max="4" min="4" style="4" width="5.42857142857143"/>
    <col collapsed="false" hidden="false" max="5" min="5" style="4" width="8.4234693877551"/>
    <col collapsed="false" hidden="false" max="6" min="6" style="4" width="11.8622448979592"/>
    <col collapsed="false" hidden="false" max="7" min="7" style="4" width="9.70918367346939"/>
    <col collapsed="false" hidden="false" max="9" min="8" style="0" width="10.8520408163265"/>
    <col collapsed="false" hidden="false" max="10" min="10" style="0" width="15"/>
    <col collapsed="false" hidden="false" max="11" min="11" style="0" width="12.1377551020408"/>
    <col collapsed="false" hidden="false" max="12" min="12" style="0" width="7.71428571428571"/>
    <col collapsed="false" hidden="false" max="1025" min="13" style="0" width="10.6734693877551"/>
  </cols>
  <sheetData>
    <row r="1" s="10" customFormat="true" ht="25.5" hidden="false" customHeight="false" outlineLevel="0" collapsed="false">
      <c r="A1" s="5" t="s">
        <v>53</v>
      </c>
      <c r="B1" s="5" t="s">
        <v>54</v>
      </c>
      <c r="C1" s="5" t="s">
        <v>55</v>
      </c>
      <c r="D1" s="6" t="s">
        <v>56</v>
      </c>
      <c r="E1" s="7" t="s">
        <v>0</v>
      </c>
      <c r="F1" s="8" t="s">
        <v>57</v>
      </c>
      <c r="G1" s="8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</row>
    <row r="2" s="3" customFormat="true" ht="15.75" hidden="false" customHeight="false" outlineLevel="0" collapsed="false">
      <c r="A2" s="11" t="n">
        <v>1</v>
      </c>
      <c r="B2" s="12" t="s">
        <v>64</v>
      </c>
      <c r="C2" s="13" t="s">
        <v>65</v>
      </c>
      <c r="D2" s="14" t="s">
        <v>66</v>
      </c>
      <c r="E2" s="15"/>
      <c r="F2" s="15"/>
      <c r="G2" s="15"/>
      <c r="H2" s="16"/>
      <c r="I2" s="16"/>
      <c r="J2" s="16"/>
      <c r="K2" s="16"/>
      <c r="L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</row>
    <row r="3" customFormat="false" ht="15.75" hidden="false" customHeight="false" outlineLevel="0" collapsed="false">
      <c r="A3" s="11" t="n">
        <f aca="false">+A2+1</f>
        <v>2</v>
      </c>
      <c r="B3" s="12" t="s">
        <v>67</v>
      </c>
      <c r="C3" s="13" t="s">
        <v>68</v>
      </c>
      <c r="D3" s="14" t="s">
        <v>66</v>
      </c>
      <c r="E3" s="18"/>
      <c r="F3" s="18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</row>
    <row r="4" customFormat="false" ht="15" hidden="false" customHeight="false" outlineLevel="0" collapsed="false">
      <c r="A4" s="11" t="n">
        <f aca="false">+A3+1</f>
        <v>3</v>
      </c>
      <c r="B4" s="12"/>
      <c r="C4" s="13"/>
      <c r="D4" s="14" t="s">
        <v>66</v>
      </c>
      <c r="E4" s="18"/>
      <c r="F4" s="18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</row>
    <row r="5" customFormat="false" ht="15" hidden="false" customHeight="false" outlineLevel="0" collapsed="false">
      <c r="A5" s="11" t="n">
        <f aca="false">+A4+1</f>
        <v>4</v>
      </c>
      <c r="B5" s="12"/>
      <c r="C5" s="13"/>
      <c r="D5" s="14" t="s">
        <v>66</v>
      </c>
      <c r="E5" s="18"/>
      <c r="F5" s="18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</row>
    <row r="6" customFormat="false" ht="15" hidden="false" customHeight="false" outlineLevel="0" collapsed="false">
      <c r="A6" s="11" t="n">
        <f aca="false">+A5+1</f>
        <v>5</v>
      </c>
      <c r="B6" s="21"/>
      <c r="C6" s="22"/>
      <c r="D6" s="14" t="s">
        <v>66</v>
      </c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</row>
    <row r="7" customFormat="false" ht="15" hidden="false" customHeight="false" outlineLevel="0" collapsed="false">
      <c r="A7" s="11" t="n">
        <f aca="false">+A6+1</f>
        <v>6</v>
      </c>
      <c r="B7" s="12"/>
      <c r="C7" s="13"/>
      <c r="D7" s="14" t="s">
        <v>66</v>
      </c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</row>
    <row r="8" customFormat="false" ht="15" hidden="false" customHeight="false" outlineLevel="0" collapsed="false">
      <c r="A8" s="11" t="n">
        <f aca="false">+A7+1</f>
        <v>7</v>
      </c>
      <c r="B8" s="12"/>
      <c r="C8" s="13"/>
      <c r="D8" s="14" t="s">
        <v>66</v>
      </c>
      <c r="E8" s="18"/>
      <c r="F8" s="18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</row>
    <row r="9" customFormat="false" ht="15" hidden="false" customHeight="false" outlineLevel="0" collapsed="false">
      <c r="A9" s="11" t="n">
        <f aca="false">+A8+1</f>
        <v>8</v>
      </c>
      <c r="B9" s="12"/>
      <c r="C9" s="13"/>
      <c r="D9" s="14" t="s">
        <v>66</v>
      </c>
      <c r="E9" s="18"/>
      <c r="F9" s="18"/>
      <c r="G9" s="2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</row>
    <row r="10" customFormat="false" ht="15" hidden="false" customHeight="false" outlineLevel="0" collapsed="false">
      <c r="A10" s="11" t="n">
        <f aca="false">+A9+1</f>
        <v>9</v>
      </c>
      <c r="B10" s="12"/>
      <c r="C10" s="13"/>
      <c r="D10" s="14" t="s">
        <v>66</v>
      </c>
      <c r="E10" s="18"/>
      <c r="F10" s="18"/>
      <c r="G10" s="2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</row>
    <row r="11" customFormat="false" ht="15" hidden="false" customHeight="false" outlineLevel="0" collapsed="false">
      <c r="A11" s="11" t="n">
        <f aca="false">+A10+1</f>
        <v>10</v>
      </c>
      <c r="B11" s="12"/>
      <c r="C11" s="13"/>
      <c r="D11" s="14" t="s">
        <v>66</v>
      </c>
      <c r="E11" s="18"/>
      <c r="F11" s="18"/>
      <c r="G11" s="2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</row>
    <row r="12" customFormat="false" ht="15" hidden="false" customHeight="false" outlineLevel="0" collapsed="false">
      <c r="A12" s="11" t="n">
        <f aca="false">+A11+1</f>
        <v>11</v>
      </c>
      <c r="B12" s="12"/>
      <c r="C12" s="13"/>
      <c r="D12" s="14" t="s">
        <v>66</v>
      </c>
      <c r="E12" s="18"/>
      <c r="F12" s="18"/>
      <c r="G12" s="2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</row>
    <row r="13" customFormat="false" ht="15" hidden="false" customHeight="false" outlineLevel="0" collapsed="false">
      <c r="A13" s="11" t="n">
        <f aca="false">+A12+1</f>
        <v>12</v>
      </c>
      <c r="B13" s="21"/>
      <c r="C13" s="22"/>
      <c r="D13" s="14" t="s">
        <v>66</v>
      </c>
      <c r="E13" s="18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</row>
    <row r="14" customFormat="false" ht="15" hidden="false" customHeight="false" outlineLevel="0" collapsed="false">
      <c r="A14" s="11" t="n">
        <f aca="false">+A13+1</f>
        <v>13</v>
      </c>
      <c r="B14" s="12"/>
      <c r="C14" s="13"/>
      <c r="D14" s="14" t="s">
        <v>66</v>
      </c>
      <c r="E14" s="18"/>
      <c r="F14" s="18"/>
      <c r="G14" s="2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</row>
    <row r="15" customFormat="false" ht="15" hidden="false" customHeight="false" outlineLevel="0" collapsed="false">
      <c r="A15" s="11" t="n">
        <f aca="false">+A14+1</f>
        <v>14</v>
      </c>
      <c r="B15" s="12"/>
      <c r="C15" s="13"/>
      <c r="D15" s="14" t="s">
        <v>66</v>
      </c>
      <c r="E15" s="18"/>
      <c r="F15" s="18"/>
      <c r="G15" s="2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</row>
    <row r="16" customFormat="false" ht="15" hidden="false" customHeight="false" outlineLevel="0" collapsed="false">
      <c r="A16" s="11" t="n">
        <f aca="false">+A15+1</f>
        <v>15</v>
      </c>
      <c r="B16" s="12"/>
      <c r="C16" s="13"/>
      <c r="D16" s="14" t="s">
        <v>66</v>
      </c>
      <c r="E16" s="18"/>
      <c r="F16" s="18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</row>
    <row r="17" customFormat="false" ht="15" hidden="false" customHeight="false" outlineLevel="0" collapsed="false">
      <c r="A17" s="11" t="n">
        <f aca="false">+A16+1</f>
        <v>16</v>
      </c>
      <c r="B17" s="12"/>
      <c r="C17" s="13"/>
      <c r="D17" s="14" t="s">
        <v>66</v>
      </c>
      <c r="E17" s="18"/>
      <c r="F17" s="18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</row>
    <row r="18" customFormat="false" ht="15" hidden="false" customHeight="false" outlineLevel="0" collapsed="false">
      <c r="A18" s="11" t="n">
        <f aca="false">+A17+1</f>
        <v>17</v>
      </c>
      <c r="B18" s="12"/>
      <c r="C18" s="13"/>
      <c r="D18" s="14" t="s">
        <v>66</v>
      </c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</row>
    <row r="19" customFormat="false" ht="15" hidden="false" customHeight="false" outlineLevel="0" collapsed="false">
      <c r="A19" s="11" t="n">
        <f aca="false">+A18+1</f>
        <v>18</v>
      </c>
      <c r="B19" s="21"/>
      <c r="C19" s="22"/>
      <c r="D19" s="14" t="s">
        <v>66</v>
      </c>
      <c r="E19" s="18"/>
      <c r="F19" s="18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</row>
    <row r="20" customFormat="false" ht="15" hidden="false" customHeight="false" outlineLevel="0" collapsed="false">
      <c r="A20" s="11" t="n">
        <f aca="false">+A19+1</f>
        <v>19</v>
      </c>
      <c r="B20" s="12"/>
      <c r="C20" s="13"/>
      <c r="D20" s="14" t="s">
        <v>66</v>
      </c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</row>
    <row r="21" customFormat="false" ht="15" hidden="false" customHeight="false" outlineLevel="0" collapsed="false">
      <c r="A21" s="11" t="n">
        <f aca="false">+A20+1</f>
        <v>20</v>
      </c>
      <c r="B21" s="12"/>
      <c r="C21" s="13"/>
      <c r="D21" s="14" t="s">
        <v>66</v>
      </c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</row>
    <row r="22" customFormat="false" ht="15" hidden="false" customHeight="false" outlineLevel="0" collapsed="false">
      <c r="A22" s="11" t="n">
        <f aca="false">+A21+1</f>
        <v>21</v>
      </c>
      <c r="B22" s="12"/>
      <c r="C22" s="13"/>
      <c r="D22" s="14" t="s">
        <v>66</v>
      </c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</row>
    <row r="23" customFormat="false" ht="15" hidden="false" customHeight="false" outlineLevel="0" collapsed="false">
      <c r="A23" s="11" t="n">
        <f aca="false">+A22+1</f>
        <v>22</v>
      </c>
      <c r="B23" s="12"/>
      <c r="C23" s="13"/>
      <c r="D23" s="14" t="s">
        <v>66</v>
      </c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</row>
    <row r="24" customFormat="false" ht="15" hidden="false" customHeight="false" outlineLevel="0" collapsed="false">
      <c r="A24" s="11" t="n">
        <f aca="false">+A23+1</f>
        <v>23</v>
      </c>
      <c r="B24" s="12"/>
      <c r="C24" s="13"/>
      <c r="D24" s="14" t="s">
        <v>66</v>
      </c>
      <c r="E24" s="18"/>
      <c r="F24" s="18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</row>
    <row r="25" customFormat="false" ht="15" hidden="false" customHeight="false" outlineLevel="0" collapsed="false">
      <c r="A25" s="11" t="n">
        <f aca="false">+A24+1</f>
        <v>24</v>
      </c>
      <c r="B25" s="12"/>
      <c r="C25" s="13"/>
      <c r="D25" s="14" t="s">
        <v>66</v>
      </c>
      <c r="E25" s="18"/>
      <c r="F25" s="18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</row>
    <row r="26" customFormat="false" ht="15" hidden="false" customHeight="false" outlineLevel="0" collapsed="false">
      <c r="A26" s="11" t="n">
        <f aca="false">+A25+1</f>
        <v>25</v>
      </c>
      <c r="B26" s="12"/>
      <c r="C26" s="13"/>
      <c r="D26" s="14" t="s">
        <v>66</v>
      </c>
      <c r="E26" s="18"/>
      <c r="F26" s="18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</row>
    <row r="27" customFormat="false" ht="15" hidden="false" customHeight="false" outlineLevel="0" collapsed="false">
      <c r="A27" s="11" t="n">
        <f aca="false">+A26+1</f>
        <v>26</v>
      </c>
      <c r="B27" s="12"/>
      <c r="C27" s="13"/>
      <c r="D27" s="14" t="s">
        <v>66</v>
      </c>
      <c r="E27" s="24"/>
      <c r="F27" s="24"/>
      <c r="G27" s="24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</row>
    <row r="28" customFormat="false" ht="15" hidden="false" customHeight="false" outlineLevel="0" collapsed="false">
      <c r="A28" s="11" t="n">
        <f aca="false">+A27+1</f>
        <v>27</v>
      </c>
      <c r="B28" s="12"/>
      <c r="C28" s="13"/>
      <c r="D28" s="14" t="s">
        <v>66</v>
      </c>
      <c r="E28" s="24"/>
      <c r="F28" s="24"/>
      <c r="G28" s="2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</row>
    <row r="29" customFormat="false" ht="15" hidden="false" customHeight="false" outlineLevel="0" collapsed="false">
      <c r="A29" s="11" t="n">
        <f aca="false">+A28+1</f>
        <v>28</v>
      </c>
      <c r="B29" s="21"/>
      <c r="C29" s="22"/>
      <c r="D29" s="14" t="s">
        <v>66</v>
      </c>
      <c r="E29" s="24"/>
      <c r="F29" s="24"/>
      <c r="G29" s="24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</row>
    <row r="30" customFormat="false" ht="15" hidden="false" customHeight="false" outlineLevel="0" collapsed="false">
      <c r="A30" s="11" t="n">
        <f aca="false">+A29+1</f>
        <v>29</v>
      </c>
      <c r="B30" s="12"/>
      <c r="C30" s="13"/>
      <c r="D30" s="14" t="s">
        <v>66</v>
      </c>
      <c r="E30" s="24"/>
      <c r="F30" s="24"/>
      <c r="G30" s="2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</row>
    <row r="31" customFormat="false" ht="15" hidden="false" customHeight="false" outlineLevel="0" collapsed="false">
      <c r="A31" s="11" t="n">
        <f aca="false">+A30+1</f>
        <v>30</v>
      </c>
      <c r="B31" s="12"/>
      <c r="C31" s="13"/>
      <c r="D31" s="14" t="s">
        <v>66</v>
      </c>
      <c r="E31" s="24"/>
      <c r="F31" s="24"/>
      <c r="G31" s="2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</row>
    <row r="32" customFormat="false" ht="15" hidden="false" customHeight="false" outlineLevel="0" collapsed="false">
      <c r="A32" s="11" t="n">
        <f aca="false">+A31+1</f>
        <v>31</v>
      </c>
      <c r="B32" s="12"/>
      <c r="C32" s="13"/>
      <c r="D32" s="14" t="s">
        <v>66</v>
      </c>
      <c r="E32" s="24"/>
      <c r="F32" s="24"/>
      <c r="G32" s="2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</row>
    <row r="33" customFormat="false" ht="15" hidden="false" customHeight="false" outlineLevel="0" collapsed="false">
      <c r="A33" s="11" t="n">
        <f aca="false">+A32+1</f>
        <v>32</v>
      </c>
      <c r="B33" s="12"/>
      <c r="C33" s="13"/>
      <c r="D33" s="14" t="s">
        <v>66</v>
      </c>
      <c r="E33" s="24"/>
      <c r="F33" s="24"/>
      <c r="G33" s="2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</row>
    <row r="34" customFormat="false" ht="15" hidden="false" customHeight="false" outlineLevel="0" collapsed="false">
      <c r="A34" s="11" t="n">
        <f aca="false">+A33+1</f>
        <v>33</v>
      </c>
      <c r="B34" s="12"/>
      <c r="C34" s="13"/>
      <c r="D34" s="14" t="s">
        <v>66</v>
      </c>
      <c r="E34" s="24"/>
      <c r="F34" s="24"/>
      <c r="G34" s="2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</row>
    <row r="35" customFormat="false" ht="15" hidden="false" customHeight="false" outlineLevel="0" collapsed="false">
      <c r="A35" s="11" t="n">
        <f aca="false">+A34+1</f>
        <v>34</v>
      </c>
      <c r="B35" s="21"/>
      <c r="C35" s="22"/>
      <c r="D35" s="14" t="s">
        <v>66</v>
      </c>
      <c r="E35" s="24"/>
      <c r="F35" s="24"/>
      <c r="G35" s="2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</row>
    <row r="36" customFormat="false" ht="15" hidden="false" customHeight="false" outlineLevel="0" collapsed="false">
      <c r="A36" s="11" t="n">
        <f aca="false">+A35+1</f>
        <v>35</v>
      </c>
      <c r="B36" s="12"/>
      <c r="C36" s="13"/>
      <c r="D36" s="14" t="s">
        <v>66</v>
      </c>
      <c r="E36" s="24"/>
      <c r="F36" s="24"/>
      <c r="G36" s="24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</row>
    <row r="37" customFormat="false" ht="15" hidden="false" customHeight="false" outlineLevel="0" collapsed="false">
      <c r="A37" s="11" t="n">
        <f aca="false">+A36+1</f>
        <v>36</v>
      </c>
      <c r="B37" s="12"/>
      <c r="C37" s="13"/>
      <c r="D37" s="14" t="s">
        <v>66</v>
      </c>
      <c r="E37" s="24"/>
      <c r="F37" s="24"/>
      <c r="G37" s="24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</row>
    <row r="38" customFormat="false" ht="15" hidden="false" customHeight="false" outlineLevel="0" collapsed="false">
      <c r="A38" s="11" t="n">
        <f aca="false">+A37+1</f>
        <v>37</v>
      </c>
      <c r="B38" s="12"/>
      <c r="C38" s="13"/>
      <c r="D38" s="14" t="s">
        <v>66</v>
      </c>
      <c r="E38" s="24"/>
      <c r="F38" s="24"/>
      <c r="G38" s="24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</row>
    <row r="39" customFormat="false" ht="15" hidden="false" customHeight="false" outlineLevel="0" collapsed="false">
      <c r="A39" s="11" t="n">
        <f aca="false">+A38+1</f>
        <v>38</v>
      </c>
      <c r="B39" s="12"/>
      <c r="C39" s="13"/>
      <c r="D39" s="14" t="s">
        <v>66</v>
      </c>
      <c r="E39" s="24"/>
      <c r="F39" s="24"/>
      <c r="G39" s="2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</row>
    <row r="40" customFormat="false" ht="15" hidden="false" customHeight="false" outlineLevel="0" collapsed="false">
      <c r="A40" s="11" t="n">
        <f aca="false">+A39+1</f>
        <v>39</v>
      </c>
      <c r="B40" s="12"/>
      <c r="C40" s="13"/>
      <c r="D40" s="14" t="s">
        <v>66</v>
      </c>
      <c r="E40" s="24"/>
      <c r="F40" s="24"/>
      <c r="G40" s="24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</row>
    <row r="41" customFormat="false" ht="15" hidden="false" customHeight="false" outlineLevel="0" collapsed="false">
      <c r="A41" s="11" t="n">
        <f aca="false">+A40+1</f>
        <v>40</v>
      </c>
      <c r="B41" s="21"/>
      <c r="C41" s="13"/>
      <c r="D41" s="14" t="s">
        <v>66</v>
      </c>
      <c r="E41" s="24"/>
      <c r="F41" s="24"/>
      <c r="G41" s="24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</row>
    <row r="42" customFormat="false" ht="15" hidden="false" customHeight="false" outlineLevel="0" collapsed="false">
      <c r="A42" s="11" t="n">
        <f aca="false">+A41+1</f>
        <v>41</v>
      </c>
      <c r="B42" s="21"/>
      <c r="C42" s="13"/>
      <c r="D42" s="14" t="s">
        <v>66</v>
      </c>
      <c r="E42" s="24"/>
      <c r="F42" s="24"/>
      <c r="G42" s="24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</row>
    <row r="43" customFormat="false" ht="15" hidden="false" customHeight="false" outlineLevel="0" collapsed="false">
      <c r="A43" s="11" t="n">
        <f aca="false">+A42+1</f>
        <v>42</v>
      </c>
      <c r="B43" s="21"/>
      <c r="C43" s="13"/>
      <c r="D43" s="14" t="s">
        <v>66</v>
      </c>
      <c r="E43" s="24"/>
      <c r="F43" s="24"/>
      <c r="G43" s="2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</row>
    <row r="44" customFormat="false" ht="15" hidden="false" customHeight="false" outlineLevel="0" collapsed="false">
      <c r="A44" s="11" t="n">
        <f aca="false">+A43+1</f>
        <v>43</v>
      </c>
      <c r="B44" s="21"/>
      <c r="C44" s="13"/>
      <c r="D44" s="14" t="s">
        <v>66</v>
      </c>
      <c r="E44" s="24"/>
      <c r="F44" s="24"/>
      <c r="G44" s="2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</row>
    <row r="45" customFormat="false" ht="15" hidden="false" customHeight="false" outlineLevel="0" collapsed="false">
      <c r="A45" s="11" t="n">
        <f aca="false">+A44+1</f>
        <v>44</v>
      </c>
      <c r="B45" s="21"/>
      <c r="C45" s="13"/>
      <c r="D45" s="14" t="s">
        <v>66</v>
      </c>
      <c r="E45" s="24"/>
      <c r="F45" s="24"/>
      <c r="G45" s="2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</row>
    <row r="46" customFormat="false" ht="15" hidden="false" customHeight="false" outlineLevel="0" collapsed="false">
      <c r="A46" s="11" t="n">
        <f aca="false">+A45+1</f>
        <v>45</v>
      </c>
      <c r="B46" s="21"/>
      <c r="C46" s="13"/>
      <c r="D46" s="14" t="s">
        <v>66</v>
      </c>
      <c r="E46" s="24"/>
      <c r="F46" s="24"/>
      <c r="G46" s="2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</row>
    <row r="47" customFormat="false" ht="15" hidden="false" customHeight="false" outlineLevel="0" collapsed="false">
      <c r="A47" s="11" t="n">
        <f aca="false">+A46+1</f>
        <v>46</v>
      </c>
      <c r="B47" s="21"/>
      <c r="C47" s="13"/>
      <c r="D47" s="14" t="s">
        <v>66</v>
      </c>
      <c r="E47" s="24"/>
      <c r="F47" s="24"/>
      <c r="G47" s="24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</row>
    <row r="48" customFormat="false" ht="15" hidden="false" customHeight="false" outlineLevel="0" collapsed="false">
      <c r="A48" s="11" t="n">
        <f aca="false">+A47+1</f>
        <v>47</v>
      </c>
      <c r="B48" s="21"/>
      <c r="C48" s="13"/>
      <c r="D48" s="14" t="s">
        <v>66</v>
      </c>
      <c r="E48" s="24"/>
      <c r="F48" s="24"/>
      <c r="G48" s="2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</row>
    <row r="49" customFormat="false" ht="15" hidden="false" customHeight="false" outlineLevel="0" collapsed="false">
      <c r="A49" s="11" t="n">
        <f aca="false">+A48+1</f>
        <v>48</v>
      </c>
      <c r="B49" s="21"/>
      <c r="C49" s="13"/>
      <c r="D49" s="14" t="s">
        <v>66</v>
      </c>
      <c r="E49" s="24"/>
      <c r="F49" s="24"/>
      <c r="G49" s="2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</row>
    <row r="50" customFormat="false" ht="15" hidden="false" customHeight="false" outlineLevel="0" collapsed="false">
      <c r="A50" s="11" t="n">
        <f aca="false">+A49+1</f>
        <v>49</v>
      </c>
      <c r="B50" s="21"/>
      <c r="C50" s="13"/>
      <c r="D50" s="14" t="s">
        <v>66</v>
      </c>
      <c r="E50" s="24"/>
      <c r="F50" s="24"/>
      <c r="G50" s="2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</row>
    <row r="51" customFormat="false" ht="15" hidden="false" customHeight="false" outlineLevel="0" collapsed="false">
      <c r="A51" s="11" t="n">
        <f aca="false">+A50+1</f>
        <v>50</v>
      </c>
      <c r="B51" s="12"/>
      <c r="C51" s="13"/>
      <c r="D51" s="14" t="s">
        <v>66</v>
      </c>
      <c r="E51" s="24"/>
      <c r="F51" s="24"/>
      <c r="G51" s="2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</row>
    <row r="52" customFormat="false" ht="15" hidden="false" customHeight="false" outlineLevel="0" collapsed="false">
      <c r="A52" s="11" t="n">
        <f aca="false">+A51+1</f>
        <v>51</v>
      </c>
      <c r="B52" s="12"/>
      <c r="C52" s="13"/>
      <c r="D52" s="14" t="s">
        <v>66</v>
      </c>
      <c r="E52" s="24"/>
      <c r="F52" s="24"/>
      <c r="G52" s="2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</row>
    <row r="53" customFormat="false" ht="15" hidden="false" customHeight="false" outlineLevel="0" collapsed="false">
      <c r="A53" s="11" t="n">
        <f aca="false">+A52+1</f>
        <v>52</v>
      </c>
      <c r="B53" s="12"/>
      <c r="C53" s="13"/>
      <c r="D53" s="14" t="s">
        <v>66</v>
      </c>
      <c r="E53" s="24"/>
      <c r="F53" s="24"/>
      <c r="G53" s="2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</row>
    <row r="54" customFormat="false" ht="15" hidden="false" customHeight="false" outlineLevel="0" collapsed="false">
      <c r="A54" s="11" t="n">
        <f aca="false">+A53+1</f>
        <v>53</v>
      </c>
      <c r="B54" s="12"/>
      <c r="C54" s="13"/>
      <c r="D54" s="14" t="s">
        <v>66</v>
      </c>
      <c r="E54" s="24"/>
      <c r="F54" s="24"/>
      <c r="G54" s="2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</row>
    <row r="55" customFormat="false" ht="15" hidden="false" customHeight="false" outlineLevel="0" collapsed="false">
      <c r="A55" s="11" t="n">
        <f aca="false">+A54+1</f>
        <v>54</v>
      </c>
      <c r="B55" s="12"/>
      <c r="C55" s="13"/>
      <c r="D55" s="14" t="s">
        <v>66</v>
      </c>
      <c r="E55" s="24"/>
      <c r="F55" s="24"/>
      <c r="G55" s="2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</row>
    <row r="56" customFormat="false" ht="15" hidden="false" customHeight="false" outlineLevel="0" collapsed="false">
      <c r="A56" s="11" t="n">
        <f aca="false">+A55+1</f>
        <v>55</v>
      </c>
      <c r="B56" s="12"/>
      <c r="C56" s="13"/>
      <c r="D56" s="14" t="s">
        <v>66</v>
      </c>
      <c r="E56" s="24"/>
      <c r="F56" s="24"/>
      <c r="G56" s="2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</row>
    <row r="57" customFormat="false" ht="15" hidden="false" customHeight="false" outlineLevel="0" collapsed="false">
      <c r="A57" s="11" t="n">
        <f aca="false">+A56+1</f>
        <v>56</v>
      </c>
      <c r="B57" s="12"/>
      <c r="C57" s="13"/>
      <c r="D57" s="14" t="s">
        <v>66</v>
      </c>
      <c r="E57" s="24"/>
      <c r="F57" s="24"/>
      <c r="G57" s="2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</row>
    <row r="58" customFormat="false" ht="15" hidden="false" customHeight="false" outlineLevel="0" collapsed="false">
      <c r="A58" s="11" t="n">
        <f aca="false">+A57+1</f>
        <v>57</v>
      </c>
      <c r="B58" s="12"/>
      <c r="C58" s="13"/>
      <c r="D58" s="14" t="s">
        <v>66</v>
      </c>
      <c r="E58" s="24"/>
      <c r="F58" s="24"/>
      <c r="G58" s="2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</row>
    <row r="59" customFormat="false" ht="15" hidden="false" customHeight="false" outlineLevel="0" collapsed="false">
      <c r="A59" s="11" t="n">
        <f aca="false">+A58+1</f>
        <v>58</v>
      </c>
      <c r="B59" s="12"/>
      <c r="C59" s="13"/>
      <c r="D59" s="14" t="s">
        <v>66</v>
      </c>
      <c r="E59" s="24"/>
      <c r="F59" s="24"/>
      <c r="G59" s="2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</row>
    <row r="60" customFormat="false" ht="15" hidden="false" customHeight="false" outlineLevel="0" collapsed="false">
      <c r="A60" s="11" t="n">
        <f aca="false">+A59+1</f>
        <v>59</v>
      </c>
      <c r="B60" s="12"/>
      <c r="C60" s="13"/>
      <c r="D60" s="14" t="s">
        <v>66</v>
      </c>
      <c r="E60" s="24"/>
      <c r="F60" s="24"/>
      <c r="G60" s="2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</row>
    <row r="61" customFormat="false" ht="15" hidden="false" customHeight="false" outlineLevel="0" collapsed="false">
      <c r="A61" s="11" t="n">
        <f aca="false">+A60+1</f>
        <v>60</v>
      </c>
      <c r="B61" s="12"/>
      <c r="C61" s="13"/>
      <c r="D61" s="14" t="s">
        <v>66</v>
      </c>
      <c r="E61" s="24"/>
      <c r="F61" s="24"/>
      <c r="G61" s="24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</row>
    <row r="62" customFormat="false" ht="15" hidden="false" customHeight="false" outlineLevel="0" collapsed="false">
      <c r="A62" s="11" t="n">
        <f aca="false">+A61+1</f>
        <v>61</v>
      </c>
      <c r="B62" s="12"/>
      <c r="C62" s="13"/>
      <c r="D62" s="14" t="s">
        <v>66</v>
      </c>
      <c r="E62" s="24"/>
      <c r="F62" s="24"/>
      <c r="G62" s="24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</row>
    <row r="63" customFormat="false" ht="15" hidden="false" customHeight="false" outlineLevel="0" collapsed="false">
      <c r="A63" s="11" t="n">
        <f aca="false">+A62+1</f>
        <v>62</v>
      </c>
      <c r="B63" s="12"/>
      <c r="C63" s="13"/>
      <c r="D63" s="14" t="s">
        <v>66</v>
      </c>
      <c r="E63" s="24"/>
      <c r="F63" s="24"/>
      <c r="G63" s="2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</row>
    <row r="64" customFormat="false" ht="15" hidden="false" customHeight="false" outlineLevel="0" collapsed="false">
      <c r="A64" s="11" t="n">
        <f aca="false">+A63+1</f>
        <v>63</v>
      </c>
      <c r="B64" s="12"/>
      <c r="C64" s="13"/>
      <c r="D64" s="14" t="s">
        <v>66</v>
      </c>
      <c r="E64" s="24"/>
      <c r="F64" s="24"/>
      <c r="G64" s="2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</row>
    <row r="65" customFormat="false" ht="15" hidden="false" customHeight="false" outlineLevel="0" collapsed="false">
      <c r="A65" s="11" t="n">
        <f aca="false">+A64+1</f>
        <v>64</v>
      </c>
      <c r="B65" s="12"/>
      <c r="C65" s="13"/>
      <c r="D65" s="14" t="s">
        <v>66</v>
      </c>
      <c r="E65" s="24"/>
      <c r="F65" s="24"/>
      <c r="G65" s="2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</row>
    <row r="66" customFormat="false" ht="15" hidden="false" customHeight="false" outlineLevel="0" collapsed="false">
      <c r="A66" s="11" t="n">
        <f aca="false">+A65+1</f>
        <v>65</v>
      </c>
      <c r="B66" s="12"/>
      <c r="C66" s="13"/>
      <c r="D66" s="14" t="s">
        <v>66</v>
      </c>
      <c r="E66" s="24"/>
      <c r="F66" s="24"/>
      <c r="G66" s="2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</row>
    <row r="67" customFormat="false" ht="15" hidden="false" customHeight="false" outlineLevel="0" collapsed="false">
      <c r="A67" s="11" t="n">
        <f aca="false">+A66+1</f>
        <v>66</v>
      </c>
      <c r="B67" s="12"/>
      <c r="C67" s="13"/>
      <c r="D67" s="14" t="s">
        <v>66</v>
      </c>
      <c r="E67" s="24"/>
      <c r="F67" s="24"/>
      <c r="G67" s="24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</row>
    <row r="68" customFormat="false" ht="15" hidden="false" customHeight="false" outlineLevel="0" collapsed="false">
      <c r="A68" s="11" t="n">
        <f aca="false">+A67+1</f>
        <v>67</v>
      </c>
      <c r="B68" s="12"/>
      <c r="C68" s="13"/>
      <c r="D68" s="14" t="s">
        <v>66</v>
      </c>
      <c r="E68" s="24"/>
      <c r="F68" s="24"/>
      <c r="G68" s="24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</row>
    <row r="69" customFormat="false" ht="15" hidden="false" customHeight="false" outlineLevel="0" collapsed="false">
      <c r="A69" s="11" t="n">
        <f aca="false">+A68+1</f>
        <v>68</v>
      </c>
      <c r="B69" s="12"/>
      <c r="C69" s="13"/>
      <c r="D69" s="14" t="s">
        <v>66</v>
      </c>
      <c r="E69" s="24"/>
      <c r="F69" s="24"/>
      <c r="G69" s="24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</row>
    <row r="70" customFormat="false" ht="15" hidden="false" customHeight="false" outlineLevel="0" collapsed="false">
      <c r="A70" s="11" t="n">
        <f aca="false">+A69+1</f>
        <v>69</v>
      </c>
      <c r="B70" s="12"/>
      <c r="C70" s="13"/>
      <c r="D70" s="14" t="s">
        <v>66</v>
      </c>
      <c r="E70" s="24"/>
      <c r="F70" s="24"/>
      <c r="G70" s="24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</row>
    <row r="71" customFormat="false" ht="15" hidden="false" customHeight="false" outlineLevel="0" collapsed="false">
      <c r="A71" s="11" t="n">
        <f aca="false">+A70+1</f>
        <v>70</v>
      </c>
      <c r="B71" s="12"/>
      <c r="C71" s="13"/>
      <c r="D71" s="14" t="s">
        <v>66</v>
      </c>
      <c r="E71" s="24"/>
      <c r="F71" s="24"/>
      <c r="G71" s="24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</row>
    <row r="72" customFormat="false" ht="15" hidden="false" customHeight="false" outlineLevel="0" collapsed="false">
      <c r="A72" s="11" t="n">
        <f aca="false">+A71+1</f>
        <v>71</v>
      </c>
      <c r="B72" s="12"/>
      <c r="C72" s="13"/>
      <c r="D72" s="14" t="s">
        <v>66</v>
      </c>
      <c r="E72" s="24"/>
      <c r="F72" s="24"/>
      <c r="G72" s="24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</row>
    <row r="73" customFormat="false" ht="15" hidden="false" customHeight="false" outlineLevel="0" collapsed="false">
      <c r="A73" s="11" t="n">
        <f aca="false">+A72+1</f>
        <v>72</v>
      </c>
      <c r="B73" s="12"/>
      <c r="C73" s="13"/>
      <c r="D73" s="14" t="s">
        <v>66</v>
      </c>
      <c r="E73" s="24"/>
      <c r="F73" s="24"/>
      <c r="G73" s="24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</row>
    <row r="74" customFormat="false" ht="15" hidden="false" customHeight="false" outlineLevel="0" collapsed="false">
      <c r="A74" s="11" t="n">
        <f aca="false">+A73+1</f>
        <v>73</v>
      </c>
      <c r="B74" s="12"/>
      <c r="C74" s="13"/>
      <c r="D74" s="14" t="s">
        <v>66</v>
      </c>
      <c r="E74" s="24"/>
      <c r="F74" s="24"/>
      <c r="G74" s="24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</row>
    <row r="75" customFormat="false" ht="15" hidden="false" customHeight="false" outlineLevel="0" collapsed="false">
      <c r="A75" s="11" t="n">
        <f aca="false">+A74+1</f>
        <v>74</v>
      </c>
      <c r="B75" s="12"/>
      <c r="C75" s="13"/>
      <c r="D75" s="14" t="s">
        <v>66</v>
      </c>
      <c r="E75" s="24"/>
      <c r="F75" s="24"/>
      <c r="G75" s="24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</row>
    <row r="76" customFormat="false" ht="15" hidden="false" customHeight="false" outlineLevel="0" collapsed="false">
      <c r="A76" s="11" t="n">
        <f aca="false">+A75+1</f>
        <v>75</v>
      </c>
      <c r="B76" s="12"/>
      <c r="C76" s="13"/>
      <c r="D76" s="14" t="s">
        <v>66</v>
      </c>
      <c r="E76" s="24"/>
      <c r="F76" s="24"/>
      <c r="G76" s="24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</row>
    <row r="77" customFormat="false" ht="15" hidden="false" customHeight="false" outlineLevel="0" collapsed="false">
      <c r="A77" s="11" t="n">
        <f aca="false">+A76+1</f>
        <v>76</v>
      </c>
      <c r="B77" s="12"/>
      <c r="C77" s="13"/>
      <c r="D77" s="14" t="s">
        <v>66</v>
      </c>
      <c r="E77" s="24"/>
      <c r="F77" s="24"/>
      <c r="G77" s="24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</row>
    <row r="78" customFormat="false" ht="15" hidden="false" customHeight="false" outlineLevel="0" collapsed="false">
      <c r="A78" s="11" t="n">
        <f aca="false">+A77+1</f>
        <v>77</v>
      </c>
      <c r="B78" s="12"/>
      <c r="C78" s="13"/>
      <c r="D78" s="14" t="s">
        <v>66</v>
      </c>
      <c r="E78" s="24"/>
      <c r="F78" s="24"/>
      <c r="G78" s="24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</row>
    <row r="79" customFormat="false" ht="15" hidden="false" customHeight="false" outlineLevel="0" collapsed="false">
      <c r="A79" s="11" t="n">
        <f aca="false">+A78+1</f>
        <v>78</v>
      </c>
      <c r="B79" s="12"/>
      <c r="C79" s="13"/>
      <c r="D79" s="14" t="s">
        <v>66</v>
      </c>
      <c r="E79" s="24"/>
      <c r="F79" s="24"/>
      <c r="G79" s="24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</row>
    <row r="80" customFormat="false" ht="15" hidden="false" customHeight="false" outlineLevel="0" collapsed="false">
      <c r="A80" s="11" t="n">
        <f aca="false">+A79+1</f>
        <v>79</v>
      </c>
      <c r="B80" s="12"/>
      <c r="C80" s="13"/>
      <c r="D80" s="14" t="s">
        <v>66</v>
      </c>
      <c r="E80" s="24"/>
      <c r="F80" s="24"/>
      <c r="G80" s="24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</row>
    <row r="81" customFormat="false" ht="15" hidden="false" customHeight="false" outlineLevel="0" collapsed="false">
      <c r="A81" s="11" t="n">
        <f aca="false">+A80+1</f>
        <v>80</v>
      </c>
      <c r="B81" s="12"/>
      <c r="C81" s="13"/>
      <c r="D81" s="14" t="s">
        <v>66</v>
      </c>
      <c r="E81" s="24"/>
      <c r="F81" s="24"/>
      <c r="G81" s="2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</row>
    <row r="82" customFormat="false" ht="15" hidden="false" customHeight="false" outlineLevel="0" collapsed="false">
      <c r="A82" s="11" t="n">
        <f aca="false">+A81+1</f>
        <v>81</v>
      </c>
      <c r="B82" s="12"/>
      <c r="C82" s="13"/>
      <c r="D82" s="14" t="s">
        <v>66</v>
      </c>
      <c r="E82" s="24"/>
      <c r="F82" s="24"/>
      <c r="G82" s="24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</row>
    <row r="83" customFormat="false" ht="15" hidden="false" customHeight="false" outlineLevel="0" collapsed="false">
      <c r="A83" s="11" t="n">
        <f aca="false">+A82+1</f>
        <v>82</v>
      </c>
      <c r="B83" s="12"/>
      <c r="C83" s="13"/>
      <c r="D83" s="14" t="s">
        <v>66</v>
      </c>
      <c r="E83" s="24"/>
      <c r="F83" s="24"/>
      <c r="G83" s="24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</row>
    <row r="84" customFormat="false" ht="15" hidden="false" customHeight="false" outlineLevel="0" collapsed="false">
      <c r="A84" s="11" t="n">
        <f aca="false">+A83+1</f>
        <v>83</v>
      </c>
      <c r="B84" s="12"/>
      <c r="C84" s="13"/>
      <c r="D84" s="14" t="s">
        <v>66</v>
      </c>
      <c r="E84" s="24"/>
      <c r="F84" s="24"/>
      <c r="G84" s="24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</row>
    <row r="85" customFormat="false" ht="15" hidden="false" customHeight="false" outlineLevel="0" collapsed="false">
      <c r="A85" s="11" t="n">
        <f aca="false">+A84+1</f>
        <v>84</v>
      </c>
      <c r="B85" s="12"/>
      <c r="C85" s="13"/>
      <c r="D85" s="14" t="s">
        <v>66</v>
      </c>
      <c r="E85" s="24"/>
      <c r="F85" s="24"/>
      <c r="G85" s="24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</row>
    <row r="86" customFormat="false" ht="15" hidden="false" customHeight="false" outlineLevel="0" collapsed="false">
      <c r="A86" s="11" t="n">
        <f aca="false">+A85+1</f>
        <v>85</v>
      </c>
      <c r="B86" s="12"/>
      <c r="C86" s="13"/>
      <c r="D86" s="14" t="s">
        <v>66</v>
      </c>
      <c r="E86" s="24"/>
      <c r="F86" s="24"/>
      <c r="G86" s="24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</row>
    <row r="87" customFormat="false" ht="15" hidden="false" customHeight="false" outlineLevel="0" collapsed="false">
      <c r="A87" s="11" t="n">
        <f aca="false">+A86+1</f>
        <v>86</v>
      </c>
      <c r="B87" s="12"/>
      <c r="C87" s="13"/>
      <c r="D87" s="14" t="s">
        <v>66</v>
      </c>
      <c r="E87" s="24"/>
      <c r="F87" s="24"/>
      <c r="G87" s="24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</row>
    <row r="88" customFormat="false" ht="15" hidden="false" customHeight="false" outlineLevel="0" collapsed="false">
      <c r="A88" s="11" t="n">
        <f aca="false">+A87+1</f>
        <v>87</v>
      </c>
      <c r="B88" s="12"/>
      <c r="C88" s="13"/>
      <c r="D88" s="14" t="s">
        <v>66</v>
      </c>
      <c r="E88" s="24"/>
      <c r="F88" s="24"/>
      <c r="G88" s="2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</row>
    <row r="89" customFormat="false" ht="15" hidden="false" customHeight="false" outlineLevel="0" collapsed="false">
      <c r="A89" s="11" t="n">
        <f aca="false">+A88+1</f>
        <v>88</v>
      </c>
      <c r="B89" s="12"/>
      <c r="C89" s="13"/>
      <c r="D89" s="14" t="s">
        <v>66</v>
      </c>
      <c r="E89" s="24"/>
      <c r="F89" s="24"/>
      <c r="G89" s="24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</row>
    <row r="90" customFormat="false" ht="15" hidden="false" customHeight="false" outlineLevel="0" collapsed="false">
      <c r="A90" s="11" t="n">
        <f aca="false">+A89+1</f>
        <v>89</v>
      </c>
      <c r="B90" s="12"/>
      <c r="C90" s="13"/>
      <c r="D90" s="14" t="s">
        <v>66</v>
      </c>
      <c r="E90" s="24"/>
      <c r="F90" s="24"/>
      <c r="G90" s="24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</row>
    <row r="91" customFormat="false" ht="15" hidden="false" customHeight="false" outlineLevel="0" collapsed="false">
      <c r="A91" s="11" t="n">
        <f aca="false">+A90+1</f>
        <v>90</v>
      </c>
      <c r="B91" s="12"/>
      <c r="C91" s="13"/>
      <c r="D91" s="14" t="s">
        <v>66</v>
      </c>
      <c r="E91" s="24"/>
      <c r="F91" s="24"/>
      <c r="G91" s="24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</row>
    <row r="92" customFormat="false" ht="15" hidden="false" customHeight="false" outlineLevel="0" collapsed="false">
      <c r="A92" s="11" t="n">
        <f aca="false">+A91+1</f>
        <v>91</v>
      </c>
      <c r="B92" s="12"/>
      <c r="C92" s="13"/>
      <c r="D92" s="14" t="s">
        <v>66</v>
      </c>
      <c r="E92" s="24"/>
      <c r="F92" s="24"/>
      <c r="G92" s="2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</row>
    <row r="93" customFormat="false" ht="15" hidden="false" customHeight="false" outlineLevel="0" collapsed="false">
      <c r="A93" s="11" t="n">
        <f aca="false">+A92+1</f>
        <v>92</v>
      </c>
      <c r="B93" s="12"/>
      <c r="C93" s="13"/>
      <c r="D93" s="14" t="s">
        <v>66</v>
      </c>
      <c r="E93" s="24"/>
      <c r="F93" s="24"/>
      <c r="G93" s="2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</row>
    <row r="94" customFormat="false" ht="15" hidden="false" customHeight="false" outlineLevel="0" collapsed="false">
      <c r="A94" s="11" t="n">
        <f aca="false">+A93+1</f>
        <v>93</v>
      </c>
      <c r="B94" s="12"/>
      <c r="C94" s="13"/>
      <c r="D94" s="14" t="s">
        <v>66</v>
      </c>
      <c r="E94" s="24"/>
      <c r="F94" s="24"/>
      <c r="G94" s="2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</row>
    <row r="95" customFormat="false" ht="15" hidden="false" customHeight="false" outlineLevel="0" collapsed="false">
      <c r="A95" s="11" t="n">
        <f aca="false">+A94+1</f>
        <v>94</v>
      </c>
      <c r="B95" s="12"/>
      <c r="C95" s="13"/>
      <c r="D95" s="14" t="s">
        <v>66</v>
      </c>
      <c r="E95" s="24"/>
      <c r="F95" s="24"/>
      <c r="G95" s="24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</row>
    <row r="96" customFormat="false" ht="15" hidden="false" customHeight="false" outlineLevel="0" collapsed="false">
      <c r="A96" s="11" t="n">
        <f aca="false">+A95+1</f>
        <v>95</v>
      </c>
      <c r="B96" s="12"/>
      <c r="C96" s="13"/>
      <c r="D96" s="14" t="s">
        <v>66</v>
      </c>
      <c r="E96" s="24"/>
      <c r="F96" s="24"/>
      <c r="G96" s="24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</row>
    <row r="97" customFormat="false" ht="15" hidden="false" customHeight="false" outlineLevel="0" collapsed="false">
      <c r="A97" s="11" t="n">
        <f aca="false">+A96+1</f>
        <v>96</v>
      </c>
      <c r="B97" s="12"/>
      <c r="C97" s="13"/>
      <c r="D97" s="14" t="s">
        <v>66</v>
      </c>
      <c r="E97" s="24"/>
      <c r="F97" s="24"/>
      <c r="G97" s="2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</row>
    <row r="98" customFormat="false" ht="15" hidden="false" customHeight="false" outlineLevel="0" collapsed="false">
      <c r="A98" s="11" t="n">
        <f aca="false">+A97+1</f>
        <v>97</v>
      </c>
      <c r="B98" s="12"/>
      <c r="C98" s="13"/>
      <c r="D98" s="14" t="s">
        <v>66</v>
      </c>
      <c r="E98" s="24"/>
      <c r="F98" s="24"/>
      <c r="G98" s="24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</row>
    <row r="99" customFormat="false" ht="15" hidden="false" customHeight="false" outlineLevel="0" collapsed="false">
      <c r="A99" s="11" t="n">
        <f aca="false">+A98+1</f>
        <v>98</v>
      </c>
      <c r="B99" s="12"/>
      <c r="C99" s="13"/>
      <c r="D99" s="14" t="s">
        <v>66</v>
      </c>
      <c r="E99" s="24"/>
      <c r="F99" s="24"/>
      <c r="G99" s="24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</row>
    <row r="100" customFormat="false" ht="15" hidden="false" customHeight="false" outlineLevel="0" collapsed="false">
      <c r="A100" s="11" t="n">
        <f aca="false">+A99+1</f>
        <v>99</v>
      </c>
      <c r="B100" s="12"/>
      <c r="C100" s="13"/>
      <c r="D100" s="14" t="s">
        <v>66</v>
      </c>
      <c r="E100" s="24"/>
      <c r="F100" s="24"/>
      <c r="G100" s="24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</row>
    <row r="101" customFormat="false" ht="15" hidden="false" customHeight="false" outlineLevel="0" collapsed="false">
      <c r="A101" s="11" t="n">
        <f aca="false">+A100+1</f>
        <v>100</v>
      </c>
      <c r="B101" s="12"/>
      <c r="C101" s="13"/>
      <c r="D101" s="14" t="s">
        <v>66</v>
      </c>
      <c r="E101" s="24"/>
      <c r="F101" s="24"/>
      <c r="G101" s="24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</row>
    <row r="102" customFormat="false" ht="15" hidden="false" customHeight="false" outlineLevel="0" collapsed="false">
      <c r="A102" s="11" t="n">
        <f aca="false">+A101+1</f>
        <v>101</v>
      </c>
      <c r="B102" s="12"/>
      <c r="C102" s="13"/>
      <c r="D102" s="14" t="s">
        <v>66</v>
      </c>
      <c r="E102" s="24"/>
      <c r="F102" s="24"/>
      <c r="G102" s="24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</row>
    <row r="103" customFormat="false" ht="15" hidden="false" customHeight="false" outlineLevel="0" collapsed="false">
      <c r="A103" s="11" t="n">
        <f aca="false">+A102+1</f>
        <v>102</v>
      </c>
      <c r="B103" s="12"/>
      <c r="C103" s="13"/>
      <c r="D103" s="14" t="s">
        <v>66</v>
      </c>
      <c r="E103" s="24"/>
      <c r="F103" s="24"/>
      <c r="G103" s="2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</row>
    <row r="104" customFormat="false" ht="15" hidden="false" customHeight="false" outlineLevel="0" collapsed="false">
      <c r="A104" s="11" t="n">
        <f aca="false">+A103+1</f>
        <v>103</v>
      </c>
      <c r="B104" s="12"/>
      <c r="C104" s="13"/>
      <c r="D104" s="14" t="s">
        <v>66</v>
      </c>
      <c r="E104" s="24"/>
      <c r="F104" s="24"/>
      <c r="G104" s="24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</row>
    <row r="105" customFormat="false" ht="15" hidden="false" customHeight="false" outlineLevel="0" collapsed="false">
      <c r="A105" s="11" t="n">
        <f aca="false">+A104+1</f>
        <v>104</v>
      </c>
      <c r="B105" s="12"/>
      <c r="C105" s="13"/>
      <c r="D105" s="14" t="s">
        <v>66</v>
      </c>
      <c r="E105" s="24"/>
      <c r="F105" s="24"/>
      <c r="G105" s="24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</row>
    <row r="106" customFormat="false" ht="15" hidden="false" customHeight="false" outlineLevel="0" collapsed="false">
      <c r="A106" s="11" t="n">
        <f aca="false">+A105+1</f>
        <v>105</v>
      </c>
      <c r="B106" s="12"/>
      <c r="C106" s="13"/>
      <c r="D106" s="14" t="s">
        <v>66</v>
      </c>
      <c r="E106" s="24"/>
      <c r="F106" s="24"/>
      <c r="G106" s="24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</row>
    <row r="107" customFormat="false" ht="15" hidden="false" customHeight="false" outlineLevel="0" collapsed="false">
      <c r="A107" s="11" t="n">
        <f aca="false">+A106+1</f>
        <v>106</v>
      </c>
      <c r="B107" s="12"/>
      <c r="C107" s="13"/>
      <c r="D107" s="14" t="s">
        <v>66</v>
      </c>
      <c r="E107" s="24"/>
      <c r="F107" s="24"/>
      <c r="G107" s="24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</row>
    <row r="108" customFormat="false" ht="15" hidden="false" customHeight="false" outlineLevel="0" collapsed="false">
      <c r="A108" s="11" t="n">
        <f aca="false">+A107+1</f>
        <v>107</v>
      </c>
      <c r="B108" s="12"/>
      <c r="C108" s="13"/>
      <c r="D108" s="14" t="s">
        <v>66</v>
      </c>
      <c r="E108" s="24"/>
      <c r="F108" s="24"/>
      <c r="G108" s="24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</row>
    <row r="109" customFormat="false" ht="15" hidden="false" customHeight="false" outlineLevel="0" collapsed="false">
      <c r="A109" s="11" t="n">
        <f aca="false">+A108+1</f>
        <v>108</v>
      </c>
      <c r="B109" s="12"/>
      <c r="C109" s="13"/>
      <c r="D109" s="14" t="s">
        <v>66</v>
      </c>
      <c r="E109" s="24"/>
      <c r="F109" s="24"/>
      <c r="G109" s="2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</row>
    <row r="110" customFormat="false" ht="15" hidden="false" customHeight="false" outlineLevel="0" collapsed="false">
      <c r="A110" s="11" t="n">
        <f aca="false">+A109+1</f>
        <v>109</v>
      </c>
      <c r="B110" s="12"/>
      <c r="C110" s="13"/>
      <c r="D110" s="14" t="s">
        <v>66</v>
      </c>
      <c r="E110" s="24"/>
      <c r="F110" s="24"/>
      <c r="G110" s="24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</row>
    <row r="111" customFormat="false" ht="15" hidden="false" customHeight="false" outlineLevel="0" collapsed="false">
      <c r="A111" s="11" t="n">
        <f aca="false">+A110+1</f>
        <v>110</v>
      </c>
      <c r="B111" s="12"/>
      <c r="C111" s="13"/>
      <c r="D111" s="14" t="s">
        <v>66</v>
      </c>
      <c r="E111" s="24"/>
      <c r="F111" s="24"/>
      <c r="G111" s="24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</row>
    <row r="112" customFormat="false" ht="15" hidden="false" customHeight="false" outlineLevel="0" collapsed="false">
      <c r="A112" s="11" t="n">
        <f aca="false">+A111+1</f>
        <v>111</v>
      </c>
      <c r="B112" s="12"/>
      <c r="C112" s="13"/>
      <c r="D112" s="14" t="s">
        <v>66</v>
      </c>
      <c r="E112" s="24"/>
      <c r="F112" s="24"/>
      <c r="G112" s="2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</row>
    <row r="113" customFormat="false" ht="15" hidden="false" customHeight="false" outlineLevel="0" collapsed="false">
      <c r="A113" s="11" t="n">
        <f aca="false">+A112+1</f>
        <v>112</v>
      </c>
      <c r="B113" s="12"/>
      <c r="C113" s="13"/>
      <c r="D113" s="14" t="s">
        <v>66</v>
      </c>
      <c r="E113" s="24"/>
      <c r="F113" s="24"/>
      <c r="G113" s="24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</row>
    <row r="114" customFormat="false" ht="15" hidden="false" customHeight="false" outlineLevel="0" collapsed="false">
      <c r="A114" s="11" t="n">
        <f aca="false">+A113+1</f>
        <v>113</v>
      </c>
      <c r="B114" s="12"/>
      <c r="C114" s="13"/>
      <c r="D114" s="14" t="s">
        <v>66</v>
      </c>
      <c r="E114" s="24"/>
      <c r="F114" s="24"/>
      <c r="G114" s="24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</row>
    <row r="115" customFormat="false" ht="15" hidden="false" customHeight="false" outlineLevel="0" collapsed="false">
      <c r="A115" s="11" t="n">
        <f aca="false">+A114+1</f>
        <v>114</v>
      </c>
      <c r="B115" s="12"/>
      <c r="C115" s="13"/>
      <c r="D115" s="14" t="s">
        <v>66</v>
      </c>
      <c r="E115" s="24"/>
      <c r="F115" s="24"/>
      <c r="G115" s="2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</row>
    <row r="116" customFormat="false" ht="15" hidden="false" customHeight="false" outlineLevel="0" collapsed="false">
      <c r="A116" s="11" t="n">
        <f aca="false">+A115+1</f>
        <v>115</v>
      </c>
      <c r="B116" s="12"/>
      <c r="C116" s="13"/>
      <c r="D116" s="14" t="s">
        <v>66</v>
      </c>
      <c r="E116" s="24"/>
      <c r="F116" s="24"/>
      <c r="G116" s="24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</row>
    <row r="117" customFormat="false" ht="15" hidden="false" customHeight="false" outlineLevel="0" collapsed="false">
      <c r="A117" s="11" t="n">
        <f aca="false">+A116+1</f>
        <v>116</v>
      </c>
      <c r="B117" s="12"/>
      <c r="C117" s="13"/>
      <c r="D117" s="14" t="s">
        <v>66</v>
      </c>
      <c r="E117" s="24"/>
      <c r="F117" s="24"/>
      <c r="G117" s="24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</row>
    <row r="118" customFormat="false" ht="15" hidden="false" customHeight="false" outlineLevel="0" collapsed="false">
      <c r="A118" s="11" t="n">
        <f aca="false">+A117+1</f>
        <v>117</v>
      </c>
      <c r="B118" s="12"/>
      <c r="C118" s="13"/>
      <c r="D118" s="14" t="s">
        <v>66</v>
      </c>
      <c r="E118" s="24"/>
      <c r="F118" s="24"/>
      <c r="G118" s="2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</row>
    <row r="119" customFormat="false" ht="15" hidden="false" customHeight="false" outlineLevel="0" collapsed="false">
      <c r="A119" s="11" t="n">
        <f aca="false">+A118+1</f>
        <v>118</v>
      </c>
      <c r="B119" s="12"/>
      <c r="C119" s="13"/>
      <c r="D119" s="14" t="s">
        <v>66</v>
      </c>
      <c r="E119" s="24"/>
      <c r="F119" s="24"/>
      <c r="G119" s="24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</row>
    <row r="120" customFormat="false" ht="15" hidden="false" customHeight="false" outlineLevel="0" collapsed="false">
      <c r="A120" s="11" t="n">
        <f aca="false">+A119+1</f>
        <v>119</v>
      </c>
      <c r="B120" s="12"/>
      <c r="C120" s="13"/>
      <c r="D120" s="14" t="s">
        <v>66</v>
      </c>
      <c r="E120" s="24"/>
      <c r="F120" s="24"/>
      <c r="G120" s="24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</row>
    <row r="121" customFormat="false" ht="15" hidden="false" customHeight="false" outlineLevel="0" collapsed="false">
      <c r="A121" s="11" t="n">
        <f aca="false">+A120+1</f>
        <v>120</v>
      </c>
      <c r="B121" s="12"/>
      <c r="C121" s="13"/>
      <c r="D121" s="14" t="s">
        <v>66</v>
      </c>
      <c r="E121" s="24"/>
      <c r="F121" s="24"/>
      <c r="G121" s="24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</row>
    <row r="122" customFormat="false" ht="15" hidden="false" customHeight="false" outlineLevel="0" collapsed="false">
      <c r="A122" s="11" t="n">
        <f aca="false">+A121+1</f>
        <v>121</v>
      </c>
      <c r="B122" s="12"/>
      <c r="C122" s="13"/>
      <c r="D122" s="14" t="s">
        <v>66</v>
      </c>
      <c r="E122" s="24"/>
      <c r="F122" s="24"/>
      <c r="G122" s="24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</row>
    <row r="123" customFormat="false" ht="15" hidden="false" customHeight="false" outlineLevel="0" collapsed="false">
      <c r="A123" s="11" t="n">
        <f aca="false">+A122+1</f>
        <v>122</v>
      </c>
      <c r="B123" s="12"/>
      <c r="C123" s="13"/>
      <c r="D123" s="14" t="s">
        <v>66</v>
      </c>
      <c r="E123" s="24"/>
      <c r="F123" s="24"/>
      <c r="G123" s="2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</row>
    <row r="124" customFormat="false" ht="15" hidden="false" customHeight="false" outlineLevel="0" collapsed="false">
      <c r="A124" s="11" t="n">
        <f aca="false">+A123+1</f>
        <v>123</v>
      </c>
      <c r="B124" s="12"/>
      <c r="C124" s="13"/>
      <c r="D124" s="14" t="s">
        <v>66</v>
      </c>
      <c r="E124" s="24"/>
      <c r="F124" s="24"/>
      <c r="G124" s="24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</row>
    <row r="125" customFormat="false" ht="15" hidden="false" customHeight="false" outlineLevel="0" collapsed="false">
      <c r="A125" s="11" t="n">
        <f aca="false">+A124+1</f>
        <v>124</v>
      </c>
      <c r="B125" s="12"/>
      <c r="C125" s="13"/>
      <c r="D125" s="14" t="s">
        <v>66</v>
      </c>
      <c r="E125" s="24"/>
      <c r="F125" s="24"/>
      <c r="G125" s="24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</row>
    <row r="126" customFormat="false" ht="15" hidden="false" customHeight="false" outlineLevel="0" collapsed="false">
      <c r="A126" s="11" t="n">
        <f aca="false">+A125+1</f>
        <v>125</v>
      </c>
      <c r="B126" s="12"/>
      <c r="C126" s="13"/>
      <c r="D126" s="14" t="s">
        <v>66</v>
      </c>
      <c r="E126" s="24"/>
      <c r="F126" s="24"/>
      <c r="G126" s="24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</row>
    <row r="127" customFormat="false" ht="15" hidden="false" customHeight="false" outlineLevel="0" collapsed="false">
      <c r="A127" s="11" t="n">
        <f aca="false">+A126+1</f>
        <v>126</v>
      </c>
      <c r="B127" s="12"/>
      <c r="C127" s="13"/>
      <c r="D127" s="14" t="s">
        <v>66</v>
      </c>
      <c r="E127" s="24"/>
      <c r="F127" s="24"/>
      <c r="G127" s="24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</row>
    <row r="128" customFormat="false" ht="15" hidden="false" customHeight="false" outlineLevel="0" collapsed="false">
      <c r="A128" s="11" t="n">
        <f aca="false">+A127+1</f>
        <v>127</v>
      </c>
      <c r="B128" s="12"/>
      <c r="C128" s="13"/>
      <c r="D128" s="14" t="s">
        <v>66</v>
      </c>
      <c r="E128" s="24"/>
      <c r="F128" s="24"/>
      <c r="G128" s="24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</row>
    <row r="129" customFormat="false" ht="15" hidden="false" customHeight="false" outlineLevel="0" collapsed="false">
      <c r="A129" s="11" t="n">
        <f aca="false">+A128+1</f>
        <v>128</v>
      </c>
      <c r="B129" s="12"/>
      <c r="C129" s="13"/>
      <c r="D129" s="14" t="s">
        <v>66</v>
      </c>
      <c r="E129" s="24"/>
      <c r="F129" s="24"/>
      <c r="G129" s="24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</row>
    <row r="130" customFormat="false" ht="15" hidden="false" customHeight="false" outlineLevel="0" collapsed="false">
      <c r="A130" s="11" t="n">
        <f aca="false">+A129+1</f>
        <v>129</v>
      </c>
      <c r="B130" s="12"/>
      <c r="C130" s="13"/>
      <c r="D130" s="14" t="s">
        <v>66</v>
      </c>
      <c r="E130" s="24"/>
      <c r="F130" s="24"/>
      <c r="G130" s="24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</row>
    <row r="131" customFormat="false" ht="15" hidden="false" customHeight="false" outlineLevel="0" collapsed="false">
      <c r="A131" s="11" t="n">
        <f aca="false">+A130+1</f>
        <v>130</v>
      </c>
      <c r="B131" s="12"/>
      <c r="C131" s="13"/>
      <c r="D131" s="14" t="s">
        <v>66</v>
      </c>
      <c r="E131" s="24"/>
      <c r="F131" s="24"/>
      <c r="G131" s="24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</row>
    <row r="132" customFormat="false" ht="15" hidden="false" customHeight="false" outlineLevel="0" collapsed="false">
      <c r="A132" s="11" t="n">
        <f aca="false">+A131+1</f>
        <v>131</v>
      </c>
      <c r="B132" s="12"/>
      <c r="C132" s="13"/>
      <c r="D132" s="14" t="s">
        <v>66</v>
      </c>
      <c r="E132" s="24"/>
      <c r="F132" s="24"/>
      <c r="G132" s="24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</row>
    <row r="133" customFormat="false" ht="15" hidden="false" customHeight="false" outlineLevel="0" collapsed="false">
      <c r="A133" s="11" t="n">
        <f aca="false">+A132+1</f>
        <v>132</v>
      </c>
      <c r="B133" s="12"/>
      <c r="C133" s="13"/>
      <c r="D133" s="14" t="s">
        <v>66</v>
      </c>
      <c r="E133" s="24"/>
      <c r="F133" s="24"/>
      <c r="G133" s="24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</row>
    <row r="134" customFormat="false" ht="15" hidden="false" customHeight="false" outlineLevel="0" collapsed="false">
      <c r="A134" s="11" t="n">
        <f aca="false">+A133+1</f>
        <v>133</v>
      </c>
      <c r="B134" s="12"/>
      <c r="C134" s="13"/>
      <c r="D134" s="14" t="s">
        <v>66</v>
      </c>
      <c r="E134" s="24"/>
      <c r="F134" s="24"/>
      <c r="G134" s="24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</row>
    <row r="135" customFormat="false" ht="15" hidden="false" customHeight="false" outlineLevel="0" collapsed="false">
      <c r="A135" s="11" t="n">
        <f aca="false">+A134+1</f>
        <v>134</v>
      </c>
      <c r="B135" s="12"/>
      <c r="C135" s="13"/>
      <c r="D135" s="14" t="s">
        <v>66</v>
      </c>
      <c r="E135" s="24"/>
      <c r="F135" s="24"/>
      <c r="G135" s="24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</row>
    <row r="136" customFormat="false" ht="15" hidden="false" customHeight="false" outlineLevel="0" collapsed="false">
      <c r="A136" s="11" t="n">
        <f aca="false">+A135+1</f>
        <v>135</v>
      </c>
      <c r="B136" s="12"/>
      <c r="C136" s="13"/>
      <c r="D136" s="14" t="s">
        <v>66</v>
      </c>
      <c r="E136" s="24"/>
      <c r="F136" s="24"/>
      <c r="G136" s="24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</row>
    <row r="137" customFormat="false" ht="15" hidden="false" customHeight="false" outlineLevel="0" collapsed="false">
      <c r="A137" s="11" t="n">
        <f aca="false">+A136+1</f>
        <v>136</v>
      </c>
      <c r="B137" s="12"/>
      <c r="C137" s="13"/>
      <c r="D137" s="14" t="s">
        <v>66</v>
      </c>
      <c r="E137" s="24"/>
      <c r="F137" s="24"/>
      <c r="G137" s="24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</row>
    <row r="138" customFormat="false" ht="15" hidden="false" customHeight="false" outlineLevel="0" collapsed="false">
      <c r="A138" s="11" t="n">
        <f aca="false">+A137+1</f>
        <v>137</v>
      </c>
      <c r="B138" s="12"/>
      <c r="C138" s="13"/>
      <c r="D138" s="14" t="s">
        <v>66</v>
      </c>
      <c r="E138" s="24"/>
      <c r="F138" s="24"/>
      <c r="G138" s="24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</row>
    <row r="139" customFormat="false" ht="15" hidden="false" customHeight="false" outlineLevel="0" collapsed="false">
      <c r="A139" s="11" t="n">
        <f aca="false">+A138+1</f>
        <v>138</v>
      </c>
      <c r="B139" s="12"/>
      <c r="C139" s="13"/>
      <c r="D139" s="14" t="s">
        <v>66</v>
      </c>
      <c r="E139" s="24"/>
      <c r="F139" s="24"/>
      <c r="G139" s="24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</row>
    <row r="140" customFormat="false" ht="15" hidden="false" customHeight="false" outlineLevel="0" collapsed="false">
      <c r="A140" s="11" t="n">
        <f aca="false">+A139+1</f>
        <v>139</v>
      </c>
      <c r="B140" s="12"/>
      <c r="C140" s="13"/>
      <c r="D140" s="14" t="s">
        <v>66</v>
      </c>
      <c r="E140" s="24"/>
      <c r="F140" s="24"/>
      <c r="G140" s="24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</row>
    <row r="141" customFormat="false" ht="15" hidden="false" customHeight="false" outlineLevel="0" collapsed="false">
      <c r="A141" s="11" t="n">
        <f aca="false">+A140+1</f>
        <v>140</v>
      </c>
      <c r="B141" s="12"/>
      <c r="C141" s="13"/>
      <c r="D141" s="14" t="s">
        <v>66</v>
      </c>
      <c r="E141" s="24"/>
      <c r="F141" s="24"/>
      <c r="G141" s="24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</row>
    <row r="142" customFormat="false" ht="15" hidden="false" customHeight="false" outlineLevel="0" collapsed="false">
      <c r="A142" s="11" t="n">
        <f aca="false">+A141+1</f>
        <v>141</v>
      </c>
      <c r="B142" s="12"/>
      <c r="C142" s="13"/>
      <c r="D142" s="14" t="s">
        <v>66</v>
      </c>
      <c r="E142" s="24"/>
      <c r="F142" s="24"/>
      <c r="G142" s="24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</row>
    <row r="143" customFormat="false" ht="15" hidden="false" customHeight="false" outlineLevel="0" collapsed="false">
      <c r="A143" s="11" t="n">
        <f aca="false">+A142+1</f>
        <v>142</v>
      </c>
      <c r="B143" s="12"/>
      <c r="C143" s="13"/>
      <c r="D143" s="14" t="s">
        <v>66</v>
      </c>
      <c r="E143" s="24"/>
      <c r="F143" s="24"/>
      <c r="G143" s="24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</row>
    <row r="144" customFormat="false" ht="15" hidden="false" customHeight="false" outlineLevel="0" collapsed="false">
      <c r="A144" s="11" t="n">
        <f aca="false">+A143+1</f>
        <v>143</v>
      </c>
      <c r="B144" s="12"/>
      <c r="C144" s="13"/>
      <c r="D144" s="14" t="s">
        <v>66</v>
      </c>
      <c r="E144" s="24"/>
      <c r="F144" s="24"/>
      <c r="G144" s="24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</row>
    <row r="145" customFormat="false" ht="15" hidden="false" customHeight="false" outlineLevel="0" collapsed="false">
      <c r="A145" s="11" t="n">
        <f aca="false">+A144+1</f>
        <v>144</v>
      </c>
      <c r="B145" s="12"/>
      <c r="C145" s="13"/>
      <c r="D145" s="14" t="s">
        <v>66</v>
      </c>
      <c r="E145" s="24"/>
      <c r="F145" s="24"/>
      <c r="G145" s="24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</row>
    <row r="146" customFormat="false" ht="15" hidden="false" customHeight="false" outlineLevel="0" collapsed="false">
      <c r="A146" s="11" t="n">
        <f aca="false">+A145+1</f>
        <v>145</v>
      </c>
      <c r="B146" s="12"/>
      <c r="C146" s="13"/>
      <c r="D146" s="14" t="s">
        <v>66</v>
      </c>
      <c r="E146" s="24"/>
      <c r="F146" s="24"/>
      <c r="G146" s="24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</row>
    <row r="147" customFormat="false" ht="15" hidden="false" customHeight="false" outlineLevel="0" collapsed="false">
      <c r="A147" s="11" t="n">
        <f aca="false">+A146+1</f>
        <v>146</v>
      </c>
      <c r="B147" s="12"/>
      <c r="C147" s="13"/>
      <c r="D147" s="14" t="s">
        <v>66</v>
      </c>
      <c r="E147" s="24"/>
      <c r="F147" s="24"/>
      <c r="G147" s="24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</row>
    <row r="148" customFormat="false" ht="15" hidden="false" customHeight="false" outlineLevel="0" collapsed="false">
      <c r="A148" s="11" t="n">
        <f aca="false">+A147+1</f>
        <v>147</v>
      </c>
      <c r="B148" s="12"/>
      <c r="C148" s="13"/>
      <c r="D148" s="14" t="s">
        <v>66</v>
      </c>
      <c r="E148" s="24"/>
      <c r="F148" s="24"/>
      <c r="G148" s="24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</row>
    <row r="149" customFormat="false" ht="15" hidden="false" customHeight="false" outlineLevel="0" collapsed="false">
      <c r="A149" s="11" t="n">
        <f aca="false">+A148+1</f>
        <v>148</v>
      </c>
      <c r="B149" s="12"/>
      <c r="C149" s="13"/>
      <c r="D149" s="14" t="s">
        <v>66</v>
      </c>
      <c r="E149" s="24"/>
      <c r="F149" s="24"/>
      <c r="G149" s="24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</row>
    <row r="150" customFormat="false" ht="15" hidden="false" customHeight="false" outlineLevel="0" collapsed="false">
      <c r="A150" s="11" t="n">
        <f aca="false">+A149+1</f>
        <v>149</v>
      </c>
      <c r="B150" s="12"/>
      <c r="C150" s="13"/>
      <c r="D150" s="14" t="s">
        <v>66</v>
      </c>
      <c r="E150" s="24"/>
      <c r="F150" s="24"/>
      <c r="G150" s="24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</row>
    <row r="151" customFormat="false" ht="15" hidden="false" customHeight="false" outlineLevel="0" collapsed="false">
      <c r="A151" s="11" t="n">
        <f aca="false">+A150+1</f>
        <v>150</v>
      </c>
      <c r="B151" s="12"/>
      <c r="C151" s="13"/>
      <c r="D151" s="14" t="s">
        <v>66</v>
      </c>
      <c r="E151" s="24"/>
      <c r="F151" s="24"/>
      <c r="G151" s="2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</row>
    <row r="152" customFormat="false" ht="15" hidden="false" customHeight="false" outlineLevel="0" collapsed="false">
      <c r="A152" s="11" t="n">
        <f aca="false">+A151+1</f>
        <v>151</v>
      </c>
      <c r="B152" s="12"/>
      <c r="C152" s="13"/>
      <c r="D152" s="14" t="s">
        <v>66</v>
      </c>
      <c r="E152" s="24"/>
      <c r="F152" s="24"/>
      <c r="G152" s="24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</row>
    <row r="153" customFormat="false" ht="15" hidden="false" customHeight="false" outlineLevel="0" collapsed="false">
      <c r="A153" s="11" t="n">
        <f aca="false">+A152+1</f>
        <v>152</v>
      </c>
      <c r="B153" s="12"/>
      <c r="C153" s="13"/>
      <c r="D153" s="14" t="s">
        <v>66</v>
      </c>
      <c r="E153" s="24"/>
      <c r="F153" s="24"/>
      <c r="G153" s="24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</row>
    <row r="154" customFormat="false" ht="15" hidden="false" customHeight="false" outlineLevel="0" collapsed="false">
      <c r="A154" s="11" t="n">
        <f aca="false">+A153+1</f>
        <v>153</v>
      </c>
      <c r="B154" s="12"/>
      <c r="C154" s="13"/>
      <c r="D154" s="14" t="s">
        <v>66</v>
      </c>
      <c r="E154" s="24"/>
      <c r="F154" s="24"/>
      <c r="G154" s="24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</row>
    <row r="155" customFormat="false" ht="15" hidden="false" customHeight="false" outlineLevel="0" collapsed="false">
      <c r="A155" s="11" t="n">
        <f aca="false">+A154+1</f>
        <v>154</v>
      </c>
      <c r="B155" s="12"/>
      <c r="C155" s="13"/>
      <c r="D155" s="14" t="s">
        <v>66</v>
      </c>
      <c r="E155" s="24"/>
      <c r="F155" s="24"/>
      <c r="G155" s="24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</row>
    <row r="156" customFormat="false" ht="15" hidden="false" customHeight="false" outlineLevel="0" collapsed="false">
      <c r="A156" s="11" t="n">
        <f aca="false">+A155+1</f>
        <v>155</v>
      </c>
      <c r="B156" s="12"/>
      <c r="C156" s="13"/>
      <c r="D156" s="14" t="s">
        <v>66</v>
      </c>
      <c r="E156" s="24"/>
      <c r="F156" s="24"/>
      <c r="G156" s="24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</row>
    <row r="157" customFormat="false" ht="15" hidden="false" customHeight="false" outlineLevel="0" collapsed="false">
      <c r="A157" s="11" t="n">
        <f aca="false">+A156+1</f>
        <v>156</v>
      </c>
      <c r="B157" s="12"/>
      <c r="C157" s="13"/>
      <c r="D157" s="14" t="s">
        <v>66</v>
      </c>
      <c r="E157" s="24"/>
      <c r="F157" s="24"/>
      <c r="G157" s="24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</row>
    <row r="158" customFormat="false" ht="15" hidden="false" customHeight="false" outlineLevel="0" collapsed="false">
      <c r="A158" s="11" t="n">
        <f aca="false">+A157+1</f>
        <v>157</v>
      </c>
      <c r="B158" s="12"/>
      <c r="C158" s="13"/>
      <c r="D158" s="14" t="s">
        <v>66</v>
      </c>
      <c r="E158" s="24"/>
      <c r="F158" s="24"/>
      <c r="G158" s="24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</row>
    <row r="159" customFormat="false" ht="15" hidden="false" customHeight="false" outlineLevel="0" collapsed="false">
      <c r="A159" s="11" t="n">
        <f aca="false">+A158+1</f>
        <v>158</v>
      </c>
      <c r="B159" s="12"/>
      <c r="C159" s="13"/>
      <c r="D159" s="14" t="s">
        <v>66</v>
      </c>
      <c r="E159" s="24"/>
      <c r="F159" s="24"/>
      <c r="G159" s="24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</row>
    <row r="160" customFormat="false" ht="15" hidden="false" customHeight="false" outlineLevel="0" collapsed="false">
      <c r="A160" s="11" t="n">
        <f aca="false">+A159+1</f>
        <v>159</v>
      </c>
      <c r="B160" s="12"/>
      <c r="C160" s="13"/>
      <c r="D160" s="14" t="s">
        <v>66</v>
      </c>
      <c r="E160" s="24"/>
      <c r="F160" s="24"/>
      <c r="G160" s="24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</row>
    <row r="161" customFormat="false" ht="15" hidden="false" customHeight="false" outlineLevel="0" collapsed="false">
      <c r="A161" s="11" t="n">
        <f aca="false">+A160+1</f>
        <v>160</v>
      </c>
      <c r="B161" s="12"/>
      <c r="C161" s="13"/>
      <c r="D161" s="14" t="s">
        <v>66</v>
      </c>
      <c r="E161" s="24"/>
      <c r="F161" s="24"/>
      <c r="G161" s="24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</row>
    <row r="162" customFormat="false" ht="15" hidden="false" customHeight="false" outlineLevel="0" collapsed="false">
      <c r="A162" s="11" t="n">
        <f aca="false">+A161+1</f>
        <v>161</v>
      </c>
      <c r="B162" s="12"/>
      <c r="C162" s="13"/>
      <c r="D162" s="14" t="s">
        <v>66</v>
      </c>
      <c r="E162" s="24"/>
      <c r="F162" s="24"/>
      <c r="G162" s="24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</row>
    <row r="163" customFormat="false" ht="15" hidden="false" customHeight="false" outlineLevel="0" collapsed="false">
      <c r="A163" s="11" t="n">
        <f aca="false">+A162+1</f>
        <v>162</v>
      </c>
      <c r="B163" s="12"/>
      <c r="C163" s="13"/>
      <c r="D163" s="14" t="s">
        <v>66</v>
      </c>
      <c r="E163" s="24"/>
      <c r="F163" s="24"/>
      <c r="G163" s="24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</row>
    <row r="164" customFormat="false" ht="15" hidden="false" customHeight="false" outlineLevel="0" collapsed="false">
      <c r="A164" s="11" t="n">
        <f aca="false">+A163+1</f>
        <v>163</v>
      </c>
      <c r="B164" s="12"/>
      <c r="C164" s="13"/>
      <c r="D164" s="14" t="s">
        <v>66</v>
      </c>
      <c r="E164" s="24"/>
      <c r="F164" s="24"/>
      <c r="G164" s="24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</row>
    <row r="165" customFormat="false" ht="15" hidden="false" customHeight="false" outlineLevel="0" collapsed="false">
      <c r="A165" s="11" t="n">
        <f aca="false">+A164+1</f>
        <v>164</v>
      </c>
      <c r="B165" s="12"/>
      <c r="C165" s="13"/>
      <c r="D165" s="14" t="s">
        <v>66</v>
      </c>
      <c r="E165" s="24"/>
      <c r="F165" s="24"/>
      <c r="G165" s="2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</row>
    <row r="166" customFormat="false" ht="15" hidden="false" customHeight="false" outlineLevel="0" collapsed="false">
      <c r="A166" s="11" t="n">
        <f aca="false">+A165+1</f>
        <v>165</v>
      </c>
      <c r="B166" s="12"/>
      <c r="C166" s="13"/>
      <c r="D166" s="14" t="s">
        <v>66</v>
      </c>
      <c r="E166" s="24"/>
      <c r="F166" s="24"/>
      <c r="G166" s="24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</row>
    <row r="167" customFormat="false" ht="15" hidden="false" customHeight="false" outlineLevel="0" collapsed="false">
      <c r="A167" s="11" t="n">
        <f aca="false">+A166+1</f>
        <v>166</v>
      </c>
      <c r="B167" s="12"/>
      <c r="C167" s="13"/>
      <c r="D167" s="14" t="s">
        <v>66</v>
      </c>
      <c r="E167" s="24"/>
      <c r="F167" s="24"/>
      <c r="G167" s="2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</row>
    <row r="168" customFormat="false" ht="15" hidden="false" customHeight="false" outlineLevel="0" collapsed="false">
      <c r="A168" s="11" t="n">
        <f aca="false">+A167+1</f>
        <v>167</v>
      </c>
      <c r="B168" s="12"/>
      <c r="C168" s="13"/>
      <c r="D168" s="14" t="s">
        <v>66</v>
      </c>
      <c r="E168" s="24"/>
      <c r="F168" s="24"/>
      <c r="G168" s="2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</row>
    <row r="169" customFormat="false" ht="15" hidden="false" customHeight="false" outlineLevel="0" collapsed="false">
      <c r="A169" s="11" t="n">
        <f aca="false">+A168+1</f>
        <v>168</v>
      </c>
      <c r="B169" s="12"/>
      <c r="C169" s="13"/>
      <c r="D169" s="14" t="s">
        <v>66</v>
      </c>
      <c r="E169" s="24"/>
      <c r="F169" s="24"/>
      <c r="G169" s="24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</row>
    <row r="170" customFormat="false" ht="15" hidden="false" customHeight="false" outlineLevel="0" collapsed="false">
      <c r="A170" s="11" t="n">
        <f aca="false">+A169+1</f>
        <v>169</v>
      </c>
      <c r="B170" s="12"/>
      <c r="C170" s="13"/>
      <c r="D170" s="14" t="s">
        <v>66</v>
      </c>
      <c r="E170" s="24"/>
      <c r="F170" s="24"/>
      <c r="G170" s="24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</row>
    <row r="171" customFormat="false" ht="15" hidden="false" customHeight="false" outlineLevel="0" collapsed="false">
      <c r="A171" s="11" t="n">
        <f aca="false">+A170+1</f>
        <v>170</v>
      </c>
      <c r="B171" s="12"/>
      <c r="C171" s="13"/>
      <c r="D171" s="14" t="s">
        <v>66</v>
      </c>
      <c r="E171" s="24"/>
      <c r="F171" s="24"/>
      <c r="G171" s="24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</row>
    <row r="172" customFormat="false" ht="15" hidden="false" customHeight="false" outlineLevel="0" collapsed="false">
      <c r="A172" s="11" t="n">
        <f aca="false">+A171+1</f>
        <v>171</v>
      </c>
      <c r="B172" s="12"/>
      <c r="C172" s="13"/>
      <c r="D172" s="14" t="s">
        <v>66</v>
      </c>
      <c r="E172" s="24"/>
      <c r="F172" s="24"/>
      <c r="G172" s="24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</row>
    <row r="173" customFormat="false" ht="15" hidden="false" customHeight="false" outlineLevel="0" collapsed="false">
      <c r="A173" s="11" t="n">
        <f aca="false">+A172+1</f>
        <v>172</v>
      </c>
      <c r="B173" s="12"/>
      <c r="C173" s="13"/>
      <c r="D173" s="14" t="s">
        <v>66</v>
      </c>
      <c r="E173" s="24"/>
      <c r="F173" s="24"/>
      <c r="G173" s="24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</row>
    <row r="174" customFormat="false" ht="15" hidden="false" customHeight="false" outlineLevel="0" collapsed="false">
      <c r="A174" s="11" t="n">
        <f aca="false">+A173+1</f>
        <v>173</v>
      </c>
      <c r="B174" s="12"/>
      <c r="C174" s="13"/>
      <c r="D174" s="14" t="s">
        <v>66</v>
      </c>
      <c r="E174" s="24"/>
      <c r="F174" s="24"/>
      <c r="G174" s="24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</row>
    <row r="175" customFormat="false" ht="15" hidden="false" customHeight="false" outlineLevel="0" collapsed="false">
      <c r="A175" s="11" t="n">
        <f aca="false">+A174+1</f>
        <v>174</v>
      </c>
      <c r="B175" s="12"/>
      <c r="C175" s="13"/>
      <c r="D175" s="14" t="s">
        <v>66</v>
      </c>
      <c r="E175" s="24"/>
      <c r="F175" s="24"/>
      <c r="G175" s="24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</row>
    <row r="176" customFormat="false" ht="15" hidden="false" customHeight="false" outlineLevel="0" collapsed="false">
      <c r="A176" s="11" t="n">
        <f aca="false">+A175+1</f>
        <v>175</v>
      </c>
      <c r="B176" s="12"/>
      <c r="C176" s="13"/>
      <c r="D176" s="14" t="s">
        <v>66</v>
      </c>
      <c r="E176" s="24"/>
      <c r="F176" s="24"/>
      <c r="G176" s="24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</row>
    <row r="177" customFormat="false" ht="15" hidden="false" customHeight="false" outlineLevel="0" collapsed="false">
      <c r="A177" s="11" t="n">
        <f aca="false">+A176+1</f>
        <v>176</v>
      </c>
      <c r="B177" s="12"/>
      <c r="C177" s="13"/>
      <c r="D177" s="14" t="s">
        <v>66</v>
      </c>
      <c r="E177" s="24"/>
      <c r="F177" s="24"/>
      <c r="G177" s="24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</row>
    <row r="178" customFormat="false" ht="15" hidden="false" customHeight="false" outlineLevel="0" collapsed="false">
      <c r="A178" s="11" t="n">
        <f aca="false">+A177+1</f>
        <v>177</v>
      </c>
      <c r="B178" s="12"/>
      <c r="C178" s="13"/>
      <c r="D178" s="14" t="s">
        <v>66</v>
      </c>
      <c r="E178" s="24"/>
      <c r="F178" s="24"/>
      <c r="G178" s="24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</row>
    <row r="179" customFormat="false" ht="15" hidden="false" customHeight="false" outlineLevel="0" collapsed="false">
      <c r="A179" s="11" t="n">
        <f aca="false">+A178+1</f>
        <v>178</v>
      </c>
      <c r="B179" s="12"/>
      <c r="C179" s="13"/>
      <c r="D179" s="14" t="s">
        <v>66</v>
      </c>
      <c r="E179" s="24"/>
      <c r="F179" s="24"/>
      <c r="G179" s="24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</row>
    <row r="180" customFormat="false" ht="15" hidden="false" customHeight="false" outlineLevel="0" collapsed="false">
      <c r="A180" s="11" t="n">
        <f aca="false">+A179+1</f>
        <v>179</v>
      </c>
      <c r="B180" s="12"/>
      <c r="C180" s="13"/>
      <c r="D180" s="14" t="s">
        <v>66</v>
      </c>
      <c r="E180" s="24"/>
      <c r="F180" s="24"/>
      <c r="G180" s="24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</row>
    <row r="181" customFormat="false" ht="15" hidden="false" customHeight="false" outlineLevel="0" collapsed="false">
      <c r="A181" s="11" t="n">
        <f aca="false">+A180+1</f>
        <v>180</v>
      </c>
      <c r="B181" s="12"/>
      <c r="C181" s="13"/>
      <c r="D181" s="14" t="s">
        <v>66</v>
      </c>
      <c r="E181" s="24"/>
      <c r="F181" s="24"/>
      <c r="G181" s="24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</row>
    <row r="182" customFormat="false" ht="15" hidden="false" customHeight="false" outlineLevel="0" collapsed="false">
      <c r="A182" s="11" t="n">
        <f aca="false">+A181+1</f>
        <v>181</v>
      </c>
      <c r="B182" s="12"/>
      <c r="C182" s="13"/>
      <c r="D182" s="14" t="s">
        <v>66</v>
      </c>
      <c r="E182" s="24"/>
      <c r="F182" s="24"/>
      <c r="G182" s="24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</row>
    <row r="183" customFormat="false" ht="15" hidden="false" customHeight="false" outlineLevel="0" collapsed="false">
      <c r="A183" s="11" t="n">
        <f aca="false">+A182+1</f>
        <v>182</v>
      </c>
      <c r="B183" s="12"/>
      <c r="C183" s="13"/>
      <c r="D183" s="14" t="s">
        <v>66</v>
      </c>
      <c r="E183" s="24"/>
      <c r="F183" s="24"/>
      <c r="G183" s="24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</row>
    <row r="184" customFormat="false" ht="15" hidden="false" customHeight="false" outlineLevel="0" collapsed="false">
      <c r="A184" s="11" t="n">
        <f aca="false">+A183+1</f>
        <v>183</v>
      </c>
      <c r="B184" s="12"/>
      <c r="C184" s="13"/>
      <c r="D184" s="14" t="s">
        <v>66</v>
      </c>
      <c r="E184" s="24"/>
      <c r="F184" s="24"/>
      <c r="G184" s="24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</row>
    <row r="185" customFormat="false" ht="15" hidden="false" customHeight="false" outlineLevel="0" collapsed="false">
      <c r="A185" s="11" t="n">
        <f aca="false">+A184+1</f>
        <v>184</v>
      </c>
      <c r="B185" s="12"/>
      <c r="C185" s="13"/>
      <c r="D185" s="14" t="s">
        <v>66</v>
      </c>
      <c r="E185" s="24"/>
      <c r="F185" s="24"/>
      <c r="G185" s="24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9"/>
      <c r="II185" s="19"/>
      <c r="IJ185" s="19"/>
      <c r="IK185" s="19"/>
      <c r="IL185" s="19"/>
      <c r="IM185" s="19"/>
    </row>
    <row r="186" customFormat="false" ht="15" hidden="false" customHeight="false" outlineLevel="0" collapsed="false">
      <c r="A186" s="11" t="n">
        <f aca="false">+A185+1</f>
        <v>185</v>
      </c>
      <c r="B186" s="12"/>
      <c r="C186" s="13"/>
      <c r="D186" s="14" t="s">
        <v>66</v>
      </c>
      <c r="E186" s="24"/>
      <c r="F186" s="24"/>
      <c r="G186" s="24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9"/>
      <c r="II186" s="19"/>
      <c r="IJ186" s="19"/>
      <c r="IK186" s="19"/>
      <c r="IL186" s="19"/>
      <c r="IM186" s="19"/>
    </row>
    <row r="187" customFormat="false" ht="15" hidden="false" customHeight="false" outlineLevel="0" collapsed="false">
      <c r="A187" s="11" t="n">
        <f aca="false">+A186+1</f>
        <v>186</v>
      </c>
      <c r="B187" s="12"/>
      <c r="C187" s="13"/>
      <c r="D187" s="14" t="s">
        <v>66</v>
      </c>
      <c r="E187" s="24"/>
      <c r="F187" s="24"/>
      <c r="G187" s="24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9"/>
      <c r="II187" s="19"/>
      <c r="IJ187" s="19"/>
      <c r="IK187" s="19"/>
      <c r="IL187" s="19"/>
      <c r="IM187" s="19"/>
    </row>
    <row r="188" customFormat="false" ht="15" hidden="false" customHeight="false" outlineLevel="0" collapsed="false">
      <c r="A188" s="11" t="n">
        <f aca="false">+A187+1</f>
        <v>187</v>
      </c>
      <c r="B188" s="12"/>
      <c r="C188" s="13"/>
      <c r="D188" s="14" t="s">
        <v>66</v>
      </c>
      <c r="E188" s="24"/>
      <c r="F188" s="24"/>
      <c r="G188" s="24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9"/>
      <c r="II188" s="19"/>
      <c r="IJ188" s="19"/>
      <c r="IK188" s="19"/>
      <c r="IL188" s="19"/>
      <c r="IM188" s="19"/>
    </row>
    <row r="189" customFormat="false" ht="15" hidden="false" customHeight="false" outlineLevel="0" collapsed="false">
      <c r="A189" s="11" t="n">
        <f aca="false">+A188+1</f>
        <v>188</v>
      </c>
      <c r="B189" s="12"/>
      <c r="C189" s="13"/>
      <c r="D189" s="14" t="s">
        <v>66</v>
      </c>
      <c r="E189" s="24"/>
      <c r="F189" s="24"/>
      <c r="G189" s="24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9"/>
      <c r="II189" s="19"/>
      <c r="IJ189" s="19"/>
      <c r="IK189" s="19"/>
      <c r="IL189" s="19"/>
      <c r="IM189" s="19"/>
    </row>
    <row r="190" customFormat="false" ht="15" hidden="false" customHeight="false" outlineLevel="0" collapsed="false">
      <c r="A190" s="11" t="n">
        <f aca="false">+A189+1</f>
        <v>189</v>
      </c>
      <c r="B190" s="12"/>
      <c r="C190" s="13"/>
      <c r="D190" s="14" t="s">
        <v>66</v>
      </c>
      <c r="E190" s="24"/>
      <c r="F190" s="24"/>
      <c r="G190" s="24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9"/>
      <c r="II190" s="19"/>
      <c r="IJ190" s="19"/>
      <c r="IK190" s="19"/>
      <c r="IL190" s="19"/>
      <c r="IM190" s="19"/>
    </row>
    <row r="191" customFormat="false" ht="15" hidden="false" customHeight="false" outlineLevel="0" collapsed="false">
      <c r="A191" s="11" t="n">
        <f aca="false">+A190+1</f>
        <v>190</v>
      </c>
      <c r="B191" s="12"/>
      <c r="C191" s="13"/>
      <c r="D191" s="14" t="s">
        <v>66</v>
      </c>
      <c r="E191" s="24"/>
      <c r="F191" s="24"/>
      <c r="G191" s="24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9"/>
      <c r="II191" s="19"/>
      <c r="IJ191" s="19"/>
      <c r="IK191" s="19"/>
      <c r="IL191" s="19"/>
      <c r="IM191" s="19"/>
    </row>
    <row r="192" customFormat="false" ht="15" hidden="false" customHeight="false" outlineLevel="0" collapsed="false">
      <c r="A192" s="11" t="n">
        <f aca="false">+A191+1</f>
        <v>191</v>
      </c>
      <c r="B192" s="12"/>
      <c r="C192" s="13"/>
      <c r="D192" s="14" t="s">
        <v>66</v>
      </c>
      <c r="E192" s="24"/>
      <c r="F192" s="24"/>
      <c r="G192" s="24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9"/>
      <c r="II192" s="19"/>
      <c r="IJ192" s="19"/>
      <c r="IK192" s="19"/>
      <c r="IL192" s="19"/>
      <c r="IM192" s="19"/>
    </row>
    <row r="193" customFormat="false" ht="15" hidden="false" customHeight="false" outlineLevel="0" collapsed="false">
      <c r="A193" s="11" t="n">
        <f aca="false">+A192+1</f>
        <v>192</v>
      </c>
      <c r="B193" s="12"/>
      <c r="C193" s="13"/>
      <c r="D193" s="14" t="s">
        <v>66</v>
      </c>
      <c r="E193" s="24"/>
      <c r="F193" s="24"/>
      <c r="G193" s="24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9"/>
      <c r="II193" s="19"/>
      <c r="IJ193" s="19"/>
      <c r="IK193" s="19"/>
      <c r="IL193" s="19"/>
      <c r="IM193" s="19"/>
    </row>
    <row r="194" customFormat="false" ht="15" hidden="false" customHeight="false" outlineLevel="0" collapsed="false">
      <c r="A194" s="11" t="n">
        <f aca="false">+A193+1</f>
        <v>193</v>
      </c>
      <c r="B194" s="12"/>
      <c r="C194" s="13"/>
      <c r="D194" s="14" t="s">
        <v>66</v>
      </c>
      <c r="E194" s="24"/>
      <c r="F194" s="24"/>
      <c r="G194" s="24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9"/>
      <c r="II194" s="19"/>
      <c r="IJ194" s="19"/>
      <c r="IK194" s="19"/>
      <c r="IL194" s="19"/>
      <c r="IM194" s="19"/>
    </row>
    <row r="195" customFormat="false" ht="15" hidden="false" customHeight="false" outlineLevel="0" collapsed="false">
      <c r="A195" s="11" t="n">
        <f aca="false">+A194+1</f>
        <v>194</v>
      </c>
      <c r="B195" s="12"/>
      <c r="C195" s="13"/>
      <c r="D195" s="14" t="s">
        <v>66</v>
      </c>
      <c r="E195" s="24"/>
      <c r="F195" s="24"/>
      <c r="G195" s="24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9"/>
      <c r="II195" s="19"/>
      <c r="IJ195" s="19"/>
      <c r="IK195" s="19"/>
      <c r="IL195" s="19"/>
      <c r="IM195" s="19"/>
    </row>
    <row r="196" customFormat="false" ht="15" hidden="false" customHeight="false" outlineLevel="0" collapsed="false">
      <c r="A196" s="11" t="n">
        <f aca="false">+A195+1</f>
        <v>195</v>
      </c>
      <c r="B196" s="12"/>
      <c r="C196" s="13"/>
      <c r="D196" s="14" t="s">
        <v>66</v>
      </c>
      <c r="E196" s="24"/>
      <c r="F196" s="24"/>
      <c r="G196" s="24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9"/>
      <c r="II196" s="19"/>
      <c r="IJ196" s="19"/>
      <c r="IK196" s="19"/>
      <c r="IL196" s="19"/>
      <c r="IM196" s="19"/>
    </row>
    <row r="197" customFormat="false" ht="15" hidden="false" customHeight="false" outlineLevel="0" collapsed="false">
      <c r="A197" s="11" t="n">
        <f aca="false">+A196+1</f>
        <v>196</v>
      </c>
      <c r="B197" s="12"/>
      <c r="C197" s="13"/>
      <c r="D197" s="14" t="s">
        <v>66</v>
      </c>
      <c r="E197" s="24"/>
      <c r="F197" s="24"/>
      <c r="G197" s="24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9"/>
      <c r="II197" s="19"/>
      <c r="IJ197" s="19"/>
      <c r="IK197" s="19"/>
      <c r="IL197" s="19"/>
      <c r="IM197" s="19"/>
    </row>
    <row r="198" customFormat="false" ht="15" hidden="false" customHeight="false" outlineLevel="0" collapsed="false">
      <c r="A198" s="11" t="n">
        <f aca="false">+A197+1</f>
        <v>197</v>
      </c>
      <c r="B198" s="12"/>
      <c r="C198" s="13"/>
      <c r="D198" s="14" t="s">
        <v>66</v>
      </c>
      <c r="E198" s="24"/>
      <c r="F198" s="24"/>
      <c r="G198" s="24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9"/>
      <c r="II198" s="19"/>
      <c r="IJ198" s="19"/>
      <c r="IK198" s="19"/>
      <c r="IL198" s="19"/>
      <c r="IM198" s="19"/>
    </row>
    <row r="199" customFormat="false" ht="15" hidden="false" customHeight="false" outlineLevel="0" collapsed="false">
      <c r="A199" s="11" t="n">
        <f aca="false">+A198+1</f>
        <v>198</v>
      </c>
      <c r="B199" s="12"/>
      <c r="C199" s="13"/>
      <c r="D199" s="14" t="s">
        <v>66</v>
      </c>
      <c r="E199" s="24"/>
      <c r="F199" s="24"/>
      <c r="G199" s="24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9"/>
      <c r="II199" s="19"/>
      <c r="IJ199" s="19"/>
      <c r="IK199" s="19"/>
      <c r="IL199" s="19"/>
      <c r="IM199" s="19"/>
    </row>
    <row r="200" customFormat="false" ht="15" hidden="false" customHeight="false" outlineLevel="0" collapsed="false">
      <c r="A200" s="11" t="n">
        <f aca="false">+A199+1</f>
        <v>199</v>
      </c>
      <c r="B200" s="12"/>
      <c r="C200" s="13"/>
      <c r="D200" s="14" t="s">
        <v>66</v>
      </c>
      <c r="E200" s="24"/>
      <c r="F200" s="24"/>
      <c r="G200" s="24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9"/>
      <c r="II200" s="19"/>
      <c r="IJ200" s="19"/>
      <c r="IK200" s="19"/>
      <c r="IL200" s="19"/>
      <c r="IM200" s="19"/>
    </row>
    <row r="201" customFormat="false" ht="15" hidden="false" customHeight="false" outlineLevel="0" collapsed="false">
      <c r="A201" s="11" t="n">
        <f aca="false">+A200+1</f>
        <v>200</v>
      </c>
      <c r="B201" s="12"/>
      <c r="C201" s="13"/>
      <c r="D201" s="14" t="s">
        <v>66</v>
      </c>
      <c r="E201" s="24"/>
      <c r="F201" s="24"/>
      <c r="G201" s="24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9"/>
      <c r="II201" s="19"/>
      <c r="IJ201" s="19"/>
      <c r="IK201" s="19"/>
      <c r="IL201" s="19"/>
      <c r="IM201" s="19"/>
    </row>
    <row r="202" customFormat="false" ht="15" hidden="false" customHeight="false" outlineLevel="0" collapsed="false">
      <c r="A202" s="11" t="n">
        <f aca="false">+A201+1</f>
        <v>201</v>
      </c>
      <c r="B202" s="12"/>
      <c r="C202" s="13"/>
      <c r="D202" s="14" t="s">
        <v>66</v>
      </c>
      <c r="E202" s="24"/>
      <c r="F202" s="24"/>
      <c r="G202" s="24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9"/>
      <c r="II202" s="19"/>
      <c r="IJ202" s="19"/>
      <c r="IK202" s="19"/>
      <c r="IL202" s="19"/>
      <c r="IM202" s="19"/>
    </row>
    <row r="203" customFormat="false" ht="15" hidden="false" customHeight="false" outlineLevel="0" collapsed="false">
      <c r="A203" s="11" t="n">
        <f aca="false">+A202+1</f>
        <v>202</v>
      </c>
      <c r="B203" s="12"/>
      <c r="C203" s="13"/>
      <c r="D203" s="14" t="s">
        <v>66</v>
      </c>
      <c r="E203" s="24"/>
      <c r="F203" s="24"/>
      <c r="G203" s="24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9"/>
      <c r="II203" s="19"/>
      <c r="IJ203" s="19"/>
      <c r="IK203" s="19"/>
      <c r="IL203" s="19"/>
      <c r="IM203" s="19"/>
    </row>
    <row r="204" customFormat="false" ht="15" hidden="false" customHeight="false" outlineLevel="0" collapsed="false">
      <c r="A204" s="11" t="n">
        <f aca="false">+A203+1</f>
        <v>203</v>
      </c>
      <c r="B204" s="12"/>
      <c r="C204" s="13"/>
      <c r="D204" s="14" t="s">
        <v>66</v>
      </c>
      <c r="E204" s="24"/>
      <c r="F204" s="24"/>
      <c r="G204" s="24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9"/>
      <c r="II204" s="19"/>
      <c r="IJ204" s="19"/>
      <c r="IK204" s="19"/>
      <c r="IL204" s="19"/>
      <c r="IM204" s="19"/>
    </row>
    <row r="205" customFormat="false" ht="15" hidden="false" customHeight="false" outlineLevel="0" collapsed="false">
      <c r="A205" s="11" t="n">
        <f aca="false">+A204+1</f>
        <v>204</v>
      </c>
      <c r="B205" s="12"/>
      <c r="C205" s="13"/>
      <c r="D205" s="14" t="s">
        <v>66</v>
      </c>
      <c r="E205" s="24"/>
      <c r="F205" s="24"/>
      <c r="G205" s="24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9"/>
      <c r="II205" s="19"/>
      <c r="IJ205" s="19"/>
      <c r="IK205" s="19"/>
      <c r="IL205" s="19"/>
      <c r="IM205" s="19"/>
    </row>
    <row r="206" customFormat="false" ht="15" hidden="false" customHeight="false" outlineLevel="0" collapsed="false">
      <c r="A206" s="11" t="n">
        <f aca="false">+A205+1</f>
        <v>205</v>
      </c>
      <c r="B206" s="12"/>
      <c r="C206" s="13"/>
      <c r="D206" s="14" t="s">
        <v>66</v>
      </c>
      <c r="E206" s="24"/>
      <c r="F206" s="24"/>
      <c r="G206" s="24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</row>
    <row r="207" customFormat="false" ht="15" hidden="false" customHeight="false" outlineLevel="0" collapsed="false">
      <c r="A207" s="11" t="n">
        <f aca="false">+A206+1</f>
        <v>206</v>
      </c>
      <c r="B207" s="12"/>
      <c r="C207" s="13"/>
      <c r="D207" s="14" t="s">
        <v>66</v>
      </c>
      <c r="E207" s="24"/>
      <c r="F207" s="24"/>
      <c r="G207" s="24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9"/>
      <c r="II207" s="19"/>
      <c r="IJ207" s="19"/>
      <c r="IK207" s="19"/>
      <c r="IL207" s="19"/>
      <c r="IM207" s="19"/>
    </row>
    <row r="208" customFormat="false" ht="15" hidden="false" customHeight="false" outlineLevel="0" collapsed="false">
      <c r="A208" s="11" t="n">
        <f aca="false">+A207+1</f>
        <v>207</v>
      </c>
      <c r="B208" s="12"/>
      <c r="C208" s="13"/>
      <c r="D208" s="14" t="s">
        <v>66</v>
      </c>
      <c r="E208" s="24"/>
      <c r="F208" s="24"/>
      <c r="G208" s="24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9"/>
      <c r="II208" s="19"/>
      <c r="IJ208" s="19"/>
      <c r="IK208" s="19"/>
      <c r="IL208" s="19"/>
      <c r="IM208" s="19"/>
    </row>
    <row r="209" customFormat="false" ht="15" hidden="false" customHeight="false" outlineLevel="0" collapsed="false">
      <c r="A209" s="11" t="n">
        <f aca="false">+A208+1</f>
        <v>208</v>
      </c>
      <c r="B209" s="12"/>
      <c r="C209" s="13"/>
      <c r="D209" s="14" t="s">
        <v>66</v>
      </c>
      <c r="E209" s="24"/>
      <c r="F209" s="24"/>
      <c r="G209" s="24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9"/>
      <c r="II209" s="19"/>
      <c r="IJ209" s="19"/>
      <c r="IK209" s="19"/>
      <c r="IL209" s="19"/>
      <c r="IM209" s="19"/>
    </row>
    <row r="210" customFormat="false" ht="15" hidden="false" customHeight="false" outlineLevel="0" collapsed="false">
      <c r="A210" s="11" t="n">
        <f aca="false">+A209+1</f>
        <v>209</v>
      </c>
      <c r="B210" s="12"/>
      <c r="C210" s="13"/>
      <c r="D210" s="14" t="s">
        <v>66</v>
      </c>
      <c r="E210" s="24"/>
      <c r="F210" s="24"/>
      <c r="G210" s="24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9"/>
      <c r="II210" s="19"/>
      <c r="IJ210" s="19"/>
      <c r="IK210" s="19"/>
      <c r="IL210" s="19"/>
      <c r="IM210" s="19"/>
    </row>
    <row r="211" customFormat="false" ht="15" hidden="false" customHeight="false" outlineLevel="0" collapsed="false">
      <c r="A211" s="11" t="n">
        <f aca="false">+A210+1</f>
        <v>210</v>
      </c>
      <c r="B211" s="12"/>
      <c r="C211" s="13"/>
      <c r="D211" s="14" t="s">
        <v>66</v>
      </c>
      <c r="E211" s="24"/>
      <c r="F211" s="24"/>
      <c r="G211" s="24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</row>
    <row r="212" customFormat="false" ht="15" hidden="false" customHeight="false" outlineLevel="0" collapsed="false">
      <c r="A212" s="11" t="n">
        <f aca="false">+A211+1</f>
        <v>211</v>
      </c>
      <c r="B212" s="12"/>
      <c r="C212" s="13"/>
      <c r="D212" s="14" t="s">
        <v>66</v>
      </c>
      <c r="E212" s="24"/>
      <c r="F212" s="24"/>
      <c r="G212" s="24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9"/>
      <c r="II212" s="19"/>
      <c r="IJ212" s="19"/>
      <c r="IK212" s="19"/>
      <c r="IL212" s="19"/>
      <c r="IM212" s="19"/>
    </row>
    <row r="213" customFormat="false" ht="15" hidden="false" customHeight="false" outlineLevel="0" collapsed="false">
      <c r="A213" s="11" t="n">
        <f aca="false">+A212+1</f>
        <v>212</v>
      </c>
      <c r="B213" s="12"/>
      <c r="C213" s="13"/>
      <c r="D213" s="14" t="s">
        <v>66</v>
      </c>
      <c r="E213" s="24"/>
      <c r="F213" s="24"/>
      <c r="G213" s="24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9"/>
      <c r="II213" s="19"/>
      <c r="IJ213" s="19"/>
      <c r="IK213" s="19"/>
      <c r="IL213" s="19"/>
      <c r="IM213" s="19"/>
    </row>
    <row r="214" customFormat="false" ht="15" hidden="false" customHeight="false" outlineLevel="0" collapsed="false">
      <c r="A214" s="11" t="n">
        <f aca="false">+A213+1</f>
        <v>213</v>
      </c>
      <c r="B214" s="12"/>
      <c r="C214" s="13"/>
      <c r="D214" s="14" t="s">
        <v>66</v>
      </c>
      <c r="E214" s="24"/>
      <c r="F214" s="24"/>
      <c r="G214" s="24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9"/>
      <c r="II214" s="19"/>
      <c r="IJ214" s="19"/>
      <c r="IK214" s="19"/>
      <c r="IL214" s="19"/>
      <c r="IM214" s="19"/>
    </row>
    <row r="215" customFormat="false" ht="15" hidden="false" customHeight="false" outlineLevel="0" collapsed="false">
      <c r="A215" s="11" t="n">
        <f aca="false">+A214+1</f>
        <v>214</v>
      </c>
      <c r="B215" s="12"/>
      <c r="C215" s="13"/>
      <c r="D215" s="14" t="s">
        <v>66</v>
      </c>
      <c r="E215" s="24"/>
      <c r="F215" s="24"/>
      <c r="G215" s="24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9"/>
      <c r="II215" s="19"/>
      <c r="IJ215" s="19"/>
      <c r="IK215" s="19"/>
      <c r="IL215" s="19"/>
      <c r="IM215" s="19"/>
    </row>
    <row r="216" customFormat="false" ht="15" hidden="false" customHeight="false" outlineLevel="0" collapsed="false">
      <c r="A216" s="11" t="n">
        <f aca="false">+A215+1</f>
        <v>215</v>
      </c>
      <c r="B216" s="12"/>
      <c r="C216" s="13"/>
      <c r="D216" s="14" t="s">
        <v>66</v>
      </c>
      <c r="E216" s="24"/>
      <c r="F216" s="24"/>
      <c r="G216" s="24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9"/>
      <c r="II216" s="19"/>
      <c r="IJ216" s="19"/>
      <c r="IK216" s="19"/>
      <c r="IL216" s="19"/>
      <c r="IM216" s="19"/>
    </row>
    <row r="217" customFormat="false" ht="15" hidden="false" customHeight="false" outlineLevel="0" collapsed="false">
      <c r="A217" s="11" t="n">
        <f aca="false">+A216+1</f>
        <v>216</v>
      </c>
      <c r="B217" s="12"/>
      <c r="C217" s="13"/>
      <c r="D217" s="14" t="s">
        <v>66</v>
      </c>
      <c r="E217" s="24"/>
      <c r="F217" s="24"/>
      <c r="G217" s="24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9"/>
      <c r="II217" s="19"/>
      <c r="IJ217" s="19"/>
      <c r="IK217" s="19"/>
      <c r="IL217" s="19"/>
      <c r="IM217" s="19"/>
    </row>
    <row r="218" customFormat="false" ht="15" hidden="false" customHeight="false" outlineLevel="0" collapsed="false">
      <c r="A218" s="11" t="n">
        <f aca="false">+A217+1</f>
        <v>217</v>
      </c>
      <c r="B218" s="12"/>
      <c r="C218" s="13"/>
      <c r="D218" s="14" t="s">
        <v>66</v>
      </c>
      <c r="E218" s="24"/>
      <c r="F218" s="24"/>
      <c r="G218" s="24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9"/>
      <c r="II218" s="19"/>
      <c r="IJ218" s="19"/>
      <c r="IK218" s="19"/>
      <c r="IL218" s="19"/>
      <c r="IM218" s="19"/>
    </row>
    <row r="219" customFormat="false" ht="15" hidden="false" customHeight="false" outlineLevel="0" collapsed="false">
      <c r="A219" s="11" t="n">
        <f aca="false">+A218+1</f>
        <v>218</v>
      </c>
      <c r="B219" s="12"/>
      <c r="C219" s="13"/>
      <c r="D219" s="14" t="s">
        <v>66</v>
      </c>
      <c r="E219" s="24"/>
      <c r="F219" s="24"/>
      <c r="G219" s="24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</row>
    <row r="220" customFormat="false" ht="15" hidden="false" customHeight="false" outlineLevel="0" collapsed="false">
      <c r="A220" s="11" t="n">
        <f aca="false">+A219+1</f>
        <v>219</v>
      </c>
      <c r="B220" s="12"/>
      <c r="C220" s="13"/>
      <c r="D220" s="14" t="s">
        <v>66</v>
      </c>
      <c r="E220" s="24"/>
      <c r="F220" s="24"/>
      <c r="G220" s="24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</row>
    <row r="221" customFormat="false" ht="15" hidden="false" customHeight="false" outlineLevel="0" collapsed="false">
      <c r="A221" s="11" t="n">
        <f aca="false">+A220+1</f>
        <v>220</v>
      </c>
      <c r="B221" s="12"/>
      <c r="C221" s="13"/>
      <c r="D221" s="14" t="s">
        <v>66</v>
      </c>
      <c r="E221" s="24"/>
      <c r="F221" s="24"/>
      <c r="G221" s="24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9"/>
      <c r="II221" s="19"/>
      <c r="IJ221" s="19"/>
      <c r="IK221" s="19"/>
      <c r="IL221" s="19"/>
      <c r="IM221" s="19"/>
    </row>
    <row r="222" customFormat="false" ht="15" hidden="false" customHeight="false" outlineLevel="0" collapsed="false">
      <c r="A222" s="11" t="n">
        <f aca="false">+A221+1</f>
        <v>221</v>
      </c>
      <c r="B222" s="12"/>
      <c r="C222" s="13"/>
      <c r="D222" s="14" t="s">
        <v>66</v>
      </c>
      <c r="E222" s="24"/>
      <c r="F222" s="24"/>
      <c r="G222" s="24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9"/>
      <c r="II222" s="19"/>
      <c r="IJ222" s="19"/>
      <c r="IK222" s="19"/>
      <c r="IL222" s="19"/>
      <c r="IM222" s="19"/>
    </row>
    <row r="223" customFormat="false" ht="15" hidden="false" customHeight="false" outlineLevel="0" collapsed="false">
      <c r="A223" s="11" t="n">
        <f aca="false">+A222+1</f>
        <v>222</v>
      </c>
      <c r="B223" s="12"/>
      <c r="C223" s="13"/>
      <c r="D223" s="14" t="s">
        <v>66</v>
      </c>
      <c r="E223" s="24"/>
      <c r="F223" s="24"/>
      <c r="G223" s="24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9"/>
      <c r="II223" s="19"/>
      <c r="IJ223" s="19"/>
      <c r="IK223" s="19"/>
      <c r="IL223" s="19"/>
      <c r="IM223" s="19"/>
    </row>
    <row r="224" customFormat="false" ht="15.75" hidden="false" customHeight="false" outlineLevel="0" collapsed="false">
      <c r="A224" s="11" t="n">
        <f aca="false">+A223+1</f>
        <v>223</v>
      </c>
      <c r="B224" s="12"/>
      <c r="C224" s="13"/>
      <c r="D224" s="14"/>
      <c r="E224" s="24"/>
      <c r="F224" s="24"/>
      <c r="G224" s="24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9"/>
      <c r="II224" s="19"/>
      <c r="IJ224" s="19"/>
      <c r="IK224" s="19"/>
      <c r="IL224" s="19"/>
      <c r="IM224" s="19"/>
    </row>
    <row r="225" customFormat="false" ht="15.75" hidden="false" customHeight="false" outlineLevel="0" collapsed="false">
      <c r="A225" s="11" t="n">
        <f aca="false">+A224+1</f>
        <v>224</v>
      </c>
      <c r="B225" s="12"/>
      <c r="C225" s="13"/>
      <c r="D225" s="14"/>
      <c r="E225" s="24"/>
      <c r="F225" s="24"/>
      <c r="G225" s="2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9"/>
      <c r="II225" s="19"/>
      <c r="IJ225" s="19"/>
      <c r="IK225" s="19"/>
      <c r="IL225" s="19"/>
      <c r="IM225" s="19"/>
    </row>
    <row r="226" customFormat="false" ht="15.75" hidden="false" customHeight="false" outlineLevel="0" collapsed="false">
      <c r="A226" s="11" t="n">
        <f aca="false">+A225+1</f>
        <v>225</v>
      </c>
      <c r="B226" s="12"/>
      <c r="C226" s="13"/>
      <c r="D226" s="14"/>
      <c r="E226" s="24"/>
      <c r="F226" s="24"/>
      <c r="G226" s="2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9"/>
      <c r="II226" s="19"/>
      <c r="IJ226" s="19"/>
      <c r="IK226" s="19"/>
      <c r="IL226" s="19"/>
      <c r="IM226" s="19"/>
    </row>
  </sheetData>
  <autoFilter ref="A1:L60"/>
  <printOptions headings="false" gridLines="false" gridLinesSet="true" horizontalCentered="false" verticalCentered="false"/>
  <pageMargins left="0.75" right="0.75" top="0.390277777777778" bottom="0.159722222222222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F3" activeCellId="0" sqref="F3"/>
    </sheetView>
  </sheetViews>
  <sheetFormatPr defaultRowHeight="11.25"/>
  <cols>
    <col collapsed="false" hidden="false" max="1" min="1" style="25" width="9"/>
    <col collapsed="false" hidden="false" max="2" min="2" style="26" width="9.4234693877551"/>
    <col collapsed="false" hidden="false" max="3" min="3" style="27" width="4.13775510204082"/>
    <col collapsed="false" hidden="false" max="4" min="4" style="27" width="4.57142857142857"/>
    <col collapsed="false" hidden="false" max="5" min="5" style="28" width="9.85204081632653"/>
    <col collapsed="false" hidden="false" max="6" min="6" style="29" width="4.57142857142857"/>
    <col collapsed="false" hidden="false" max="7" min="7" style="30" width="31.0051020408163"/>
    <col collapsed="false" hidden="false" max="8" min="8" style="31" width="11.9948979591837"/>
    <col collapsed="false" hidden="false" max="9" min="9" style="31" width="5.00510204081633"/>
    <col collapsed="false" hidden="false" max="11" min="10" style="32" width="9"/>
    <col collapsed="false" hidden="false" max="12" min="12" style="32" width="8.70918367346939"/>
    <col collapsed="false" hidden="false" max="13" min="13" style="32" width="12.2857142857143"/>
    <col collapsed="false" hidden="false" max="14" min="14" style="32" width="9.28571428571429"/>
    <col collapsed="false" hidden="false" max="15" min="15" style="32" width="7.29081632653061"/>
    <col collapsed="false" hidden="false" max="16" min="16" style="32" width="8.14285714285714"/>
    <col collapsed="false" hidden="false" max="17" min="17" style="32" width="7.14795918367347"/>
    <col collapsed="false" hidden="false" max="18" min="18" style="32" width="10.1428571428571"/>
    <col collapsed="false" hidden="false" max="20" min="19" style="32" width="10.4234693877551"/>
    <col collapsed="false" hidden="false" max="1025" min="21" style="27" width="11.4183673469388"/>
  </cols>
  <sheetData>
    <row r="1" customFormat="false" ht="24.75" hidden="false" customHeight="true" outlineLevel="0" collapsed="false">
      <c r="A1" s="33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 t="s">
        <v>70</v>
      </c>
      <c r="T1" s="35" t="s">
        <v>71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5" customFormat="true" ht="24" hidden="false" customHeight="true" outlineLevel="0" collapsed="false">
      <c r="A2" s="35" t="s">
        <v>72</v>
      </c>
      <c r="B2" s="35"/>
      <c r="C2" s="35"/>
      <c r="D2" s="35"/>
      <c r="E2" s="35"/>
      <c r="F2" s="36" t="s">
        <v>73</v>
      </c>
      <c r="G2" s="36"/>
      <c r="H2" s="36"/>
      <c r="I2" s="36"/>
      <c r="J2" s="36"/>
      <c r="K2" s="36"/>
      <c r="L2" s="36"/>
      <c r="M2" s="36"/>
      <c r="N2" s="37" t="s">
        <v>74</v>
      </c>
      <c r="O2" s="37"/>
      <c r="P2" s="37"/>
      <c r="Q2" s="37"/>
      <c r="R2" s="37"/>
      <c r="S2" s="37"/>
    </row>
    <row r="3" customFormat="false" ht="8.25" hidden="false" customHeight="true" outlineLevel="0" collapsed="false">
      <c r="A3" s="0"/>
      <c r="B3" s="38"/>
      <c r="C3" s="38"/>
      <c r="D3" s="25"/>
      <c r="E3" s="39"/>
      <c r="F3" s="40"/>
      <c r="G3" s="4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9.75" hidden="false" customHeight="true" outlineLevel="0" collapsed="false">
      <c r="A4" s="41" t="s">
        <v>75</v>
      </c>
      <c r="B4" s="42" t="s">
        <v>76</v>
      </c>
      <c r="C4" s="43" t="s">
        <v>77</v>
      </c>
      <c r="D4" s="44"/>
      <c r="E4" s="45"/>
      <c r="F4" s="46" t="s">
        <v>78</v>
      </c>
      <c r="G4" s="46" t="s">
        <v>79</v>
      </c>
      <c r="H4" s="47" t="s">
        <v>80</v>
      </c>
      <c r="I4" s="48" t="s">
        <v>81</v>
      </c>
      <c r="J4" s="49" t="s">
        <v>82</v>
      </c>
      <c r="K4" s="49" t="s">
        <v>83</v>
      </c>
      <c r="L4" s="49" t="s">
        <v>84</v>
      </c>
      <c r="M4" s="49" t="s">
        <v>85</v>
      </c>
      <c r="N4" s="49" t="s">
        <v>86</v>
      </c>
      <c r="O4" s="49" t="s">
        <v>87</v>
      </c>
      <c r="P4" s="50" t="s">
        <v>88</v>
      </c>
      <c r="Q4" s="49" t="s">
        <v>89</v>
      </c>
      <c r="R4" s="49" t="s">
        <v>90</v>
      </c>
      <c r="S4" s="49" t="s">
        <v>91</v>
      </c>
      <c r="T4" s="51" t="s">
        <v>92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41"/>
      <c r="B5" s="42"/>
      <c r="C5" s="43"/>
      <c r="D5" s="52" t="s">
        <v>93</v>
      </c>
      <c r="E5" s="53" t="s">
        <v>94</v>
      </c>
      <c r="F5" s="46"/>
      <c r="G5" s="46"/>
      <c r="H5" s="47"/>
      <c r="I5" s="48"/>
      <c r="J5" s="49"/>
      <c r="K5" s="49"/>
      <c r="L5" s="49"/>
      <c r="M5" s="49"/>
      <c r="N5" s="49"/>
      <c r="O5" s="49"/>
      <c r="P5" s="50"/>
      <c r="Q5" s="49"/>
      <c r="R5" s="49"/>
      <c r="S5" s="49"/>
      <c r="T5" s="51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0.5" hidden="false" customHeight="true" outlineLevel="0" collapsed="false">
      <c r="A6" s="41"/>
      <c r="B6" s="42"/>
      <c r="C6" s="43"/>
      <c r="D6" s="54"/>
      <c r="E6" s="55"/>
      <c r="F6" s="46"/>
      <c r="G6" s="46"/>
      <c r="H6" s="47"/>
      <c r="I6" s="48"/>
      <c r="J6" s="49"/>
      <c r="K6" s="49"/>
      <c r="L6" s="49"/>
      <c r="M6" s="49"/>
      <c r="N6" s="49"/>
      <c r="O6" s="49"/>
      <c r="P6" s="50"/>
      <c r="Q6" s="49"/>
      <c r="R6" s="49"/>
      <c r="S6" s="49"/>
      <c r="T6" s="51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69" customFormat="true" ht="11.25" hidden="false" customHeight="false" outlineLevel="0" collapsed="false">
      <c r="A7" s="56" t="n">
        <v>43252</v>
      </c>
      <c r="B7" s="57" t="s">
        <v>95</v>
      </c>
      <c r="C7" s="58" t="s">
        <v>96</v>
      </c>
      <c r="D7" s="59" t="s">
        <v>97</v>
      </c>
      <c r="E7" s="59" t="s">
        <v>98</v>
      </c>
      <c r="F7" s="60" t="n">
        <v>1</v>
      </c>
      <c r="G7" s="61" t="str">
        <f aca="false">VLOOKUP($F7,proveedores!$A$2:$E$488,2,0)</f>
        <v>XXXXX SA</v>
      </c>
      <c r="H7" s="62" t="str">
        <f aca="false">VLOOKUP($F7,proveedores!$A$2:$E$488,3,0)</f>
        <v>11-11111111-1</v>
      </c>
      <c r="I7" s="62" t="str">
        <f aca="false">VLOOKUP($F7,proveedores!$A$2:$E$488,4,0)</f>
        <v>RI</v>
      </c>
      <c r="J7" s="63"/>
      <c r="K7" s="64" t="n">
        <v>31328.62</v>
      </c>
      <c r="L7" s="63"/>
      <c r="M7" s="63" t="n">
        <f aca="false">J7*0.105</f>
        <v>0</v>
      </c>
      <c r="N7" s="63" t="n">
        <f aca="false">K7*0.21</f>
        <v>6579.0102</v>
      </c>
      <c r="O7" s="63" t="n">
        <f aca="false">L7*0.27</f>
        <v>0</v>
      </c>
      <c r="P7" s="65"/>
      <c r="Q7" s="65"/>
      <c r="R7" s="65"/>
      <c r="S7" s="66" t="n">
        <f aca="false">(J7*0.03)+(K7*0.03)</f>
        <v>939.8586</v>
      </c>
      <c r="T7" s="67" t="n">
        <f aca="false">SUM(J7:S7)</f>
        <v>38847.4888</v>
      </c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</row>
    <row r="8" customFormat="false" ht="11.25" hidden="false" customHeight="false" outlineLevel="0" collapsed="false">
      <c r="A8" s="70" t="n">
        <v>43255</v>
      </c>
      <c r="B8" s="71" t="s">
        <v>95</v>
      </c>
      <c r="C8" s="72" t="s">
        <v>96</v>
      </c>
      <c r="D8" s="73" t="s">
        <v>99</v>
      </c>
      <c r="E8" s="73" t="s">
        <v>100</v>
      </c>
      <c r="F8" s="74" t="n">
        <v>2</v>
      </c>
      <c r="G8" s="75" t="str">
        <f aca="false">VLOOKUP($F8,proveedores!$A$2:$E$488,2,0)</f>
        <v>YYYYY SA</v>
      </c>
      <c r="H8" s="76" t="str">
        <f aca="false">VLOOKUP($F8,proveedores!$A$2:$E$488,3,0)</f>
        <v>22-22222222-2</v>
      </c>
      <c r="I8" s="76" t="str">
        <f aca="false">VLOOKUP($F8,proveedores!$A$2:$E$488,4,0)</f>
        <v>RI</v>
      </c>
      <c r="J8" s="65"/>
      <c r="K8" s="65" t="n">
        <v>59615.7</v>
      </c>
      <c r="L8" s="65"/>
      <c r="M8" s="63" t="n">
        <f aca="false">J8*0.105</f>
        <v>0</v>
      </c>
      <c r="N8" s="63" t="n">
        <f aca="false">K8*0.21</f>
        <v>12519.297</v>
      </c>
      <c r="O8" s="63" t="n">
        <f aca="false">L8*0.27</f>
        <v>0</v>
      </c>
      <c r="P8" s="65"/>
      <c r="Q8" s="65"/>
      <c r="R8" s="65" t="n">
        <f aca="false">(J8*0.035)+(K8*0.035)</f>
        <v>2086.5495</v>
      </c>
      <c r="S8" s="66" t="n">
        <f aca="false">(J8*0.03)+(K8*0.03)</f>
        <v>1788.471</v>
      </c>
      <c r="T8" s="67" t="n">
        <f aca="false">SUM(J8:S8)</f>
        <v>76010.0175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1.25" hidden="false" customHeight="false" outlineLevel="0" collapsed="false">
      <c r="A9" s="70" t="n">
        <v>43255</v>
      </c>
      <c r="B9" s="71" t="s">
        <v>95</v>
      </c>
      <c r="C9" s="72" t="s">
        <v>96</v>
      </c>
      <c r="D9" s="73" t="s">
        <v>101</v>
      </c>
      <c r="E9" s="73" t="s">
        <v>102</v>
      </c>
      <c r="F9" s="74" t="n">
        <v>2</v>
      </c>
      <c r="G9" s="75" t="str">
        <f aca="false">VLOOKUP($F9,proveedores!$A$2:$E$488,2,0)</f>
        <v>YYYYY SA</v>
      </c>
      <c r="H9" s="76" t="str">
        <f aca="false">VLOOKUP($F9,proveedores!$A$2:$E$488,3,0)</f>
        <v>22-22222222-2</v>
      </c>
      <c r="I9" s="76" t="str">
        <f aca="false">VLOOKUP($F9,proveedores!$A$2:$E$488,4,0)</f>
        <v>RI</v>
      </c>
      <c r="J9" s="65"/>
      <c r="K9" s="65" t="n">
        <v>11428.1</v>
      </c>
      <c r="L9" s="65"/>
      <c r="M9" s="63" t="n">
        <f aca="false">J9*0.105</f>
        <v>0</v>
      </c>
      <c r="N9" s="63" t="n">
        <f aca="false">K9*0.21</f>
        <v>2399.901</v>
      </c>
      <c r="O9" s="63" t="n">
        <f aca="false">L9*0.27</f>
        <v>0</v>
      </c>
      <c r="P9" s="65"/>
      <c r="Q9" s="65"/>
      <c r="R9" s="65"/>
      <c r="S9" s="66"/>
      <c r="T9" s="67" t="n">
        <f aca="false">SUM(J9:S9)</f>
        <v>13828.001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70"/>
      <c r="B10" s="71"/>
      <c r="C10" s="72"/>
      <c r="D10" s="73"/>
      <c r="E10" s="73"/>
      <c r="F10" s="74"/>
      <c r="G10" s="75"/>
      <c r="H10" s="76"/>
      <c r="I10" s="76"/>
      <c r="J10" s="65"/>
      <c r="K10" s="65"/>
      <c r="L10" s="65"/>
      <c r="M10" s="63"/>
      <c r="N10" s="63"/>
      <c r="O10" s="63"/>
      <c r="P10" s="65"/>
      <c r="Q10" s="77"/>
      <c r="R10" s="65"/>
      <c r="S10" s="66"/>
      <c r="T10" s="67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70"/>
      <c r="B11" s="71"/>
      <c r="C11" s="72"/>
      <c r="D11" s="73"/>
      <c r="E11" s="73"/>
      <c r="F11" s="74"/>
      <c r="G11" s="75"/>
      <c r="H11" s="76"/>
      <c r="I11" s="76"/>
      <c r="J11" s="65"/>
      <c r="K11" s="65"/>
      <c r="L11" s="65"/>
      <c r="M11" s="63"/>
      <c r="N11" s="63"/>
      <c r="O11" s="63"/>
      <c r="P11" s="65"/>
      <c r="Q11" s="77"/>
      <c r="R11" s="65"/>
      <c r="S11" s="66"/>
      <c r="T11" s="67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70"/>
      <c r="B12" s="71"/>
      <c r="C12" s="72"/>
      <c r="D12" s="73"/>
      <c r="E12" s="73"/>
      <c r="F12" s="74"/>
      <c r="G12" s="75"/>
      <c r="H12" s="76"/>
      <c r="I12" s="76"/>
      <c r="J12" s="65"/>
      <c r="K12" s="65"/>
      <c r="L12" s="65"/>
      <c r="M12" s="63"/>
      <c r="N12" s="63"/>
      <c r="O12" s="63"/>
      <c r="P12" s="65"/>
      <c r="Q12" s="77"/>
      <c r="R12" s="65"/>
      <c r="S12" s="66"/>
      <c r="T12" s="67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70"/>
      <c r="B13" s="71"/>
      <c r="C13" s="72"/>
      <c r="D13" s="73"/>
      <c r="E13" s="73"/>
      <c r="F13" s="74"/>
      <c r="G13" s="75"/>
      <c r="H13" s="76"/>
      <c r="I13" s="76"/>
      <c r="J13" s="65"/>
      <c r="K13" s="65"/>
      <c r="L13" s="65"/>
      <c r="M13" s="63"/>
      <c r="N13" s="63"/>
      <c r="O13" s="63"/>
      <c r="P13" s="65"/>
      <c r="Q13" s="77"/>
      <c r="R13" s="65"/>
      <c r="S13" s="66"/>
      <c r="T13" s="67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70"/>
      <c r="B14" s="71"/>
      <c r="C14" s="72"/>
      <c r="D14" s="73"/>
      <c r="E14" s="73"/>
      <c r="F14" s="74"/>
      <c r="G14" s="75"/>
      <c r="H14" s="76"/>
      <c r="I14" s="76"/>
      <c r="J14" s="65"/>
      <c r="K14" s="65"/>
      <c r="L14" s="65"/>
      <c r="M14" s="63"/>
      <c r="N14" s="63"/>
      <c r="O14" s="63"/>
      <c r="P14" s="65"/>
      <c r="Q14" s="77"/>
      <c r="R14" s="65"/>
      <c r="S14" s="66"/>
      <c r="T14" s="67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70"/>
      <c r="B15" s="71"/>
      <c r="C15" s="72"/>
      <c r="D15" s="73"/>
      <c r="E15" s="73"/>
      <c r="F15" s="74"/>
      <c r="G15" s="75"/>
      <c r="H15" s="76"/>
      <c r="I15" s="76"/>
      <c r="J15" s="65"/>
      <c r="K15" s="65"/>
      <c r="L15" s="65"/>
      <c r="M15" s="63"/>
      <c r="N15" s="63"/>
      <c r="O15" s="63"/>
      <c r="P15" s="65"/>
      <c r="Q15" s="77"/>
      <c r="R15" s="65"/>
      <c r="S15" s="66"/>
      <c r="T15" s="67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70"/>
      <c r="B16" s="71"/>
      <c r="C16" s="72"/>
      <c r="D16" s="73"/>
      <c r="E16" s="73"/>
      <c r="F16" s="74"/>
      <c r="G16" s="75"/>
      <c r="H16" s="76"/>
      <c r="I16" s="76"/>
      <c r="J16" s="65"/>
      <c r="K16" s="65"/>
      <c r="L16" s="65"/>
      <c r="M16" s="63"/>
      <c r="N16" s="63"/>
      <c r="O16" s="63"/>
      <c r="P16" s="65"/>
      <c r="Q16" s="77"/>
      <c r="R16" s="65"/>
      <c r="S16" s="66"/>
      <c r="T16" s="67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70"/>
      <c r="B17" s="71"/>
      <c r="C17" s="72"/>
      <c r="D17" s="73"/>
      <c r="E17" s="73"/>
      <c r="F17" s="74"/>
      <c r="G17" s="75"/>
      <c r="H17" s="76"/>
      <c r="I17" s="76"/>
      <c r="J17" s="65"/>
      <c r="K17" s="65"/>
      <c r="L17" s="65"/>
      <c r="M17" s="63"/>
      <c r="N17" s="63"/>
      <c r="O17" s="63"/>
      <c r="P17" s="65"/>
      <c r="Q17" s="77"/>
      <c r="R17" s="65"/>
      <c r="S17" s="66"/>
      <c r="T17" s="67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70"/>
      <c r="B18" s="71"/>
      <c r="C18" s="72"/>
      <c r="D18" s="73"/>
      <c r="E18" s="73"/>
      <c r="F18" s="74"/>
      <c r="G18" s="75"/>
      <c r="H18" s="76"/>
      <c r="I18" s="76"/>
      <c r="J18" s="65"/>
      <c r="K18" s="65"/>
      <c r="L18" s="65"/>
      <c r="M18" s="63"/>
      <c r="N18" s="63"/>
      <c r="O18" s="63"/>
      <c r="P18" s="65"/>
      <c r="Q18" s="77"/>
      <c r="R18" s="65"/>
      <c r="S18" s="66"/>
      <c r="T18" s="67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70"/>
      <c r="B19" s="71"/>
      <c r="C19" s="72"/>
      <c r="D19" s="73"/>
      <c r="E19" s="73"/>
      <c r="F19" s="74"/>
      <c r="G19" s="75"/>
      <c r="H19" s="76"/>
      <c r="I19" s="76"/>
      <c r="J19" s="65"/>
      <c r="K19" s="65"/>
      <c r="L19" s="65"/>
      <c r="M19" s="63"/>
      <c r="N19" s="63"/>
      <c r="O19" s="63"/>
      <c r="P19" s="65"/>
      <c r="Q19" s="77"/>
      <c r="R19" s="65"/>
      <c r="S19" s="66"/>
      <c r="T19" s="67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70"/>
      <c r="B20" s="71"/>
      <c r="C20" s="72"/>
      <c r="D20" s="73"/>
      <c r="E20" s="73"/>
      <c r="F20" s="74"/>
      <c r="G20" s="75"/>
      <c r="H20" s="76"/>
      <c r="I20" s="76"/>
      <c r="J20" s="65"/>
      <c r="K20" s="65"/>
      <c r="L20" s="65"/>
      <c r="M20" s="63"/>
      <c r="N20" s="63"/>
      <c r="O20" s="63"/>
      <c r="P20" s="65"/>
      <c r="Q20" s="77"/>
      <c r="R20" s="65"/>
      <c r="S20" s="66"/>
      <c r="T20" s="67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70"/>
      <c r="B21" s="71"/>
      <c r="C21" s="72"/>
      <c r="D21" s="73"/>
      <c r="E21" s="73"/>
      <c r="F21" s="74"/>
      <c r="G21" s="75"/>
      <c r="H21" s="76"/>
      <c r="I21" s="76"/>
      <c r="J21" s="65"/>
      <c r="K21" s="65"/>
      <c r="L21" s="65"/>
      <c r="M21" s="63"/>
      <c r="N21" s="63"/>
      <c r="O21" s="63"/>
      <c r="P21" s="65"/>
      <c r="Q21" s="77"/>
      <c r="R21" s="65"/>
      <c r="S21" s="66"/>
      <c r="T21" s="6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70"/>
      <c r="B22" s="71"/>
      <c r="C22" s="72"/>
      <c r="D22" s="73"/>
      <c r="E22" s="73"/>
      <c r="F22" s="74"/>
      <c r="G22" s="75"/>
      <c r="H22" s="76"/>
      <c r="I22" s="76"/>
      <c r="J22" s="65"/>
      <c r="K22" s="65"/>
      <c r="L22" s="65"/>
      <c r="M22" s="63"/>
      <c r="N22" s="63"/>
      <c r="O22" s="63"/>
      <c r="P22" s="65"/>
      <c r="Q22" s="77"/>
      <c r="R22" s="65"/>
      <c r="S22" s="66"/>
      <c r="T22" s="6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70"/>
      <c r="B23" s="71"/>
      <c r="C23" s="72"/>
      <c r="D23" s="73"/>
      <c r="E23" s="73"/>
      <c r="F23" s="74"/>
      <c r="G23" s="75"/>
      <c r="H23" s="76"/>
      <c r="I23" s="76"/>
      <c r="J23" s="65"/>
      <c r="K23" s="65"/>
      <c r="L23" s="65"/>
      <c r="M23" s="63"/>
      <c r="N23" s="63"/>
      <c r="O23" s="63"/>
      <c r="P23" s="65"/>
      <c r="Q23" s="77"/>
      <c r="R23" s="65"/>
      <c r="S23" s="66"/>
      <c r="T23" s="67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70"/>
      <c r="B24" s="71"/>
      <c r="C24" s="72"/>
      <c r="D24" s="73"/>
      <c r="E24" s="73"/>
      <c r="F24" s="74"/>
      <c r="G24" s="75"/>
      <c r="H24" s="76"/>
      <c r="I24" s="76"/>
      <c r="J24" s="65"/>
      <c r="K24" s="65"/>
      <c r="L24" s="65"/>
      <c r="M24" s="63"/>
      <c r="N24" s="63"/>
      <c r="O24" s="63"/>
      <c r="P24" s="65"/>
      <c r="Q24" s="77"/>
      <c r="R24" s="65"/>
      <c r="S24" s="66"/>
      <c r="T24" s="67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70"/>
      <c r="B25" s="71"/>
      <c r="C25" s="72"/>
      <c r="D25" s="73"/>
      <c r="E25" s="73"/>
      <c r="F25" s="74"/>
      <c r="G25" s="75"/>
      <c r="H25" s="76"/>
      <c r="I25" s="76"/>
      <c r="J25" s="65"/>
      <c r="K25" s="65"/>
      <c r="L25" s="65"/>
      <c r="M25" s="63"/>
      <c r="N25" s="63"/>
      <c r="O25" s="63"/>
      <c r="P25" s="65"/>
      <c r="Q25" s="77"/>
      <c r="R25" s="65"/>
      <c r="S25" s="66"/>
      <c r="T25" s="67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69" customFormat="true" ht="12.8" hidden="false" customHeight="false" outlineLevel="0" collapsed="false">
      <c r="A26" s="70"/>
      <c r="B26" s="71"/>
      <c r="C26" s="72"/>
      <c r="D26" s="73"/>
      <c r="E26" s="73"/>
      <c r="F26" s="74"/>
      <c r="G26" s="75"/>
      <c r="H26" s="76"/>
      <c r="I26" s="76"/>
      <c r="J26" s="65"/>
      <c r="K26" s="65"/>
      <c r="L26" s="65"/>
      <c r="M26" s="63"/>
      <c r="N26" s="63"/>
      <c r="O26" s="63"/>
      <c r="P26" s="65"/>
      <c r="Q26" s="77"/>
      <c r="R26" s="65"/>
      <c r="S26" s="66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</row>
    <row r="27" customFormat="false" ht="12.8" hidden="false" customHeight="false" outlineLevel="0" collapsed="false">
      <c r="A27" s="70"/>
      <c r="B27" s="71"/>
      <c r="C27" s="72"/>
      <c r="D27" s="73"/>
      <c r="E27" s="73"/>
      <c r="F27" s="74"/>
      <c r="G27" s="75"/>
      <c r="H27" s="76"/>
      <c r="I27" s="76"/>
      <c r="J27" s="65"/>
      <c r="K27" s="65"/>
      <c r="L27" s="65"/>
      <c r="M27" s="63"/>
      <c r="N27" s="63"/>
      <c r="O27" s="63"/>
      <c r="P27" s="65"/>
      <c r="Q27" s="77"/>
      <c r="R27" s="65"/>
      <c r="S27" s="66"/>
      <c r="T27" s="67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70"/>
      <c r="B28" s="71"/>
      <c r="C28" s="72"/>
      <c r="D28" s="73"/>
      <c r="E28" s="73"/>
      <c r="F28" s="74"/>
      <c r="G28" s="75"/>
      <c r="H28" s="76"/>
      <c r="I28" s="76"/>
      <c r="J28" s="65"/>
      <c r="K28" s="65"/>
      <c r="L28" s="65"/>
      <c r="M28" s="63"/>
      <c r="N28" s="63"/>
      <c r="O28" s="63"/>
      <c r="P28" s="65"/>
      <c r="Q28" s="77"/>
      <c r="R28" s="65"/>
      <c r="S28" s="66"/>
      <c r="T28" s="67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70"/>
      <c r="B29" s="71"/>
      <c r="C29" s="72"/>
      <c r="D29" s="73"/>
      <c r="E29" s="73"/>
      <c r="F29" s="74"/>
      <c r="G29" s="75"/>
      <c r="H29" s="76"/>
      <c r="I29" s="76"/>
      <c r="J29" s="65"/>
      <c r="K29" s="65"/>
      <c r="L29" s="65"/>
      <c r="M29" s="63"/>
      <c r="N29" s="63"/>
      <c r="O29" s="63"/>
      <c r="P29" s="65"/>
      <c r="Q29" s="77"/>
      <c r="R29" s="65"/>
      <c r="S29" s="66"/>
      <c r="T29" s="67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70"/>
      <c r="B30" s="71"/>
      <c r="C30" s="72"/>
      <c r="D30" s="73"/>
      <c r="E30" s="73"/>
      <c r="F30" s="74"/>
      <c r="G30" s="75"/>
      <c r="H30" s="76"/>
      <c r="I30" s="76"/>
      <c r="J30" s="65"/>
      <c r="K30" s="65"/>
      <c r="L30" s="65"/>
      <c r="M30" s="63"/>
      <c r="N30" s="63"/>
      <c r="O30" s="63"/>
      <c r="P30" s="65"/>
      <c r="Q30" s="77"/>
      <c r="R30" s="65"/>
      <c r="S30" s="66"/>
      <c r="T30" s="67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70"/>
      <c r="B31" s="71"/>
      <c r="C31" s="72"/>
      <c r="D31" s="73"/>
      <c r="E31" s="73"/>
      <c r="F31" s="74"/>
      <c r="G31" s="75"/>
      <c r="H31" s="76"/>
      <c r="I31" s="76"/>
      <c r="J31" s="65"/>
      <c r="K31" s="65"/>
      <c r="L31" s="65"/>
      <c r="M31" s="63"/>
      <c r="N31" s="63"/>
      <c r="O31" s="63"/>
      <c r="P31" s="65"/>
      <c r="Q31" s="77"/>
      <c r="R31" s="65"/>
      <c r="S31" s="66"/>
      <c r="T31" s="67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69" customFormat="true" ht="12.8" hidden="false" customHeight="false" outlineLevel="0" collapsed="false">
      <c r="A32" s="70"/>
      <c r="B32" s="71"/>
      <c r="C32" s="72"/>
      <c r="D32" s="73"/>
      <c r="E32" s="73"/>
      <c r="F32" s="74"/>
      <c r="G32" s="75"/>
      <c r="H32" s="76"/>
      <c r="I32" s="76"/>
      <c r="J32" s="65"/>
      <c r="K32" s="65"/>
      <c r="L32" s="65"/>
      <c r="M32" s="63"/>
      <c r="N32" s="63"/>
      <c r="O32" s="63"/>
      <c r="P32" s="65"/>
      <c r="Q32" s="77"/>
      <c r="R32" s="65"/>
      <c r="S32" s="66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</row>
    <row r="33" customFormat="false" ht="12.8" hidden="false" customHeight="false" outlineLevel="0" collapsed="false">
      <c r="A33" s="70"/>
      <c r="B33" s="71"/>
      <c r="C33" s="72"/>
      <c r="D33" s="73"/>
      <c r="E33" s="73"/>
      <c r="F33" s="74"/>
      <c r="G33" s="75"/>
      <c r="H33" s="76"/>
      <c r="I33" s="76"/>
      <c r="J33" s="65"/>
      <c r="K33" s="65"/>
      <c r="L33" s="65"/>
      <c r="M33" s="63"/>
      <c r="N33" s="63"/>
      <c r="O33" s="63"/>
      <c r="P33" s="65"/>
      <c r="Q33" s="77"/>
      <c r="R33" s="65"/>
      <c r="S33" s="66"/>
      <c r="T33" s="6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</row>
    <row r="34" customFormat="false" ht="12.8" hidden="false" customHeight="false" outlineLevel="0" collapsed="false">
      <c r="A34" s="70"/>
      <c r="B34" s="71"/>
      <c r="C34" s="72"/>
      <c r="D34" s="73"/>
      <c r="E34" s="73"/>
      <c r="F34" s="74"/>
      <c r="G34" s="75"/>
      <c r="H34" s="76"/>
      <c r="I34" s="76"/>
      <c r="J34" s="65"/>
      <c r="K34" s="65"/>
      <c r="L34" s="65"/>
      <c r="M34" s="63"/>
      <c r="N34" s="63"/>
      <c r="O34" s="63"/>
      <c r="P34" s="65"/>
      <c r="Q34" s="77"/>
      <c r="R34" s="65"/>
      <c r="S34" s="66"/>
      <c r="T34" s="67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</row>
    <row r="35" customFormat="false" ht="12" hidden="false" customHeight="false" outlineLevel="0" collapsed="false">
      <c r="A35" s="78"/>
      <c r="B35" s="79"/>
      <c r="C35" s="80"/>
      <c r="D35" s="81"/>
      <c r="E35" s="81"/>
      <c r="F35" s="82"/>
      <c r="G35" s="83"/>
      <c r="H35" s="84"/>
      <c r="I35" s="84"/>
      <c r="J35" s="85"/>
      <c r="K35" s="85"/>
      <c r="L35" s="85"/>
      <c r="M35" s="85" t="n">
        <f aca="false">J35*0.105</f>
        <v>0</v>
      </c>
      <c r="N35" s="85" t="n">
        <f aca="false">K35*0.21</f>
        <v>0</v>
      </c>
      <c r="O35" s="85" t="n">
        <f aca="false">L35*0.27</f>
        <v>0</v>
      </c>
      <c r="P35" s="85"/>
      <c r="Q35" s="85"/>
      <c r="R35" s="86" t="n">
        <f aca="false">(J35*0.035)+(K35*0.035)</f>
        <v>0</v>
      </c>
      <c r="S35" s="87" t="n">
        <f aca="false">(J35*0.03)+(K35*0.03)</f>
        <v>0</v>
      </c>
      <c r="T35" s="88" t="n">
        <f aca="false">SUM(J35:S35)</f>
        <v>0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</row>
    <row r="36" customFormat="false" ht="18" hidden="false" customHeight="true" outlineLevel="0" collapsed="false">
      <c r="A36" s="89"/>
      <c r="B36" s="90"/>
      <c r="C36" s="91"/>
      <c r="D36" s="91"/>
      <c r="E36" s="92"/>
      <c r="F36" s="93"/>
      <c r="G36" s="94"/>
      <c r="H36" s="95" t="s">
        <v>103</v>
      </c>
      <c r="I36" s="95"/>
      <c r="J36" s="96" t="n">
        <f aca="false">SUM(J8:J35)</f>
        <v>0</v>
      </c>
      <c r="K36" s="96" t="n">
        <f aca="false">SUM(K7:K35)</f>
        <v>102372.42</v>
      </c>
      <c r="L36" s="97" t="n">
        <f aca="false">SUM(L7:L35)</f>
        <v>0</v>
      </c>
      <c r="M36" s="96" t="n">
        <f aca="false">SUM(M7:M35)</f>
        <v>0</v>
      </c>
      <c r="N36" s="96" t="n">
        <f aca="false">SUM(N7:N35)</f>
        <v>21498.2082</v>
      </c>
      <c r="O36" s="96" t="n">
        <f aca="false">SUM(O7:O35)</f>
        <v>0</v>
      </c>
      <c r="P36" s="96" t="n">
        <f aca="false">SUM(P7:P35)</f>
        <v>0</v>
      </c>
      <c r="Q36" s="96" t="n">
        <f aca="false">SUM(Q7:Q35)</f>
        <v>0</v>
      </c>
      <c r="R36" s="96" t="n">
        <f aca="false">SUM(R7:R35)</f>
        <v>2086.5495</v>
      </c>
      <c r="S36" s="96" t="n">
        <f aca="false">SUM(S7:S35)</f>
        <v>2728.3296</v>
      </c>
      <c r="T36" s="96" t="n">
        <f aca="false">SUM(T7:T35)</f>
        <v>128685.5073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</row>
    <row r="37" customFormat="false" ht="11.25" hidden="false" customHeight="false" outlineLevel="0" collapsed="false">
      <c r="B37" s="0"/>
      <c r="C37" s="0"/>
      <c r="D37" s="0"/>
      <c r="E37" s="0"/>
      <c r="G37" s="0"/>
      <c r="H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</row>
    <row r="38" customFormat="false" ht="11.25" hidden="false" customHeight="false" outlineLevel="0" collapsed="false">
      <c r="B38" s="0"/>
      <c r="C38" s="0"/>
      <c r="D38" s="0"/>
      <c r="E38" s="0"/>
      <c r="G38" s="0"/>
      <c r="H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</row>
    <row r="39" customFormat="false" ht="11.25" hidden="false" customHeight="false" outlineLevel="0" collapsed="false">
      <c r="B39" s="0"/>
      <c r="C39" s="0"/>
      <c r="D39" s="0"/>
      <c r="E39" s="0"/>
      <c r="G39" s="0"/>
      <c r="H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</row>
    <row r="40" customFormat="false" ht="11.25" hidden="false" customHeight="false" outlineLevel="0" collapsed="false">
      <c r="B40" s="0"/>
      <c r="C40" s="0"/>
      <c r="D40" s="0"/>
      <c r="E40" s="0"/>
      <c r="G40" s="0"/>
      <c r="H40" s="0"/>
      <c r="J40" s="0"/>
      <c r="K40" s="98" t="n">
        <f aca="false">+J36+K36+L36</f>
        <v>102372.42</v>
      </c>
      <c r="L40" s="0"/>
      <c r="M40" s="0"/>
      <c r="N40" s="98" t="n">
        <f aca="false">+M36+N36+O36</f>
        <v>21498.2082</v>
      </c>
      <c r="O40" s="0"/>
      <c r="P40" s="0"/>
      <c r="Q40" s="0"/>
      <c r="R40" s="0"/>
      <c r="S40" s="0"/>
      <c r="T40" s="0"/>
      <c r="U40" s="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</row>
    <row r="41" customFormat="false" ht="11.25" hidden="false" customHeight="false" outlineLevel="0" collapsed="false">
      <c r="B41" s="0"/>
      <c r="C41" s="0"/>
      <c r="D41" s="0"/>
      <c r="E41" s="0"/>
      <c r="G41" s="0"/>
      <c r="H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</row>
    <row r="42" customFormat="false" ht="11.25" hidden="false" customHeight="false" outlineLevel="0" collapsed="false">
      <c r="B42" s="0"/>
      <c r="C42" s="0"/>
      <c r="D42" s="0"/>
      <c r="E42" s="0"/>
      <c r="G42" s="0"/>
      <c r="H42" s="0"/>
      <c r="J42" s="0"/>
      <c r="K42" s="99"/>
      <c r="L42" s="100"/>
      <c r="M42" s="100"/>
      <c r="N42" s="100"/>
      <c r="O42" s="101"/>
      <c r="P42" s="0"/>
      <c r="Q42" s="0"/>
      <c r="R42" s="0"/>
      <c r="S42" s="0"/>
      <c r="T42" s="0"/>
      <c r="U42" s="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</row>
    <row r="43" customFormat="false" ht="12.75" hidden="false" customHeight="false" outlineLevel="0" collapsed="false">
      <c r="B43" s="0"/>
      <c r="C43" s="0"/>
      <c r="D43" s="0"/>
      <c r="E43" s="0"/>
      <c r="G43" s="0"/>
      <c r="H43" s="31" t="n">
        <f aca="false">+N43-K40</f>
        <v>721166.46</v>
      </c>
      <c r="J43" s="0"/>
      <c r="K43" s="102" t="s">
        <v>104</v>
      </c>
      <c r="L43" s="103"/>
      <c r="M43" s="103"/>
      <c r="N43" s="104" t="n">
        <f aca="false">+[1]'06-18'!$L$87</f>
        <v>823538.88</v>
      </c>
      <c r="O43" s="104"/>
      <c r="P43" s="0"/>
      <c r="Q43" s="105"/>
      <c r="R43" s="0"/>
      <c r="S43" s="0"/>
      <c r="T43" s="0"/>
      <c r="U43" s="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</row>
    <row r="44" customFormat="false" ht="12.75" hidden="false" customHeight="false" outlineLevel="0" collapsed="false">
      <c r="B44" s="0"/>
      <c r="C44" s="0"/>
      <c r="D44" s="0"/>
      <c r="E44" s="0"/>
      <c r="G44" s="0"/>
      <c r="H44" s="0"/>
      <c r="J44" s="0"/>
      <c r="K44" s="102"/>
      <c r="L44" s="103"/>
      <c r="M44" s="103"/>
      <c r="N44" s="106"/>
      <c r="O44" s="107"/>
      <c r="P44" s="0"/>
      <c r="Q44" s="105"/>
      <c r="R44" s="0"/>
      <c r="S44" s="0"/>
      <c r="T44" s="0"/>
      <c r="U44" s="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</row>
    <row r="45" customFormat="false" ht="12.75" hidden="false" customHeight="false" outlineLevel="0" collapsed="false">
      <c r="B45" s="0"/>
      <c r="C45" s="0"/>
      <c r="D45" s="0"/>
      <c r="E45" s="0"/>
      <c r="G45" s="0"/>
      <c r="H45" s="31" t="n">
        <f aca="false">+N45-N40</f>
        <v>135169.43135</v>
      </c>
      <c r="J45" s="0"/>
      <c r="K45" s="108" t="s">
        <v>105</v>
      </c>
      <c r="L45" s="103"/>
      <c r="M45" s="103"/>
      <c r="N45" s="109" t="n">
        <f aca="false">+[1]'06-18'!$P$87</f>
        <v>156667.63955</v>
      </c>
      <c r="O45" s="109"/>
      <c r="P45" s="0"/>
      <c r="Q45" s="105"/>
      <c r="R45" s="0"/>
      <c r="S45" s="0"/>
      <c r="T45" s="0"/>
      <c r="U45" s="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</row>
    <row r="46" customFormat="false" ht="11.25" hidden="false" customHeight="false" outlineLevel="0" collapsed="false">
      <c r="B46" s="0"/>
      <c r="C46" s="0"/>
      <c r="D46" s="0"/>
      <c r="E46" s="0"/>
      <c r="G46" s="0"/>
      <c r="H46" s="0"/>
      <c r="J46" s="0"/>
      <c r="K46" s="110"/>
      <c r="L46" s="111"/>
      <c r="M46" s="111"/>
      <c r="N46" s="111"/>
      <c r="O46" s="112"/>
      <c r="P46" s="0"/>
      <c r="Q46" s="0"/>
      <c r="R46" s="0"/>
      <c r="S46" s="0"/>
      <c r="T46" s="0"/>
      <c r="U46" s="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</row>
    <row r="47" customFormat="false" ht="11.25" hidden="false" customHeight="false" outlineLevel="0" collapsed="false">
      <c r="B47" s="0"/>
      <c r="C47" s="0"/>
      <c r="D47" s="0"/>
      <c r="E47" s="0"/>
      <c r="G47" s="0"/>
      <c r="H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</row>
    <row r="48" customFormat="false" ht="11.25" hidden="false" customHeight="false" outlineLevel="0" collapsed="false">
      <c r="B48" s="0"/>
      <c r="C48" s="0"/>
      <c r="D48" s="0"/>
      <c r="E48" s="0"/>
      <c r="G48" s="0"/>
      <c r="H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</row>
    <row r="49" customFormat="false" ht="11.25" hidden="false" customHeight="false" outlineLevel="0" collapsed="false">
      <c r="B49" s="0"/>
      <c r="C49" s="0"/>
      <c r="D49" s="0"/>
      <c r="E49" s="0"/>
      <c r="G49" s="0"/>
      <c r="H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</row>
    <row r="50" customFormat="false" ht="11.25" hidden="false" customHeight="false" outlineLevel="0" collapsed="false">
      <c r="B50" s="113"/>
      <c r="C50" s="25"/>
      <c r="D50" s="25"/>
      <c r="E50" s="31"/>
      <c r="G50" s="29"/>
      <c r="H50" s="0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</row>
    <row r="51" customFormat="false" ht="11.25" hidden="false" customHeight="false" outlineLevel="0" collapsed="false">
      <c r="B51" s="113"/>
      <c r="C51" s="25"/>
      <c r="D51" s="25"/>
      <c r="E51" s="31"/>
      <c r="G51" s="29"/>
      <c r="H51" s="0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</row>
    <row r="52" customFormat="false" ht="11.25" hidden="false" customHeight="false" outlineLevel="0" collapsed="false">
      <c r="B52" s="113"/>
      <c r="C52" s="25"/>
      <c r="D52" s="25"/>
      <c r="E52" s="31"/>
      <c r="G52" s="29"/>
      <c r="H52" s="0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</row>
    <row r="53" customFormat="false" ht="11.25" hidden="false" customHeight="false" outlineLevel="0" collapsed="false">
      <c r="B53" s="113"/>
      <c r="C53" s="25"/>
      <c r="D53" s="25"/>
      <c r="E53" s="31"/>
      <c r="G53" s="29"/>
      <c r="H53" s="0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</row>
    <row r="54" customFormat="false" ht="11.25" hidden="false" customHeight="false" outlineLevel="0" collapsed="false">
      <c r="B54" s="113"/>
      <c r="C54" s="25"/>
      <c r="D54" s="25"/>
      <c r="E54" s="31"/>
      <c r="G54" s="29"/>
      <c r="H54" s="0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</row>
    <row r="55" customFormat="false" ht="11.25" hidden="false" customHeight="false" outlineLevel="0" collapsed="false">
      <c r="B55" s="113"/>
      <c r="C55" s="25"/>
      <c r="D55" s="25"/>
      <c r="E55" s="31"/>
      <c r="G55" s="29"/>
      <c r="H55" s="0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</row>
    <row r="56" customFormat="false" ht="11.25" hidden="false" customHeight="false" outlineLevel="0" collapsed="false">
      <c r="B56" s="113"/>
      <c r="C56" s="25"/>
      <c r="D56" s="25"/>
      <c r="E56" s="31"/>
      <c r="G56" s="29"/>
      <c r="H56" s="0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</row>
    <row r="57" customFormat="false" ht="11.25" hidden="false" customHeight="false" outlineLevel="0" collapsed="false">
      <c r="B57" s="113"/>
      <c r="C57" s="25"/>
      <c r="D57" s="25"/>
      <c r="E57" s="31"/>
      <c r="G57" s="29"/>
      <c r="H57" s="0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</row>
    <row r="58" customFormat="false" ht="11.25" hidden="false" customHeight="false" outlineLevel="0" collapsed="false">
      <c r="B58" s="113"/>
      <c r="C58" s="25"/>
      <c r="D58" s="25"/>
      <c r="E58" s="31"/>
      <c r="G58" s="29"/>
      <c r="H58" s="0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</row>
    <row r="59" customFormat="false" ht="11.25" hidden="false" customHeight="false" outlineLevel="0" collapsed="false">
      <c r="B59" s="113"/>
      <c r="C59" s="25"/>
      <c r="D59" s="25"/>
      <c r="E59" s="31"/>
      <c r="G59" s="29"/>
      <c r="H59" s="0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</row>
    <row r="60" customFormat="false" ht="11.25" hidden="false" customHeight="false" outlineLevel="0" collapsed="false">
      <c r="B60" s="113"/>
      <c r="C60" s="25"/>
      <c r="D60" s="25"/>
      <c r="E60" s="31"/>
      <c r="G60" s="29"/>
      <c r="H60" s="0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</row>
    <row r="61" customFormat="false" ht="11.25" hidden="false" customHeight="false" outlineLevel="0" collapsed="false">
      <c r="B61" s="113"/>
      <c r="C61" s="25"/>
      <c r="D61" s="25"/>
      <c r="E61" s="31"/>
      <c r="G61" s="29"/>
      <c r="H61" s="0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</row>
    <row r="62" customFormat="false" ht="11.25" hidden="false" customHeight="false" outlineLevel="0" collapsed="false">
      <c r="B62" s="113"/>
      <c r="C62" s="25"/>
      <c r="D62" s="25"/>
      <c r="E62" s="31"/>
      <c r="G62" s="29"/>
      <c r="H62" s="0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</row>
    <row r="63" customFormat="false" ht="11.25" hidden="false" customHeight="false" outlineLevel="0" collapsed="false">
      <c r="B63" s="113"/>
      <c r="C63" s="25"/>
      <c r="D63" s="25"/>
      <c r="E63" s="31"/>
      <c r="G63" s="29"/>
      <c r="H63" s="0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</row>
    <row r="64" customFormat="false" ht="11.25" hidden="false" customHeight="false" outlineLevel="0" collapsed="false">
      <c r="B64" s="113"/>
      <c r="C64" s="25"/>
      <c r="D64" s="25"/>
      <c r="E64" s="31"/>
      <c r="G64" s="29"/>
      <c r="H64" s="0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</row>
    <row r="65" customFormat="false" ht="11.25" hidden="false" customHeight="false" outlineLevel="0" collapsed="false">
      <c r="B65" s="113"/>
      <c r="C65" s="25"/>
      <c r="D65" s="25"/>
      <c r="E65" s="31"/>
      <c r="G65" s="29"/>
      <c r="H65" s="0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</row>
    <row r="66" customFormat="false" ht="11.25" hidden="false" customHeight="false" outlineLevel="0" collapsed="false">
      <c r="B66" s="113"/>
      <c r="C66" s="25"/>
      <c r="D66" s="25"/>
      <c r="E66" s="31"/>
      <c r="G66" s="29"/>
      <c r="H66" s="0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</row>
    <row r="67" customFormat="false" ht="11.25" hidden="false" customHeight="false" outlineLevel="0" collapsed="false">
      <c r="B67" s="113"/>
      <c r="C67" s="25"/>
      <c r="D67" s="25"/>
      <c r="E67" s="31"/>
      <c r="G67" s="29"/>
      <c r="H67" s="0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</row>
    <row r="68" customFormat="false" ht="11.25" hidden="false" customHeight="false" outlineLevel="0" collapsed="false">
      <c r="B68" s="113"/>
      <c r="C68" s="25"/>
      <c r="D68" s="25"/>
      <c r="E68" s="31"/>
      <c r="G68" s="29"/>
      <c r="H68" s="0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</row>
    <row r="69" customFormat="false" ht="11.25" hidden="false" customHeight="false" outlineLevel="0" collapsed="false">
      <c r="B69" s="113"/>
      <c r="C69" s="25"/>
      <c r="D69" s="25"/>
      <c r="E69" s="31"/>
      <c r="G69" s="29"/>
      <c r="H69" s="0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</row>
    <row r="70" customFormat="false" ht="11.25" hidden="false" customHeight="false" outlineLevel="0" collapsed="false">
      <c r="B70" s="113"/>
      <c r="C70" s="25"/>
      <c r="D70" s="25"/>
      <c r="E70" s="31"/>
      <c r="G70" s="29"/>
      <c r="H70" s="0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</row>
    <row r="71" customFormat="false" ht="11.25" hidden="false" customHeight="false" outlineLevel="0" collapsed="false">
      <c r="B71" s="113"/>
      <c r="C71" s="25"/>
      <c r="D71" s="25"/>
      <c r="E71" s="31"/>
      <c r="G71" s="29"/>
      <c r="H71" s="0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</row>
    <row r="72" customFormat="false" ht="11.25" hidden="false" customHeight="false" outlineLevel="0" collapsed="false">
      <c r="B72" s="113"/>
      <c r="C72" s="25"/>
      <c r="D72" s="25"/>
      <c r="E72" s="31"/>
      <c r="G72" s="29"/>
      <c r="H72" s="0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</row>
    <row r="73" customFormat="false" ht="11.25" hidden="false" customHeight="false" outlineLevel="0" collapsed="false">
      <c r="B73" s="113"/>
      <c r="C73" s="25"/>
      <c r="D73" s="25"/>
      <c r="E73" s="31"/>
      <c r="G73" s="29"/>
      <c r="H73" s="0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</row>
    <row r="74" customFormat="false" ht="11.25" hidden="false" customHeight="false" outlineLevel="0" collapsed="false">
      <c r="B74" s="113"/>
      <c r="C74" s="25"/>
      <c r="D74" s="25"/>
      <c r="E74" s="31"/>
      <c r="G74" s="29"/>
      <c r="H74" s="0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</row>
    <row r="75" customFormat="false" ht="11.25" hidden="false" customHeight="false" outlineLevel="0" collapsed="false">
      <c r="B75" s="113"/>
      <c r="C75" s="25"/>
      <c r="D75" s="25"/>
      <c r="E75" s="31"/>
      <c r="G75" s="29"/>
      <c r="H75" s="0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</row>
    <row r="76" customFormat="false" ht="11.25" hidden="false" customHeight="false" outlineLevel="0" collapsed="false">
      <c r="B76" s="113"/>
      <c r="C76" s="25"/>
      <c r="D76" s="25"/>
      <c r="E76" s="31"/>
      <c r="G76" s="29"/>
      <c r="H76" s="0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</row>
    <row r="77" customFormat="false" ht="11.25" hidden="false" customHeight="false" outlineLevel="0" collapsed="false">
      <c r="B77" s="113"/>
      <c r="C77" s="25"/>
      <c r="D77" s="25"/>
      <c r="E77" s="31"/>
      <c r="G77" s="29"/>
      <c r="H77" s="0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</row>
    <row r="78" customFormat="false" ht="11.25" hidden="false" customHeight="false" outlineLevel="0" collapsed="false">
      <c r="B78" s="113"/>
      <c r="C78" s="25"/>
      <c r="D78" s="25"/>
      <c r="E78" s="31"/>
      <c r="G78" s="29"/>
      <c r="H78" s="0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</row>
    <row r="79" customFormat="false" ht="11.25" hidden="false" customHeight="false" outlineLevel="0" collapsed="false">
      <c r="B79" s="113"/>
      <c r="C79" s="25"/>
      <c r="D79" s="25"/>
      <c r="E79" s="31"/>
      <c r="G79" s="29"/>
      <c r="H79" s="0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</row>
    <row r="80" customFormat="false" ht="11.25" hidden="false" customHeight="false" outlineLevel="0" collapsed="false">
      <c r="B80" s="113"/>
      <c r="C80" s="25"/>
      <c r="D80" s="25"/>
      <c r="E80" s="31"/>
      <c r="G80" s="29"/>
      <c r="H80" s="0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</row>
    <row r="81" customFormat="false" ht="11.25" hidden="false" customHeight="false" outlineLevel="0" collapsed="false">
      <c r="B81" s="113"/>
      <c r="C81" s="25"/>
      <c r="D81" s="25"/>
      <c r="E81" s="31"/>
      <c r="G81" s="29"/>
      <c r="H81" s="0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</row>
    <row r="82" customFormat="false" ht="11.25" hidden="false" customHeight="false" outlineLevel="0" collapsed="false">
      <c r="B82" s="113"/>
      <c r="C82" s="25"/>
      <c r="D82" s="25"/>
      <c r="E82" s="31"/>
      <c r="G82" s="29"/>
      <c r="H82" s="0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</row>
    <row r="83" customFormat="false" ht="11.25" hidden="false" customHeight="false" outlineLevel="0" collapsed="false">
      <c r="B83" s="113"/>
      <c r="C83" s="25"/>
      <c r="D83" s="25"/>
      <c r="E83" s="31"/>
      <c r="G83" s="29"/>
      <c r="H83" s="0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</row>
    <row r="84" customFormat="false" ht="11.25" hidden="false" customHeight="false" outlineLevel="0" collapsed="false">
      <c r="B84" s="113"/>
      <c r="C84" s="25"/>
      <c r="D84" s="25"/>
      <c r="E84" s="31"/>
      <c r="G84" s="29"/>
      <c r="H84" s="0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</row>
    <row r="85" customFormat="false" ht="11.25" hidden="false" customHeight="false" outlineLevel="0" collapsed="false">
      <c r="B85" s="113"/>
      <c r="C85" s="25"/>
      <c r="D85" s="25"/>
      <c r="E85" s="31"/>
      <c r="G85" s="29"/>
      <c r="H85" s="0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</row>
    <row r="86" customFormat="false" ht="11.25" hidden="false" customHeight="false" outlineLevel="0" collapsed="false">
      <c r="B86" s="113"/>
      <c r="C86" s="25"/>
      <c r="D86" s="25"/>
      <c r="E86" s="31"/>
      <c r="G86" s="29"/>
      <c r="H86" s="0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</row>
    <row r="87" customFormat="false" ht="11.25" hidden="false" customHeight="false" outlineLevel="0" collapsed="false">
      <c r="B87" s="113"/>
      <c r="C87" s="25"/>
      <c r="D87" s="25"/>
      <c r="E87" s="31"/>
      <c r="G87" s="29"/>
      <c r="H87" s="0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</row>
    <row r="88" customFormat="false" ht="11.25" hidden="false" customHeight="false" outlineLevel="0" collapsed="false">
      <c r="B88" s="113"/>
      <c r="C88" s="25"/>
      <c r="D88" s="25"/>
      <c r="E88" s="31"/>
      <c r="G88" s="29"/>
      <c r="H88" s="0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</row>
    <row r="89" customFormat="false" ht="11.25" hidden="false" customHeight="false" outlineLevel="0" collapsed="false">
      <c r="B89" s="113"/>
      <c r="C89" s="25"/>
      <c r="D89" s="25"/>
      <c r="E89" s="31"/>
      <c r="G89" s="29"/>
      <c r="H89" s="0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</row>
    <row r="90" customFormat="false" ht="11.25" hidden="false" customHeight="false" outlineLevel="0" collapsed="false">
      <c r="B90" s="113"/>
      <c r="C90" s="25"/>
      <c r="D90" s="25"/>
      <c r="E90" s="31"/>
      <c r="G90" s="29"/>
      <c r="H90" s="115" t="n">
        <v>665324.07</v>
      </c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</row>
    <row r="91" customFormat="false" ht="11.25" hidden="false" customHeight="false" outlineLevel="0" collapsed="false">
      <c r="B91" s="113"/>
      <c r="C91" s="25"/>
      <c r="D91" s="25"/>
      <c r="E91" s="31"/>
      <c r="G91" s="29"/>
      <c r="H91" s="0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</row>
    <row r="92" customFormat="false" ht="11.25" hidden="false" customHeight="false" outlineLevel="0" collapsed="false">
      <c r="B92" s="113"/>
      <c r="C92" s="25"/>
      <c r="D92" s="25"/>
      <c r="E92" s="31"/>
      <c r="G92" s="29"/>
      <c r="H92" s="116" t="n">
        <v>0.3167</v>
      </c>
      <c r="J92" s="114" t="n">
        <f aca="false">+H90*H92</f>
        <v>210708.132969</v>
      </c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</row>
    <row r="93" customFormat="false" ht="11.25" hidden="false" customHeight="false" outlineLevel="0" collapsed="false">
      <c r="B93" s="113"/>
      <c r="C93" s="25"/>
      <c r="D93" s="25"/>
      <c r="E93" s="31"/>
      <c r="G93" s="29"/>
      <c r="H93" s="116" t="n">
        <v>0.6833</v>
      </c>
      <c r="J93" s="114" t="n">
        <f aca="false">+H90*H93</f>
        <v>454615.937031</v>
      </c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</row>
  </sheetData>
  <mergeCells count="27">
    <mergeCell ref="A1:Q1"/>
    <mergeCell ref="A2:E2"/>
    <mergeCell ref="F2:M2"/>
    <mergeCell ref="N2:R2"/>
    <mergeCell ref="B3:C3"/>
    <mergeCell ref="A4:A6"/>
    <mergeCell ref="B4:B6"/>
    <mergeCell ref="C4:C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H36:I36"/>
    <mergeCell ref="L43:M43"/>
    <mergeCell ref="N43:O43"/>
    <mergeCell ref="N45:O45"/>
  </mergeCells>
  <printOptions headings="false" gridLines="false" gridLinesSet="true" horizontalCentered="true" verticalCentered="false"/>
  <pageMargins left="0.129861111111111" right="0" top="0.24027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G19" activeCellId="0" sqref="G19"/>
    </sheetView>
  </sheetViews>
  <sheetFormatPr defaultRowHeight="11.25"/>
  <cols>
    <col collapsed="false" hidden="false" max="1" min="1" style="25" width="14.0051020408163"/>
    <col collapsed="false" hidden="false" max="2" min="2" style="26" width="12.5714285714286"/>
    <col collapsed="false" hidden="false" max="3" min="3" style="27" width="4.13775510204082"/>
    <col collapsed="false" hidden="false" max="4" min="4" style="27" width="6.4234693877551"/>
    <col collapsed="false" hidden="false" max="5" min="5" style="28" width="11.5714285714286"/>
    <col collapsed="false" hidden="true" max="6" min="6" style="29" width="0"/>
    <col collapsed="false" hidden="false" max="7" min="7" style="30" width="37.1428571428571"/>
    <col collapsed="false" hidden="false" max="8" min="8" style="31" width="18.1428571428571"/>
    <col collapsed="false" hidden="true" max="9" min="9" style="31" width="0"/>
    <col collapsed="false" hidden="true" max="18" min="10" style="32" width="0"/>
    <col collapsed="false" hidden="false" max="19" min="19" style="32" width="16.8571428571429"/>
    <col collapsed="false" hidden="true" max="20" min="20" style="32" width="0"/>
    <col collapsed="false" hidden="true" max="21" min="21" style="117" width="0"/>
    <col collapsed="false" hidden="true" max="22" min="22" style="25" width="0"/>
    <col collapsed="false" hidden="true" max="25" min="23" style="27" width="0"/>
    <col collapsed="false" hidden="true" max="27" min="26" style="32" width="0"/>
    <col collapsed="false" hidden="false" max="1025" min="28" style="27" width="11.4183673469388"/>
  </cols>
  <sheetData>
    <row r="1" customFormat="false" ht="24.75" hidden="false" customHeight="true" outlineLevel="0" collapsed="false">
      <c r="A1" s="33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 t="s">
        <v>70</v>
      </c>
      <c r="T1" s="35" t="s">
        <v>71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5" customFormat="true" ht="24" hidden="false" customHeight="true" outlineLevel="0" collapsed="false">
      <c r="A2" s="35" t="s">
        <v>106</v>
      </c>
      <c r="B2" s="35"/>
      <c r="C2" s="35"/>
      <c r="D2" s="35"/>
      <c r="E2" s="35"/>
      <c r="F2" s="36" t="s">
        <v>107</v>
      </c>
      <c r="G2" s="36"/>
      <c r="H2" s="36"/>
      <c r="I2" s="36"/>
      <c r="J2" s="36"/>
      <c r="K2" s="36"/>
      <c r="L2" s="36"/>
      <c r="M2" s="36"/>
      <c r="N2" s="37" t="s">
        <v>108</v>
      </c>
      <c r="O2" s="37"/>
      <c r="P2" s="37"/>
      <c r="Q2" s="37"/>
      <c r="R2" s="37"/>
      <c r="S2" s="37"/>
      <c r="U2" s="117"/>
    </row>
    <row r="3" customFormat="false" ht="8.25" hidden="false" customHeight="true" outlineLevel="0" collapsed="false">
      <c r="A3" s="0"/>
      <c r="B3" s="38"/>
      <c r="C3" s="38"/>
      <c r="D3" s="25"/>
      <c r="E3" s="39"/>
      <c r="F3" s="40"/>
      <c r="G3" s="4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9.75" hidden="false" customHeight="true" outlineLevel="0" collapsed="false">
      <c r="A4" s="41" t="s">
        <v>75</v>
      </c>
      <c r="B4" s="42" t="s">
        <v>76</v>
      </c>
      <c r="C4" s="43" t="s">
        <v>77</v>
      </c>
      <c r="D4" s="44"/>
      <c r="E4" s="45"/>
      <c r="F4" s="46" t="s">
        <v>78</v>
      </c>
      <c r="G4" s="46" t="s">
        <v>79</v>
      </c>
      <c r="H4" s="47" t="s">
        <v>80</v>
      </c>
      <c r="I4" s="48" t="s">
        <v>81</v>
      </c>
      <c r="J4" s="49" t="s">
        <v>82</v>
      </c>
      <c r="K4" s="49" t="s">
        <v>83</v>
      </c>
      <c r="L4" s="49" t="s">
        <v>84</v>
      </c>
      <c r="M4" s="49" t="s">
        <v>85</v>
      </c>
      <c r="N4" s="49" t="s">
        <v>86</v>
      </c>
      <c r="O4" s="49" t="s">
        <v>87</v>
      </c>
      <c r="P4" s="50" t="s">
        <v>109</v>
      </c>
      <c r="Q4" s="49" t="s">
        <v>89</v>
      </c>
      <c r="R4" s="49" t="s">
        <v>90</v>
      </c>
      <c r="S4" s="49" t="s">
        <v>91</v>
      </c>
      <c r="T4" s="51" t="s">
        <v>92</v>
      </c>
      <c r="U4" s="118" t="s">
        <v>110</v>
      </c>
      <c r="V4" s="118" t="s">
        <v>111</v>
      </c>
      <c r="W4" s="119" t="s">
        <v>112</v>
      </c>
      <c r="X4" s="119" t="s">
        <v>113</v>
      </c>
      <c r="Y4" s="119" t="s">
        <v>114</v>
      </c>
      <c r="Z4" s="120" t="s">
        <v>115</v>
      </c>
      <c r="AA4" s="120" t="s">
        <v>116</v>
      </c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41"/>
      <c r="B5" s="42"/>
      <c r="C5" s="43"/>
      <c r="D5" s="52" t="s">
        <v>93</v>
      </c>
      <c r="E5" s="53" t="s">
        <v>94</v>
      </c>
      <c r="F5" s="46"/>
      <c r="G5" s="46"/>
      <c r="H5" s="47"/>
      <c r="I5" s="48"/>
      <c r="J5" s="49"/>
      <c r="K5" s="49"/>
      <c r="L5" s="49"/>
      <c r="M5" s="49"/>
      <c r="N5" s="49"/>
      <c r="O5" s="49"/>
      <c r="P5" s="50"/>
      <c r="Q5" s="49"/>
      <c r="R5" s="49"/>
      <c r="S5" s="49"/>
      <c r="T5" s="51"/>
      <c r="U5" s="118"/>
      <c r="V5" s="118"/>
      <c r="W5" s="119"/>
      <c r="X5" s="119"/>
      <c r="Y5" s="119"/>
      <c r="Z5" s="120"/>
      <c r="AA5" s="12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0.5" hidden="false" customHeight="true" outlineLevel="0" collapsed="false">
      <c r="A6" s="41"/>
      <c r="B6" s="42"/>
      <c r="C6" s="43"/>
      <c r="D6" s="54"/>
      <c r="E6" s="55"/>
      <c r="F6" s="46"/>
      <c r="G6" s="46"/>
      <c r="H6" s="47"/>
      <c r="I6" s="48"/>
      <c r="J6" s="49"/>
      <c r="K6" s="49"/>
      <c r="L6" s="49"/>
      <c r="M6" s="49"/>
      <c r="N6" s="49"/>
      <c r="O6" s="49"/>
      <c r="P6" s="50"/>
      <c r="Q6" s="49"/>
      <c r="R6" s="49"/>
      <c r="S6" s="49"/>
      <c r="T6" s="51"/>
      <c r="U6" s="118"/>
      <c r="V6" s="118"/>
      <c r="W6" s="119"/>
      <c r="X6" s="119"/>
      <c r="Y6" s="119"/>
      <c r="Z6" s="120"/>
      <c r="AA6" s="12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34" customFormat="true" ht="14.25" hidden="false" customHeight="false" outlineLevel="0" collapsed="false">
      <c r="A7" s="121" t="n">
        <v>43252</v>
      </c>
      <c r="B7" s="122" t="s">
        <v>95</v>
      </c>
      <c r="C7" s="123" t="s">
        <v>96</v>
      </c>
      <c r="D7" s="124" t="s">
        <v>97</v>
      </c>
      <c r="E7" s="124" t="s">
        <v>98</v>
      </c>
      <c r="F7" s="125" t="n">
        <v>27</v>
      </c>
      <c r="G7" s="126" t="n">
        <f aca="false">VLOOKUP($F7,proveedores!$A$2:$E$488,2,0)</f>
        <v>0</v>
      </c>
      <c r="H7" s="127" t="n">
        <f aca="false">VLOOKUP($F7,proveedores!$A$2:$E$488,3,0)</f>
        <v>0</v>
      </c>
      <c r="I7" s="127" t="str">
        <f aca="false">VLOOKUP($F7,proveedores!$A$2:$E$488,4,0)</f>
        <v>RI</v>
      </c>
      <c r="J7" s="128"/>
      <c r="K7" s="129" t="n">
        <v>31328.62</v>
      </c>
      <c r="L7" s="128"/>
      <c r="M7" s="128" t="n">
        <f aca="false">J7*0.105</f>
        <v>0</v>
      </c>
      <c r="N7" s="128" t="n">
        <f aca="false">K7*0.21</f>
        <v>6579.0102</v>
      </c>
      <c r="O7" s="128" t="n">
        <f aca="false">L7*0.27</f>
        <v>0</v>
      </c>
      <c r="P7" s="130"/>
      <c r="Q7" s="130"/>
      <c r="R7" s="130"/>
      <c r="S7" s="131" t="n">
        <f aca="false">(J7*0.03)+(K7*0.03)</f>
        <v>939.8586</v>
      </c>
      <c r="T7" s="132" t="n">
        <f aca="false">SUM(J7:S7)</f>
        <v>38847.4888</v>
      </c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</row>
    <row r="8" s="144" customFormat="true" ht="14.25" hidden="false" customHeight="false" outlineLevel="0" collapsed="false">
      <c r="A8" s="135" t="n">
        <v>43257</v>
      </c>
      <c r="B8" s="136" t="s">
        <v>95</v>
      </c>
      <c r="C8" s="137" t="s">
        <v>96</v>
      </c>
      <c r="D8" s="138" t="s">
        <v>117</v>
      </c>
      <c r="E8" s="138" t="s">
        <v>118</v>
      </c>
      <c r="F8" s="139" t="n">
        <v>27</v>
      </c>
      <c r="G8" s="140" t="n">
        <f aca="false">VLOOKUP($F8,proveedores!$A$2:$E$488,2,0)</f>
        <v>0</v>
      </c>
      <c r="H8" s="141" t="n">
        <f aca="false">VLOOKUP($F8,proveedores!$A$2:$E$488,3,0)</f>
        <v>0</v>
      </c>
      <c r="I8" s="141" t="str">
        <f aca="false">VLOOKUP($F8,proveedores!$A$2:$E$488,4,0)</f>
        <v>RI</v>
      </c>
      <c r="J8" s="130"/>
      <c r="K8" s="130" t="n">
        <v>30074.6</v>
      </c>
      <c r="L8" s="130"/>
      <c r="M8" s="128" t="n">
        <f aca="false">J8*0.105</f>
        <v>0</v>
      </c>
      <c r="N8" s="128" t="n">
        <f aca="false">K8*0.21</f>
        <v>6315.666</v>
      </c>
      <c r="O8" s="128" t="n">
        <f aca="false">L8*0.27</f>
        <v>0</v>
      </c>
      <c r="P8" s="130"/>
      <c r="Q8" s="142"/>
      <c r="R8" s="130"/>
      <c r="S8" s="131" t="n">
        <f aca="false">(J8*0.03)+(K8*0.03)</f>
        <v>902.238</v>
      </c>
      <c r="T8" s="132" t="n">
        <f aca="false">SUM(J8:S8)</f>
        <v>37292.504</v>
      </c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</row>
    <row r="9" s="134" customFormat="true" ht="14.25" hidden="false" customHeight="false" outlineLevel="0" collapsed="false">
      <c r="A9" s="135" t="n">
        <v>43270</v>
      </c>
      <c r="B9" s="136" t="s">
        <v>95</v>
      </c>
      <c r="C9" s="137" t="s">
        <v>96</v>
      </c>
      <c r="D9" s="138" t="s">
        <v>117</v>
      </c>
      <c r="E9" s="138" t="s">
        <v>119</v>
      </c>
      <c r="F9" s="139" t="n">
        <v>27</v>
      </c>
      <c r="G9" s="140" t="n">
        <f aca="false">VLOOKUP($F9,proveedores!$A$2:$E$488,2,0)</f>
        <v>0</v>
      </c>
      <c r="H9" s="141" t="n">
        <f aca="false">VLOOKUP($F9,proveedores!$A$2:$E$488,3,0)</f>
        <v>0</v>
      </c>
      <c r="I9" s="141" t="str">
        <f aca="false">VLOOKUP($F9,proveedores!$A$2:$E$488,4,0)</f>
        <v>RI</v>
      </c>
      <c r="J9" s="130"/>
      <c r="K9" s="130" t="n">
        <v>28308.78</v>
      </c>
      <c r="L9" s="130"/>
      <c r="M9" s="128" t="n">
        <f aca="false">J9*0.105</f>
        <v>0</v>
      </c>
      <c r="N9" s="128" t="n">
        <f aca="false">K9*0.21</f>
        <v>5944.8438</v>
      </c>
      <c r="O9" s="128" t="n">
        <f aca="false">L9*0.27</f>
        <v>0</v>
      </c>
      <c r="P9" s="130"/>
      <c r="Q9" s="142"/>
      <c r="R9" s="130"/>
      <c r="S9" s="131" t="n">
        <f aca="false">(J9*0.03)+(K9*0.03)</f>
        <v>849.2634</v>
      </c>
      <c r="T9" s="132" t="n">
        <f aca="false">SUM(J9:S9)</f>
        <v>35102.8872</v>
      </c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</row>
    <row r="10" s="144" customFormat="true" ht="14.25" hidden="false" customHeight="false" outlineLevel="0" collapsed="false">
      <c r="A10" s="135" t="n">
        <v>43255</v>
      </c>
      <c r="B10" s="136" t="s">
        <v>95</v>
      </c>
      <c r="C10" s="137" t="s">
        <v>96</v>
      </c>
      <c r="D10" s="138" t="s">
        <v>99</v>
      </c>
      <c r="E10" s="138" t="s">
        <v>100</v>
      </c>
      <c r="F10" s="139" t="n">
        <v>221</v>
      </c>
      <c r="G10" s="140" t="n">
        <f aca="false">VLOOKUP($F10,proveedores!$A$2:$E$488,2,0)</f>
        <v>0</v>
      </c>
      <c r="H10" s="141" t="n">
        <f aca="false">VLOOKUP($F10,proveedores!$A$2:$E$488,3,0)</f>
        <v>0</v>
      </c>
      <c r="I10" s="141" t="str">
        <f aca="false">VLOOKUP($F10,proveedores!$A$2:$E$488,4,0)</f>
        <v>RI</v>
      </c>
      <c r="J10" s="130"/>
      <c r="K10" s="130" t="n">
        <v>59615.7</v>
      </c>
      <c r="L10" s="130"/>
      <c r="M10" s="128" t="n">
        <f aca="false">J10*0.105</f>
        <v>0</v>
      </c>
      <c r="N10" s="128" t="n">
        <f aca="false">K10*0.21</f>
        <v>12519.297</v>
      </c>
      <c r="O10" s="128" t="n">
        <f aca="false">L10*0.27</f>
        <v>0</v>
      </c>
      <c r="P10" s="130"/>
      <c r="Q10" s="130"/>
      <c r="R10" s="130" t="n">
        <f aca="false">(J10*0.035)+(K10*0.035)</f>
        <v>2086.5495</v>
      </c>
      <c r="S10" s="131" t="n">
        <f aca="false">(J10*0.03)+(K10*0.03)</f>
        <v>1788.471</v>
      </c>
      <c r="T10" s="132" t="n">
        <f aca="false">SUM(J10:S10)</f>
        <v>76010.0175</v>
      </c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</row>
    <row r="11" customFormat="false" ht="14.25" hidden="false" customHeight="false" outlineLevel="0" collapsed="false">
      <c r="A11" s="135" t="n">
        <v>43255</v>
      </c>
      <c r="B11" s="136" t="s">
        <v>95</v>
      </c>
      <c r="C11" s="137" t="s">
        <v>96</v>
      </c>
      <c r="D11" s="138" t="s">
        <v>120</v>
      </c>
      <c r="E11" s="138" t="s">
        <v>121</v>
      </c>
      <c r="F11" s="139" t="n">
        <v>15</v>
      </c>
      <c r="G11" s="140" t="n">
        <f aca="false">VLOOKUP($F11,proveedores!$A$2:$E$488,2,0)</f>
        <v>0</v>
      </c>
      <c r="H11" s="141" t="n">
        <f aca="false">VLOOKUP($F11,proveedores!$A$2:$E$488,3,0)</f>
        <v>0</v>
      </c>
      <c r="I11" s="141" t="str">
        <f aca="false">VLOOKUP($F11,proveedores!$A$2:$E$488,4,0)</f>
        <v>RI</v>
      </c>
      <c r="J11" s="130" t="n">
        <v>25235.21</v>
      </c>
      <c r="K11" s="130"/>
      <c r="L11" s="130"/>
      <c r="M11" s="128" t="n">
        <f aca="false">J11*0.105</f>
        <v>2649.69705</v>
      </c>
      <c r="N11" s="128" t="n">
        <f aca="false">K11*0.21</f>
        <v>0</v>
      </c>
      <c r="O11" s="128" t="n">
        <f aca="false">L11*0.27</f>
        <v>0</v>
      </c>
      <c r="P11" s="130"/>
      <c r="Q11" s="142"/>
      <c r="R11" s="130"/>
      <c r="S11" s="131" t="n">
        <f aca="false">(J11*0.03)+(K11*0.03)</f>
        <v>757.0563</v>
      </c>
      <c r="T11" s="132" t="n">
        <f aca="false">SUM(J11:S11)</f>
        <v>28641.96335</v>
      </c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25" hidden="false" customHeight="false" outlineLevel="0" collapsed="false">
      <c r="A12" s="135" t="n">
        <v>43269</v>
      </c>
      <c r="B12" s="136" t="s">
        <v>95</v>
      </c>
      <c r="C12" s="137" t="s">
        <v>96</v>
      </c>
      <c r="D12" s="138" t="s">
        <v>122</v>
      </c>
      <c r="E12" s="138" t="s">
        <v>123</v>
      </c>
      <c r="F12" s="139" t="n">
        <v>15</v>
      </c>
      <c r="G12" s="140" t="n">
        <f aca="false">VLOOKUP($F12,proveedores!$A$2:$E$488,2,0)</f>
        <v>0</v>
      </c>
      <c r="H12" s="141" t="n">
        <f aca="false">VLOOKUP($F12,proveedores!$A$2:$E$488,3,0)</f>
        <v>0</v>
      </c>
      <c r="I12" s="141" t="str">
        <f aca="false">VLOOKUP($F12,proveedores!$A$2:$E$488,4,0)</f>
        <v>RI</v>
      </c>
      <c r="J12" s="130"/>
      <c r="K12" s="130" t="n">
        <v>125417.59</v>
      </c>
      <c r="L12" s="130"/>
      <c r="M12" s="128" t="n">
        <f aca="false">J12*0.105</f>
        <v>0</v>
      </c>
      <c r="N12" s="128" t="n">
        <f aca="false">K12*0.21</f>
        <v>26337.6939</v>
      </c>
      <c r="O12" s="128" t="n">
        <f aca="false">L12*0.27</f>
        <v>0</v>
      </c>
      <c r="P12" s="130"/>
      <c r="Q12" s="142"/>
      <c r="R12" s="130"/>
      <c r="S12" s="131" t="n">
        <f aca="false">(J12*0.03)+(K12*0.03)</f>
        <v>3762.5277</v>
      </c>
      <c r="T12" s="132" t="n">
        <f aca="false">SUM(J12:S12)</f>
        <v>155517.8116</v>
      </c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135" t="n">
        <v>43278</v>
      </c>
      <c r="B13" s="136" t="s">
        <v>95</v>
      </c>
      <c r="C13" s="137" t="s">
        <v>96</v>
      </c>
      <c r="D13" s="138" t="s">
        <v>122</v>
      </c>
      <c r="E13" s="138" t="s">
        <v>124</v>
      </c>
      <c r="F13" s="139" t="n">
        <v>15</v>
      </c>
      <c r="G13" s="140" t="n">
        <f aca="false">VLOOKUP($F13,proveedores!$A$2:$E$488,2,0)</f>
        <v>0</v>
      </c>
      <c r="H13" s="141" t="n">
        <f aca="false">VLOOKUP($F13,proveedores!$A$2:$E$488,3,0)</f>
        <v>0</v>
      </c>
      <c r="I13" s="141" t="str">
        <f aca="false">VLOOKUP($F13,proveedores!$A$2:$E$488,4,0)</f>
        <v>RI</v>
      </c>
      <c r="J13" s="130"/>
      <c r="K13" s="130" t="n">
        <v>21345.26</v>
      </c>
      <c r="L13" s="130"/>
      <c r="M13" s="128" t="n">
        <f aca="false">J13*0.105</f>
        <v>0</v>
      </c>
      <c r="N13" s="128" t="n">
        <f aca="false">K13*0.21</f>
        <v>4482.5046</v>
      </c>
      <c r="O13" s="128" t="n">
        <f aca="false">L13*0.27</f>
        <v>0</v>
      </c>
      <c r="P13" s="130" t="n">
        <v>2503.79</v>
      </c>
      <c r="Q13" s="142"/>
      <c r="R13" s="130"/>
      <c r="S13" s="131" t="n">
        <f aca="false">(J13*0.03)+(K13*0.03)</f>
        <v>640.3578</v>
      </c>
      <c r="T13" s="132" t="n">
        <f aca="false">SUM(J13:S13)</f>
        <v>28971.9124</v>
      </c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135" t="n">
        <v>43256</v>
      </c>
      <c r="B14" s="136" t="s">
        <v>95</v>
      </c>
      <c r="C14" s="137" t="s">
        <v>96</v>
      </c>
      <c r="D14" s="138" t="s">
        <v>125</v>
      </c>
      <c r="E14" s="138" t="s">
        <v>126</v>
      </c>
      <c r="F14" s="139" t="n">
        <v>9</v>
      </c>
      <c r="G14" s="140" t="n">
        <f aca="false">VLOOKUP($F14,proveedores!$A$2:$E$488,2,0)</f>
        <v>0</v>
      </c>
      <c r="H14" s="141" t="n">
        <f aca="false">VLOOKUP($F14,proveedores!$A$2:$E$488,3,0)</f>
        <v>0</v>
      </c>
      <c r="I14" s="141" t="str">
        <f aca="false">VLOOKUP($F14,proveedores!$A$2:$E$488,4,0)</f>
        <v>RI</v>
      </c>
      <c r="J14" s="130" t="n">
        <v>310.5</v>
      </c>
      <c r="K14" s="130" t="n">
        <v>2587.5</v>
      </c>
      <c r="L14" s="130"/>
      <c r="M14" s="128" t="n">
        <f aca="false">J14*0.105</f>
        <v>32.6025</v>
      </c>
      <c r="N14" s="128" t="n">
        <f aca="false">K14*0.21</f>
        <v>543.375</v>
      </c>
      <c r="O14" s="128" t="n">
        <f aca="false">L14*0.27</f>
        <v>0</v>
      </c>
      <c r="P14" s="130" t="n">
        <v>188.85</v>
      </c>
      <c r="Q14" s="142"/>
      <c r="R14" s="130"/>
      <c r="S14" s="131" t="n">
        <f aca="false">(J14*0.03)+(K14*0.03)</f>
        <v>86.94</v>
      </c>
      <c r="T14" s="132" t="n">
        <f aca="false">SUM(J14:S14)</f>
        <v>3749.7675</v>
      </c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135" t="n">
        <v>43257</v>
      </c>
      <c r="B15" s="136" t="s">
        <v>95</v>
      </c>
      <c r="C15" s="137" t="s">
        <v>96</v>
      </c>
      <c r="D15" s="138" t="s">
        <v>127</v>
      </c>
      <c r="E15" s="138" t="s">
        <v>128</v>
      </c>
      <c r="F15" s="139" t="n">
        <v>26</v>
      </c>
      <c r="G15" s="140" t="n">
        <f aca="false">VLOOKUP($F15,proveedores!$A$2:$E$488,2,0)</f>
        <v>0</v>
      </c>
      <c r="H15" s="141" t="n">
        <f aca="false">VLOOKUP($F15,proveedores!$A$2:$E$488,3,0)</f>
        <v>0</v>
      </c>
      <c r="I15" s="141" t="str">
        <f aca="false">VLOOKUP($F15,proveedores!$A$2:$E$488,4,0)</f>
        <v>RI</v>
      </c>
      <c r="J15" s="130" t="n">
        <v>7820.7</v>
      </c>
      <c r="K15" s="130" t="n">
        <v>7074.94</v>
      </c>
      <c r="L15" s="130"/>
      <c r="M15" s="128" t="n">
        <f aca="false">J15*0.105</f>
        <v>821.1735</v>
      </c>
      <c r="N15" s="128" t="n">
        <f aca="false">K15*0.21</f>
        <v>1485.7374</v>
      </c>
      <c r="O15" s="128" t="n">
        <f aca="false">L15*0.27</f>
        <v>0</v>
      </c>
      <c r="P15" s="130"/>
      <c r="Q15" s="142"/>
      <c r="R15" s="130" t="n">
        <f aca="false">(J15*0.035)+(K15*0.035)</f>
        <v>521.3474</v>
      </c>
      <c r="S15" s="131" t="n">
        <f aca="false">(J15*0.03)+(K15*0.03)</f>
        <v>446.8692</v>
      </c>
      <c r="T15" s="132" t="n">
        <f aca="false">SUM(J15:S15)</f>
        <v>18170.7675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35" t="n">
        <v>43259</v>
      </c>
      <c r="B16" s="136" t="s">
        <v>95</v>
      </c>
      <c r="C16" s="137" t="s">
        <v>96</v>
      </c>
      <c r="D16" s="138" t="s">
        <v>127</v>
      </c>
      <c r="E16" s="138" t="s">
        <v>129</v>
      </c>
      <c r="F16" s="139" t="n">
        <v>26</v>
      </c>
      <c r="G16" s="140" t="n">
        <f aca="false">VLOOKUP($F16,proveedores!$A$2:$E$488,2,0)</f>
        <v>0</v>
      </c>
      <c r="H16" s="141" t="n">
        <f aca="false">VLOOKUP($F16,proveedores!$A$2:$E$488,3,0)</f>
        <v>0</v>
      </c>
      <c r="I16" s="141" t="str">
        <f aca="false">VLOOKUP($F16,proveedores!$A$2:$E$488,4,0)</f>
        <v>RI</v>
      </c>
      <c r="J16" s="130" t="n">
        <v>21679.47</v>
      </c>
      <c r="K16" s="130" t="n">
        <v>5604.59</v>
      </c>
      <c r="L16" s="130"/>
      <c r="M16" s="128" t="n">
        <f aca="false">J16*0.105</f>
        <v>2276.34435</v>
      </c>
      <c r="N16" s="128" t="n">
        <f aca="false">K16*0.21</f>
        <v>1176.9639</v>
      </c>
      <c r="O16" s="128" t="n">
        <f aca="false">L16*0.27</f>
        <v>0</v>
      </c>
      <c r="P16" s="130"/>
      <c r="Q16" s="142"/>
      <c r="R16" s="130" t="n">
        <f aca="false">(J16*0.035)+(K16*0.035)</f>
        <v>954.9421</v>
      </c>
      <c r="S16" s="131" t="n">
        <f aca="false">(J16*0.03)+(K16*0.03)</f>
        <v>818.5218</v>
      </c>
      <c r="T16" s="132" t="n">
        <f aca="false">SUM(J16:S16)</f>
        <v>32510.83215</v>
      </c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A17" s="135" t="n">
        <v>43259</v>
      </c>
      <c r="B17" s="136" t="s">
        <v>95</v>
      </c>
      <c r="C17" s="137" t="s">
        <v>96</v>
      </c>
      <c r="D17" s="138" t="s">
        <v>127</v>
      </c>
      <c r="E17" s="138" t="s">
        <v>130</v>
      </c>
      <c r="F17" s="139" t="n">
        <v>26</v>
      </c>
      <c r="G17" s="140" t="n">
        <f aca="false">VLOOKUP($F17,proveedores!$A$2:$E$488,2,0)</f>
        <v>0</v>
      </c>
      <c r="H17" s="141" t="n">
        <f aca="false">VLOOKUP($F17,proveedores!$A$2:$E$488,3,0)</f>
        <v>0</v>
      </c>
      <c r="I17" s="141" t="str">
        <f aca="false">VLOOKUP($F17,proveedores!$A$2:$E$488,4,0)</f>
        <v>RI</v>
      </c>
      <c r="J17" s="130"/>
      <c r="K17" s="130" t="n">
        <v>11277.98</v>
      </c>
      <c r="L17" s="130"/>
      <c r="M17" s="128" t="n">
        <f aca="false">J17*0.105</f>
        <v>0</v>
      </c>
      <c r="N17" s="128" t="n">
        <f aca="false">K17*0.21</f>
        <v>2368.3758</v>
      </c>
      <c r="O17" s="128" t="n">
        <f aca="false">L17*0.27</f>
        <v>0</v>
      </c>
      <c r="P17" s="130"/>
      <c r="Q17" s="142"/>
      <c r="R17" s="130" t="n">
        <f aca="false">(J17*0.035)+(K17*0.035)</f>
        <v>394.7293</v>
      </c>
      <c r="S17" s="131" t="n">
        <f aca="false">(J17*0.03)+(K17*0.03)</f>
        <v>338.3394</v>
      </c>
      <c r="T17" s="132" t="n">
        <f aca="false">SUM(J17:S17)</f>
        <v>14379.4245</v>
      </c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A18" s="135" t="n">
        <v>43265</v>
      </c>
      <c r="B18" s="136" t="s">
        <v>95</v>
      </c>
      <c r="C18" s="137" t="s">
        <v>96</v>
      </c>
      <c r="D18" s="138" t="s">
        <v>127</v>
      </c>
      <c r="E18" s="138" t="s">
        <v>131</v>
      </c>
      <c r="F18" s="139" t="n">
        <v>26</v>
      </c>
      <c r="G18" s="140" t="n">
        <f aca="false">VLOOKUP($F18,proveedores!$A$2:$E$488,2,0)</f>
        <v>0</v>
      </c>
      <c r="H18" s="141" t="n">
        <f aca="false">VLOOKUP($F18,proveedores!$A$2:$E$488,3,0)</f>
        <v>0</v>
      </c>
      <c r="I18" s="141" t="str">
        <f aca="false">VLOOKUP($F18,proveedores!$A$2:$E$488,4,0)</f>
        <v>RI</v>
      </c>
      <c r="J18" s="130"/>
      <c r="K18" s="130" t="n">
        <v>3713.71</v>
      </c>
      <c r="L18" s="130"/>
      <c r="M18" s="128" t="n">
        <f aca="false">J18*0.105</f>
        <v>0</v>
      </c>
      <c r="N18" s="128" t="n">
        <f aca="false">K18*0.21</f>
        <v>779.8791</v>
      </c>
      <c r="O18" s="128" t="n">
        <f aca="false">L18*0.27</f>
        <v>0</v>
      </c>
      <c r="P18" s="130"/>
      <c r="Q18" s="142"/>
      <c r="R18" s="130" t="n">
        <f aca="false">(J18*0.035)+(K18*0.035)</f>
        <v>129.97985</v>
      </c>
      <c r="S18" s="131" t="n">
        <f aca="false">(J18*0.03)+(K18*0.03)</f>
        <v>111.4113</v>
      </c>
      <c r="T18" s="132" t="n">
        <f aca="false">SUM(J18:S18)</f>
        <v>4734.98025</v>
      </c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35" t="n">
        <v>43278</v>
      </c>
      <c r="B19" s="136" t="s">
        <v>95</v>
      </c>
      <c r="C19" s="137" t="s">
        <v>96</v>
      </c>
      <c r="D19" s="138" t="s">
        <v>127</v>
      </c>
      <c r="E19" s="138" t="s">
        <v>132</v>
      </c>
      <c r="F19" s="139" t="n">
        <v>26</v>
      </c>
      <c r="G19" s="140" t="n">
        <f aca="false">VLOOKUP($F19,proveedores!$A$2:$E$488,2,0)</f>
        <v>0</v>
      </c>
      <c r="H19" s="141" t="n">
        <f aca="false">VLOOKUP($F19,proveedores!$A$2:$E$488,3,0)</f>
        <v>0</v>
      </c>
      <c r="I19" s="141" t="str">
        <f aca="false">VLOOKUP($F19,proveedores!$A$2:$E$488,4,0)</f>
        <v>RI</v>
      </c>
      <c r="J19" s="130" t="n">
        <v>36817.35</v>
      </c>
      <c r="K19" s="130" t="n">
        <v>7735.73</v>
      </c>
      <c r="L19" s="130"/>
      <c r="M19" s="128" t="n">
        <f aca="false">J19*0.105</f>
        <v>3865.82175</v>
      </c>
      <c r="N19" s="128" t="n">
        <f aca="false">K19*0.21</f>
        <v>1624.5033</v>
      </c>
      <c r="O19" s="128" t="n">
        <f aca="false">L19*0.27</f>
        <v>0</v>
      </c>
      <c r="P19" s="130"/>
      <c r="Q19" s="142"/>
      <c r="R19" s="130" t="n">
        <f aca="false">(J19*0.035)+(K19*0.035)</f>
        <v>1559.3578</v>
      </c>
      <c r="S19" s="131" t="n">
        <f aca="false">(J19*0.03)+(K19*0.03)</f>
        <v>1336.5924</v>
      </c>
      <c r="T19" s="132" t="n">
        <f aca="false">SUM(J19:S19)</f>
        <v>52939.35525</v>
      </c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A20" s="135" t="n">
        <v>43280</v>
      </c>
      <c r="B20" s="136" t="s">
        <v>95</v>
      </c>
      <c r="C20" s="137" t="s">
        <v>96</v>
      </c>
      <c r="D20" s="138" t="s">
        <v>127</v>
      </c>
      <c r="E20" s="138" t="s">
        <v>133</v>
      </c>
      <c r="F20" s="139" t="n">
        <v>26</v>
      </c>
      <c r="G20" s="140" t="n">
        <f aca="false">VLOOKUP($F20,proveedores!$A$2:$E$488,2,0)</f>
        <v>0</v>
      </c>
      <c r="H20" s="141" t="n">
        <f aca="false">VLOOKUP($F20,proveedores!$A$2:$E$488,3,0)</f>
        <v>0</v>
      </c>
      <c r="I20" s="141" t="str">
        <f aca="false">VLOOKUP($F20,proveedores!$A$2:$E$488,4,0)</f>
        <v>RI</v>
      </c>
      <c r="J20" s="130"/>
      <c r="K20" s="130" t="n">
        <v>7735.73</v>
      </c>
      <c r="L20" s="130"/>
      <c r="M20" s="128" t="n">
        <f aca="false">J20*0.105</f>
        <v>0</v>
      </c>
      <c r="N20" s="128" t="n">
        <f aca="false">K20*0.21</f>
        <v>1624.5033</v>
      </c>
      <c r="O20" s="128" t="n">
        <f aca="false">L20*0.27</f>
        <v>0</v>
      </c>
      <c r="P20" s="130"/>
      <c r="Q20" s="142"/>
      <c r="R20" s="130" t="n">
        <f aca="false">(J20*0.035)+(K20*0.035)</f>
        <v>270.75055</v>
      </c>
      <c r="S20" s="131" t="n">
        <f aca="false">(J20*0.03)+(K20*0.03)</f>
        <v>232.0719</v>
      </c>
      <c r="T20" s="132" t="n">
        <f aca="false">SUM(J20:S20)</f>
        <v>9863.05575</v>
      </c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A21" s="135" t="n">
        <v>43269</v>
      </c>
      <c r="B21" s="136" t="s">
        <v>95</v>
      </c>
      <c r="C21" s="137" t="s">
        <v>96</v>
      </c>
      <c r="D21" s="138" t="s">
        <v>120</v>
      </c>
      <c r="E21" s="138" t="s">
        <v>134</v>
      </c>
      <c r="F21" s="139" t="n">
        <v>30</v>
      </c>
      <c r="G21" s="140" t="n">
        <f aca="false">VLOOKUP($F21,proveedores!$A$2:$E$488,2,0)</f>
        <v>0</v>
      </c>
      <c r="H21" s="141" t="n">
        <f aca="false">VLOOKUP($F21,proveedores!$A$2:$E$488,3,0)</f>
        <v>0</v>
      </c>
      <c r="I21" s="141" t="str">
        <f aca="false">VLOOKUP($F21,proveedores!$A$2:$E$488,4,0)</f>
        <v>RI</v>
      </c>
      <c r="J21" s="130"/>
      <c r="K21" s="130" t="n">
        <v>8352</v>
      </c>
      <c r="L21" s="130"/>
      <c r="M21" s="128" t="n">
        <f aca="false">J21*0.105</f>
        <v>0</v>
      </c>
      <c r="N21" s="128" t="n">
        <f aca="false">K21*0.21</f>
        <v>1753.92</v>
      </c>
      <c r="O21" s="128" t="n">
        <f aca="false">L21*0.27</f>
        <v>0</v>
      </c>
      <c r="P21" s="130"/>
      <c r="Q21" s="142"/>
      <c r="R21" s="130" t="n">
        <f aca="false">(J21*0.035)+(K21*0.035)</f>
        <v>292.32</v>
      </c>
      <c r="S21" s="131" t="n">
        <f aca="false">(J21*0.03)+(K21*0.03)</f>
        <v>250.56</v>
      </c>
      <c r="T21" s="132" t="n">
        <f aca="false">SUM(J21:S21)</f>
        <v>10648.8</v>
      </c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135" t="n">
        <v>43262</v>
      </c>
      <c r="B22" s="136" t="s">
        <v>95</v>
      </c>
      <c r="C22" s="137" t="s">
        <v>96</v>
      </c>
      <c r="D22" s="138" t="s">
        <v>135</v>
      </c>
      <c r="E22" s="138" t="s">
        <v>136</v>
      </c>
      <c r="F22" s="139" t="n">
        <v>3</v>
      </c>
      <c r="G22" s="140" t="n">
        <f aca="false">VLOOKUP($F22,proveedores!$A$2:$E$488,2,0)</f>
        <v>0</v>
      </c>
      <c r="H22" s="141" t="n">
        <f aca="false">VLOOKUP($F22,proveedores!$A$2:$E$488,3,0)</f>
        <v>0</v>
      </c>
      <c r="I22" s="141" t="str">
        <f aca="false">VLOOKUP($F22,proveedores!$A$2:$E$488,4,0)</f>
        <v>RI</v>
      </c>
      <c r="J22" s="130" t="n">
        <v>9190.87</v>
      </c>
      <c r="K22" s="130"/>
      <c r="L22" s="130"/>
      <c r="M22" s="128" t="n">
        <v>964.96</v>
      </c>
      <c r="N22" s="128" t="n">
        <f aca="false">K22*0.21</f>
        <v>0</v>
      </c>
      <c r="O22" s="128" t="n">
        <f aca="false">L22*0.27</f>
        <v>0</v>
      </c>
      <c r="P22" s="130"/>
      <c r="Q22" s="142"/>
      <c r="R22" s="130"/>
      <c r="S22" s="131" t="n">
        <f aca="false">(J22*0.03)+(K22*0.03)</f>
        <v>275.7261</v>
      </c>
      <c r="T22" s="132" t="n">
        <f aca="false">SUM(J22:S22)</f>
        <v>10431.5561</v>
      </c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135" t="n">
        <v>43273</v>
      </c>
      <c r="B23" s="136" t="s">
        <v>95</v>
      </c>
      <c r="C23" s="137" t="s">
        <v>96</v>
      </c>
      <c r="D23" s="138" t="s">
        <v>135</v>
      </c>
      <c r="E23" s="138" t="s">
        <v>137</v>
      </c>
      <c r="F23" s="139" t="n">
        <v>3</v>
      </c>
      <c r="G23" s="140" t="n">
        <f aca="false">VLOOKUP($F23,proveedores!$A$2:$E$488,2,0)</f>
        <v>0</v>
      </c>
      <c r="H23" s="141" t="n">
        <f aca="false">VLOOKUP($F23,proveedores!$A$2:$E$488,3,0)</f>
        <v>0</v>
      </c>
      <c r="I23" s="141" t="str">
        <f aca="false">VLOOKUP($F23,proveedores!$A$2:$E$488,4,0)</f>
        <v>RI</v>
      </c>
      <c r="J23" s="130"/>
      <c r="K23" s="130" t="n">
        <v>8118.9</v>
      </c>
      <c r="L23" s="130"/>
      <c r="M23" s="128" t="n">
        <f aca="false">J23*0.105</f>
        <v>0</v>
      </c>
      <c r="N23" s="128" t="n">
        <f aca="false">K23*0.21</f>
        <v>1704.969</v>
      </c>
      <c r="O23" s="128" t="n">
        <f aca="false">L23*0.27</f>
        <v>0</v>
      </c>
      <c r="P23" s="130"/>
      <c r="Q23" s="142"/>
      <c r="R23" s="130"/>
      <c r="S23" s="131" t="n">
        <f aca="false">(J23*0.03)+(K23*0.03)</f>
        <v>243.567</v>
      </c>
      <c r="T23" s="132" t="n">
        <f aca="false">SUM(J23:S23)</f>
        <v>10067.436</v>
      </c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34" customFormat="true" ht="14.25" hidden="false" customHeight="false" outlineLevel="0" collapsed="false">
      <c r="A24" s="135" t="n">
        <v>43280</v>
      </c>
      <c r="B24" s="136" t="s">
        <v>95</v>
      </c>
      <c r="C24" s="137" t="s">
        <v>96</v>
      </c>
      <c r="D24" s="138" t="s">
        <v>135</v>
      </c>
      <c r="E24" s="138" t="s">
        <v>138</v>
      </c>
      <c r="F24" s="139" t="n">
        <v>3</v>
      </c>
      <c r="G24" s="140" t="n">
        <f aca="false">VLOOKUP($F24,proveedores!$A$2:$E$488,2,0)</f>
        <v>0</v>
      </c>
      <c r="H24" s="141" t="n">
        <f aca="false">VLOOKUP($F24,proveedores!$A$2:$E$488,3,0)</f>
        <v>0</v>
      </c>
      <c r="I24" s="141" t="str">
        <f aca="false">VLOOKUP($F24,proveedores!$A$2:$E$488,4,0)</f>
        <v>RI</v>
      </c>
      <c r="J24" s="130"/>
      <c r="K24" s="130" t="n">
        <v>20283.08</v>
      </c>
      <c r="L24" s="130"/>
      <c r="M24" s="128" t="n">
        <f aca="false">J24*0.105</f>
        <v>0</v>
      </c>
      <c r="N24" s="128" t="n">
        <v>4259.32</v>
      </c>
      <c r="O24" s="128" t="n">
        <f aca="false">L24*0.27</f>
        <v>0</v>
      </c>
      <c r="P24" s="130"/>
      <c r="Q24" s="142"/>
      <c r="R24" s="130"/>
      <c r="S24" s="131" t="n">
        <f aca="false">(J24*0.03)+(K24*0.03)</f>
        <v>608.4924</v>
      </c>
      <c r="T24" s="132" t="n">
        <f aca="false">SUM(J24:S24)</f>
        <v>25150.8924</v>
      </c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</row>
    <row r="25" s="144" customFormat="true" ht="14.25" hidden="false" customHeight="false" outlineLevel="0" collapsed="false">
      <c r="A25" s="135" t="n">
        <v>43262</v>
      </c>
      <c r="B25" s="136" t="s">
        <v>95</v>
      </c>
      <c r="C25" s="137" t="s">
        <v>96</v>
      </c>
      <c r="D25" s="138" t="s">
        <v>139</v>
      </c>
      <c r="E25" s="138" t="s">
        <v>140</v>
      </c>
      <c r="F25" s="139" t="n">
        <v>23</v>
      </c>
      <c r="G25" s="140" t="n">
        <f aca="false">VLOOKUP($F25,proveedores!$A$2:$E$488,2,0)</f>
        <v>0</v>
      </c>
      <c r="H25" s="141" t="n">
        <f aca="false">VLOOKUP($F25,proveedores!$A$2:$E$488,3,0)</f>
        <v>0</v>
      </c>
      <c r="I25" s="141" t="str">
        <f aca="false">VLOOKUP($F25,proveedores!$A$2:$E$488,4,0)</f>
        <v>RI</v>
      </c>
      <c r="J25" s="130" t="n">
        <v>10021.36</v>
      </c>
      <c r="K25" s="130"/>
      <c r="L25" s="130"/>
      <c r="M25" s="128" t="n">
        <f aca="false">J25*0.105</f>
        <v>1052.2428</v>
      </c>
      <c r="N25" s="128" t="n">
        <f aca="false">K25*0.21</f>
        <v>0</v>
      </c>
      <c r="O25" s="128" t="n">
        <f aca="false">L25*0.27</f>
        <v>0</v>
      </c>
      <c r="P25" s="130"/>
      <c r="Q25" s="142"/>
      <c r="R25" s="130" t="n">
        <f aca="false">(J25*0.035)+(K25*0.035)</f>
        <v>350.7476</v>
      </c>
      <c r="S25" s="131" t="n">
        <f aca="false">(J25*0.03)+(K25*0.03)</f>
        <v>300.6408</v>
      </c>
      <c r="T25" s="132" t="n">
        <f aca="false">SUM(J25:S25)</f>
        <v>11724.9912</v>
      </c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</row>
    <row r="26" s="144" customFormat="true" ht="14.25" hidden="false" customHeight="false" outlineLevel="0" collapsed="false">
      <c r="A26" s="135"/>
      <c r="B26" s="136"/>
      <c r="C26" s="137"/>
      <c r="D26" s="138"/>
      <c r="E26" s="138"/>
      <c r="F26" s="139"/>
      <c r="G26" s="140"/>
      <c r="H26" s="141"/>
      <c r="I26" s="141"/>
      <c r="J26" s="130"/>
      <c r="K26" s="130"/>
      <c r="L26" s="130"/>
      <c r="M26" s="128"/>
      <c r="N26" s="128"/>
      <c r="O26" s="128"/>
      <c r="P26" s="130"/>
      <c r="Q26" s="142"/>
      <c r="R26" s="130"/>
      <c r="S26" s="131"/>
      <c r="T26" s="132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</row>
    <row r="27" s="144" customFormat="true" ht="14.25" hidden="false" customHeight="false" outlineLevel="0" collapsed="false">
      <c r="A27" s="135"/>
      <c r="B27" s="136"/>
      <c r="C27" s="137"/>
      <c r="D27" s="138"/>
      <c r="E27" s="138"/>
      <c r="F27" s="139"/>
      <c r="G27" s="140"/>
      <c r="H27" s="141"/>
      <c r="I27" s="141"/>
      <c r="J27" s="130"/>
      <c r="K27" s="130"/>
      <c r="L27" s="130"/>
      <c r="M27" s="128"/>
      <c r="N27" s="128"/>
      <c r="O27" s="128"/>
      <c r="P27" s="130"/>
      <c r="Q27" s="142"/>
      <c r="R27" s="130"/>
      <c r="S27" s="131"/>
      <c r="T27" s="132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="163" customFormat="true" ht="15.75" hidden="false" customHeight="false" outlineLevel="0" collapsed="false">
      <c r="A28" s="145"/>
      <c r="B28" s="146"/>
      <c r="C28" s="147"/>
      <c r="D28" s="148"/>
      <c r="E28" s="148"/>
      <c r="F28" s="149"/>
      <c r="G28" s="150"/>
      <c r="H28" s="151"/>
      <c r="I28" s="151"/>
      <c r="J28" s="152"/>
      <c r="K28" s="152"/>
      <c r="L28" s="152"/>
      <c r="M28" s="153"/>
      <c r="N28" s="153"/>
      <c r="O28" s="153"/>
      <c r="P28" s="152"/>
      <c r="Q28" s="154"/>
      <c r="R28" s="152"/>
      <c r="S28" s="155"/>
      <c r="T28" s="156"/>
      <c r="U28" s="157"/>
      <c r="V28" s="158"/>
      <c r="W28" s="159"/>
      <c r="X28" s="159"/>
      <c r="Y28" s="159"/>
      <c r="Z28" s="160"/>
      <c r="AA28" s="161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</row>
    <row r="29" customFormat="false" ht="16.5" hidden="false" customHeight="false" outlineLevel="0" collapsed="false">
      <c r="A29" s="164"/>
      <c r="B29" s="165"/>
      <c r="C29" s="166"/>
      <c r="D29" s="167"/>
      <c r="E29" s="167"/>
      <c r="F29" s="168"/>
      <c r="G29" s="150"/>
      <c r="H29" s="151"/>
      <c r="I29" s="151"/>
      <c r="J29" s="169"/>
      <c r="K29" s="169"/>
      <c r="L29" s="169"/>
      <c r="M29" s="153"/>
      <c r="N29" s="153"/>
      <c r="O29" s="153"/>
      <c r="P29" s="170"/>
      <c r="Q29" s="170"/>
      <c r="R29" s="152"/>
      <c r="S29" s="155"/>
      <c r="T29" s="156"/>
      <c r="U29" s="171"/>
      <c r="V29" s="172"/>
      <c r="W29" s="173"/>
      <c r="X29" s="174"/>
      <c r="Y29" s="174"/>
      <c r="Z29" s="175"/>
      <c r="AA29" s="161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</row>
    <row r="30" customFormat="false" ht="18" hidden="false" customHeight="true" outlineLevel="0" collapsed="false">
      <c r="A30" s="176"/>
      <c r="B30" s="177"/>
      <c r="C30" s="178"/>
      <c r="D30" s="178"/>
      <c r="E30" s="179"/>
      <c r="F30" s="180"/>
      <c r="G30" s="181"/>
      <c r="H30" s="182" t="s">
        <v>103</v>
      </c>
      <c r="I30" s="182"/>
      <c r="J30" s="183" t="n">
        <f aca="false">SUM(J28:J28)</f>
        <v>0</v>
      </c>
      <c r="K30" s="183" t="n">
        <f aca="false">SUM(K28:K28)</f>
        <v>0</v>
      </c>
      <c r="L30" s="183" t="n">
        <f aca="false">SUM(L28:L28)</f>
        <v>0</v>
      </c>
      <c r="M30" s="183" t="n">
        <f aca="false">SUM(M28:M28)</f>
        <v>0</v>
      </c>
      <c r="N30" s="183" t="n">
        <f aca="false">SUM(N28:N28)</f>
        <v>0</v>
      </c>
      <c r="O30" s="183" t="n">
        <f aca="false">SUM(O28:O28)</f>
        <v>0</v>
      </c>
      <c r="P30" s="183" t="n">
        <f aca="false">SUM(P28:P28)</f>
        <v>0</v>
      </c>
      <c r="Q30" s="183" t="n">
        <f aca="false">SUM(Q28:Q28)</f>
        <v>0</v>
      </c>
      <c r="R30" s="184" t="n">
        <f aca="false">SUM(R28:R28)</f>
        <v>0</v>
      </c>
      <c r="S30" s="183" t="n">
        <f aca="false">SUM(S7:S29)</f>
        <v>14689.5051</v>
      </c>
      <c r="T30" s="183" t="n">
        <f aca="false">SUM(T28:T28)</f>
        <v>0</v>
      </c>
      <c r="U30" s="185" t="n">
        <f aca="false">SUM(U28:U28)</f>
        <v>0</v>
      </c>
      <c r="V30" s="185" t="n">
        <f aca="false">SUM(V28:V28)</f>
        <v>0</v>
      </c>
      <c r="W30" s="185" t="n">
        <f aca="false">SUM(W28:W28)</f>
        <v>0</v>
      </c>
      <c r="X30" s="185" t="n">
        <f aca="false">SUM(X28:X28)</f>
        <v>0</v>
      </c>
      <c r="Y30" s="185" t="n">
        <f aca="false">SUM(Y28:Y28)</f>
        <v>0</v>
      </c>
      <c r="Z30" s="185" t="n">
        <f aca="false">SUM(Z28:Z28)</f>
        <v>0</v>
      </c>
      <c r="AA30" s="185" t="n">
        <f aca="false">SUM(AA28:AA28)</f>
        <v>0</v>
      </c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</row>
    <row r="31" customFormat="false" ht="11.25" hidden="false" customHeight="false" outlineLevel="0" collapsed="false">
      <c r="B31" s="0"/>
      <c r="C31" s="0"/>
      <c r="D31" s="0"/>
      <c r="E31" s="0"/>
      <c r="G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186"/>
      <c r="V31" s="186"/>
      <c r="W31" s="187"/>
      <c r="X31" s="187"/>
      <c r="Y31" s="187"/>
      <c r="Z31" s="188"/>
      <c r="AA31" s="0"/>
      <c r="AB31" s="0"/>
      <c r="AC31" s="0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</row>
    <row r="32" customFormat="false" ht="11.25" hidden="false" customHeight="false" outlineLevel="0" collapsed="false">
      <c r="B32" s="0"/>
      <c r="C32" s="0"/>
      <c r="D32" s="0"/>
      <c r="E32" s="0"/>
      <c r="G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186"/>
      <c r="V32" s="186"/>
      <c r="W32" s="187"/>
      <c r="X32" s="187"/>
      <c r="Y32" s="187"/>
      <c r="Z32" s="188"/>
      <c r="AA32" s="0"/>
      <c r="AB32" s="0"/>
      <c r="AC32" s="0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</row>
    <row r="33" customFormat="false" ht="11.25" hidden="false" customHeight="false" outlineLevel="0" collapsed="false">
      <c r="B33" s="0"/>
      <c r="C33" s="0"/>
      <c r="D33" s="0"/>
      <c r="E33" s="0"/>
      <c r="G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186"/>
      <c r="V33" s="186"/>
      <c r="W33" s="187"/>
      <c r="X33" s="187"/>
      <c r="Y33" s="187"/>
      <c r="Z33" s="188"/>
      <c r="AA33" s="0"/>
      <c r="AB33" s="0"/>
      <c r="AC33" s="0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</row>
    <row r="34" customFormat="false" ht="11.25" hidden="false" customHeight="false" outlineLevel="0" collapsed="false">
      <c r="B34" s="0"/>
      <c r="C34" s="0"/>
      <c r="D34" s="0"/>
      <c r="E34" s="0"/>
      <c r="G34" s="30" t="s">
        <v>141</v>
      </c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186"/>
      <c r="V34" s="186"/>
      <c r="W34" s="187"/>
      <c r="X34" s="187"/>
      <c r="Y34" s="187"/>
      <c r="Z34" s="188"/>
      <c r="AA34" s="0"/>
      <c r="AB34" s="0"/>
      <c r="AC34" s="0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</row>
  </sheetData>
  <autoFilter ref="A4:AA30"/>
  <mergeCells count="31">
    <mergeCell ref="A1:Q1"/>
    <mergeCell ref="A2:E2"/>
    <mergeCell ref="F2:M2"/>
    <mergeCell ref="N2:R2"/>
    <mergeCell ref="B3:C3"/>
    <mergeCell ref="A4:A6"/>
    <mergeCell ref="B4:B6"/>
    <mergeCell ref="C4:C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H30:I30"/>
  </mergeCells>
  <printOptions headings="false" gridLines="false" gridLinesSet="true" horizontalCentered="true" verticalCentered="false"/>
  <pageMargins left="0.118055555555556" right="0" top="0.39375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1999-07-07T11:36:57Z</dcterms:created>
  <dc:creator>Gina Fua</dc:creator>
  <dc:language>es-AR</dc:language>
  <cp:lastModifiedBy>Christian L Fagan</cp:lastModifiedBy>
  <cp:lastPrinted>2018-06-15T21:23:50Z</cp:lastPrinted>
  <dcterms:modified xsi:type="dcterms:W3CDTF">2018-08-07T18:33:19Z</dcterms:modified>
  <cp:revision>1</cp:revision>
</cp:coreProperties>
</file>