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ocuments\cursos da Dio\"/>
    </mc:Choice>
  </mc:AlternateContent>
  <xr:revisionPtr revIDLastSave="0" documentId="13_ncr:1_{9E0CFD29-71D0-49FF-B78B-5F029E31D486}" xr6:coauthVersionLast="47" xr6:coauthVersionMax="47" xr10:uidLastSave="{00000000-0000-0000-0000-000000000000}"/>
  <bookViews>
    <workbookView xWindow="-120" yWindow="-120" windowWidth="20730" windowHeight="11040" tabRatio="0" xr2:uid="{081601DE-CDE5-4695-BE8D-BBB6590F2137}"/>
  </bookViews>
  <sheets>
    <sheet name="Planilha1" sheetId="1" r:id="rId1"/>
    <sheet name="Planilha2" sheetId="2" r:id="rId2"/>
  </sheets>
  <definedNames>
    <definedName name="Aporte">Planilha1!$D$18</definedName>
    <definedName name="Patrimonio">Planilha1!$D$21</definedName>
    <definedName name="Qtde_andos">Planilha1!$D$19</definedName>
    <definedName name="Rendimento_Carteira">Planilha1!$D$14</definedName>
    <definedName name="Salario">Planilha1!$D$13</definedName>
    <definedName name="Sugestao_investimento">Planilha1!$D$15</definedName>
    <definedName name="Taxa_mensal">Planilha1!$D$20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37" i="1"/>
  <c r="M6" i="2"/>
  <c r="E17" i="2"/>
  <c r="E18" i="2"/>
  <c r="E19" i="2"/>
  <c r="E20" i="2"/>
  <c r="E21" i="2"/>
  <c r="E16" i="2"/>
  <c r="E11" i="2"/>
  <c r="E12" i="2"/>
  <c r="E13" i="2"/>
  <c r="E14" i="2"/>
  <c r="E15" i="2"/>
  <c r="E10" i="2"/>
  <c r="E5" i="2"/>
  <c r="E6" i="2"/>
  <c r="E7" i="2"/>
  <c r="E8" i="2"/>
  <c r="E9" i="2"/>
  <c r="E4" i="2"/>
  <c r="C43" i="1"/>
  <c r="D38" i="1"/>
  <c r="D39" i="1"/>
  <c r="D40" i="1"/>
  <c r="D41" i="1"/>
  <c r="D42" i="1"/>
  <c r="D37" i="1"/>
  <c r="D43" i="1" s="1"/>
  <c r="C33" i="1"/>
  <c r="D21" i="1"/>
  <c r="D22" i="1" s="1"/>
  <c r="D15" i="1"/>
  <c r="C28" i="1"/>
  <c r="D28" i="1" s="1"/>
  <c r="C29" i="1"/>
  <c r="D29" i="1" s="1"/>
  <c r="C30" i="1"/>
  <c r="D30" i="1" s="1"/>
  <c r="C27" i="1"/>
  <c r="D27" i="1" s="1"/>
  <c r="C26" i="1"/>
  <c r="D26" i="1" s="1"/>
</calcChain>
</file>

<file path=xl/sharedStrings.xml><?xml version="1.0" encoding="utf-8"?>
<sst xmlns="http://schemas.openxmlformats.org/spreadsheetml/2006/main" count="71" uniqueCount="35">
  <si>
    <t>Quanto investir por mês?</t>
  </si>
  <si>
    <t>Por quantos anos?</t>
  </si>
  <si>
    <t>Taxa de rendimento mensal?</t>
  </si>
  <si>
    <t>Quantos é os dividendos mensais?</t>
  </si>
  <si>
    <t>Investimento Mensal</t>
  </si>
  <si>
    <t>Patrimônio Acumulado?</t>
  </si>
  <si>
    <t>Quanto em 2 anos?</t>
  </si>
  <si>
    <t>Quanto em 5 anos?</t>
  </si>
  <si>
    <t>Quanto em 10 anos?</t>
  </si>
  <si>
    <t>Quanto em 20 anos?</t>
  </si>
  <si>
    <t xml:space="preserve">Quanto em 30 anos? </t>
  </si>
  <si>
    <t>Cenários</t>
  </si>
  <si>
    <t>Configurações</t>
  </si>
  <si>
    <t xml:space="preserve">               Salário</t>
  </si>
  <si>
    <t xml:space="preserve">               Rendimento da Carteira</t>
  </si>
  <si>
    <t xml:space="preserve">               Sugestão de investimento</t>
  </si>
  <si>
    <t xml:space="preserve">Perfil </t>
  </si>
  <si>
    <t>conservador</t>
  </si>
  <si>
    <t>VALOR A SER ENVISTIDO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</si>
  <si>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</si>
  <si>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</si>
  <si>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</si>
  <si>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</si>
  <si>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</si>
  <si>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</si>
  <si>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</si>
  <si>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</si>
  <si>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</si>
  <si>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TOTAL</t>
  </si>
  <si>
    <t>Perfil</t>
  </si>
  <si>
    <t>%</t>
  </si>
  <si>
    <t>chave</t>
  </si>
  <si>
    <t>moderado</t>
  </si>
  <si>
    <t>agressivo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</si>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</sst>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20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i/>
      <sz val="2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20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theme="0" tint="-0.14996795556505021"/>
      </right>
      <top style="medium">
        <color indexed="64"/>
      </top>
      <bottom style="thick">
        <color theme="0" tint="-0.14996795556505021"/>
      </bottom>
      <diagonal/>
    </border>
    <border>
      <left style="thick">
        <color theme="0" tint="-0.14996795556505021"/>
      </left>
      <right style="medium">
        <color indexed="64"/>
      </right>
      <top style="medium">
        <color indexed="64"/>
      </top>
      <bottom style="thick">
        <color theme="0" tint="-0.14996795556505021"/>
      </bottom>
      <diagonal/>
    </border>
    <border>
      <left style="medium">
        <color indexed="64"/>
      </left>
      <right style="thick">
        <color theme="0" tint="-0.14996795556505021"/>
      </right>
      <top style="thick">
        <color theme="0" tint="-0.14996795556505021"/>
      </top>
      <bottom style="thick">
        <color theme="0" tint="-0.14996795556505021"/>
      </bottom>
      <diagonal/>
    </border>
    <border>
      <left style="medium">
        <color indexed="64"/>
      </left>
      <right style="thick">
        <color theme="0" tint="-0.14996795556505021"/>
      </right>
      <top style="thick">
        <color theme="0" tint="-0.14996795556505021"/>
      </top>
      <bottom style="medium">
        <color indexed="64"/>
      </bottom>
      <diagonal/>
    </border>
    <border>
      <left style="thick">
        <color theme="0" tint="-0.14996795556505021"/>
      </left>
      <right style="medium">
        <color indexed="64"/>
      </right>
      <top style="thick">
        <color theme="0" tint="-0.14996795556505021"/>
      </top>
      <bottom style="medium">
        <color indexed="64"/>
      </bottom>
      <diagonal/>
    </border>
    <border>
      <left style="thick">
        <color theme="0" tint="-0.14996795556505021"/>
      </left>
      <right style="thick">
        <color theme="0" tint="-0.14996795556505021"/>
      </right>
      <top style="thick">
        <color theme="0" tint="-0.14996795556505021"/>
      </top>
      <bottom style="thick">
        <color theme="0" tint="-0.14996795556505021"/>
      </bottom>
      <diagonal/>
    </border>
    <border>
      <left style="thick">
        <color theme="0" tint="-0.14996795556505021"/>
      </left>
      <right style="thick">
        <color theme="0" tint="-0.14996795556505021"/>
      </right>
      <top style="medium">
        <color indexed="64"/>
      </top>
      <bottom style="thick">
        <color theme="0" tint="-0.14996795556505021"/>
      </bottom>
      <diagonal/>
    </border>
    <border>
      <left style="thick">
        <color theme="0" tint="-0.14996795556505021"/>
      </left>
      <right style="thick">
        <color theme="0" tint="-0.14996795556505021"/>
      </right>
      <top style="thick">
        <color theme="0" tint="-0.1499679555650502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medium">
        <color indexed="64"/>
      </left>
      <right style="thick">
        <color theme="0" tint="-0.24994659260841701"/>
      </right>
      <top style="medium">
        <color indexed="64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medium">
        <color indexed="64"/>
      </top>
      <bottom style="thick">
        <color theme="0" tint="-0.24994659260841701"/>
      </bottom>
      <diagonal/>
    </border>
    <border>
      <left style="thick">
        <color theme="0" tint="-0.24994659260841701"/>
      </left>
      <right style="medium">
        <color indexed="64"/>
      </right>
      <top style="medium">
        <color indexed="64"/>
      </top>
      <bottom style="thick">
        <color theme="0" tint="-0.24994659260841701"/>
      </bottom>
      <diagonal/>
    </border>
    <border>
      <left style="medium">
        <color indexed="64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 style="medium">
        <color indexed="64"/>
      </right>
      <top style="thick">
        <color theme="0" tint="-0.24994659260841701"/>
      </top>
      <bottom style="thick">
        <color theme="0" tint="-0.24994659260841701"/>
      </bottom>
      <diagonal/>
    </border>
    <border>
      <left style="medium">
        <color indexed="64"/>
      </left>
      <right style="thick">
        <color theme="0" tint="-0.24994659260841701"/>
      </right>
      <top style="thick">
        <color theme="0" tint="-0.24994659260841701"/>
      </top>
      <bottom style="medium">
        <color indexed="64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medium">
        <color indexed="64"/>
      </bottom>
      <diagonal/>
    </border>
    <border>
      <left style="thick">
        <color theme="0" tint="-0.24994659260841701"/>
      </left>
      <right style="medium">
        <color indexed="64"/>
      </right>
      <top style="thick">
        <color theme="0" tint="-0.24994659260841701"/>
      </top>
      <bottom style="medium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indexed="64"/>
      </right>
      <top style="medium">
        <color indexed="64"/>
      </top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indexed="64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medium">
        <color theme="0" tint="-0.34998626667073579"/>
      </left>
      <right style="medium">
        <color indexed="64"/>
      </right>
      <top style="medium">
        <color theme="0" tint="-0.34998626667073579"/>
      </top>
      <bottom style="medium">
        <color indexed="64"/>
      </bottom>
      <diagonal/>
    </border>
    <border>
      <left style="thick">
        <color theme="0" tint="-0.14996795556505021"/>
      </left>
      <right style="thick">
        <color theme="0" tint="-0.14996795556505021"/>
      </right>
      <top/>
      <bottom style="thick">
        <color theme="0" tint="-0.14996795556505021"/>
      </bottom>
      <diagonal/>
    </border>
    <border>
      <left style="medium">
        <color indexed="64"/>
      </left>
      <right style="thick">
        <color theme="0" tint="-0.14996795556505021"/>
      </right>
      <top/>
      <bottom style="medium">
        <color indexed="64"/>
      </bottom>
      <diagonal/>
    </border>
    <border>
      <left style="thick">
        <color theme="0" tint="-0.14996795556505021"/>
      </left>
      <right style="thick">
        <color theme="0" tint="-0.14996795556505021"/>
      </right>
      <top/>
      <bottom style="medium">
        <color indexed="64"/>
      </bottom>
      <diagonal/>
    </border>
    <border>
      <left style="thick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0" tint="-0.14996795556505021"/>
      </right>
      <top style="thin">
        <color indexed="64"/>
      </top>
      <bottom style="medium">
        <color indexed="64"/>
      </bottom>
      <diagonal/>
    </border>
    <border>
      <left style="thick">
        <color theme="0" tint="-0.14996795556505021"/>
      </left>
      <right style="thick">
        <color theme="0" tint="-0.14996795556505021"/>
      </right>
      <top style="thin">
        <color indexed="64"/>
      </top>
      <bottom style="medium">
        <color indexed="64"/>
      </bottom>
      <diagonal/>
    </border>
    <border>
      <left style="thick">
        <color theme="0" tint="-0.1499679555650502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theme="0" tint="-0.14996795556505021"/>
      </right>
      <top style="medium">
        <color indexed="64"/>
      </top>
      <bottom/>
      <diagonal/>
    </border>
    <border>
      <left style="thick">
        <color theme="0" tint="-0.14996795556505021"/>
      </left>
      <right style="thick">
        <color theme="0" tint="-0.14996795556505021"/>
      </right>
      <top style="medium">
        <color indexed="64"/>
      </top>
      <bottom/>
      <diagonal/>
    </border>
    <border>
      <left style="thick">
        <color theme="0" tint="-0.1499679555650502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theme="0" tint="-0.14996795556505021"/>
      </right>
      <top/>
      <bottom style="thick">
        <color theme="0" tint="-0.14996795556505021"/>
      </bottom>
      <diagonal/>
    </border>
    <border>
      <left style="thick">
        <color theme="0" tint="-0.14996795556505021"/>
      </left>
      <right style="medium">
        <color indexed="64"/>
      </right>
      <top/>
      <bottom style="thick">
        <color theme="0" tint="-0.14996795556505021"/>
      </bottom>
      <diagonal/>
    </border>
    <border>
      <left style="thick">
        <color theme="0" tint="-0.14996795556505021"/>
      </left>
      <right style="medium">
        <color indexed="64"/>
      </right>
      <top style="thick">
        <color theme="0" tint="-0.14996795556505021"/>
      </top>
      <bottom style="thick">
        <color theme="0" tint="-0.14996795556505021"/>
      </bottom>
      <diagonal/>
    </border>
    <border>
      <left style="medium">
        <color indexed="64"/>
      </left>
      <right style="thick">
        <color theme="0" tint="-0.14996795556505021"/>
      </right>
      <top style="thick">
        <color theme="0" tint="-0.14996795556505021"/>
      </top>
      <bottom/>
      <diagonal/>
    </border>
    <border>
      <left style="thick">
        <color theme="0" tint="-0.14996795556505021"/>
      </left>
      <right style="medium">
        <color indexed="64"/>
      </right>
      <top style="thick">
        <color theme="0" tint="-0.14996795556505021"/>
      </top>
      <bottom/>
      <diagonal/>
    </border>
    <border>
      <left style="medium">
        <color indexed="64"/>
      </left>
      <right style="thick">
        <color theme="0" tint="-0.24994659260841701"/>
      </right>
      <top/>
      <bottom style="medium">
        <color indexed="64"/>
      </bottom>
      <diagonal/>
    </border>
    <border>
      <left style="thick">
        <color theme="0" tint="-0.24994659260841701"/>
      </left>
      <right style="thick">
        <color theme="0" tint="-0.24994659260841701"/>
      </right>
      <top/>
      <bottom style="medium">
        <color indexed="64"/>
      </bottom>
      <diagonal/>
    </border>
    <border>
      <left style="thick">
        <color theme="0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3" fillId="4" borderId="0" xfId="0" applyFont="1" applyFill="1"/>
    <xf numFmtId="164" fontId="0" fillId="0" borderId="18" xfId="1" applyNumberFormat="1" applyFont="1" applyBorder="1" applyAlignment="1">
      <alignment horizontal="left"/>
    </xf>
    <xf numFmtId="10" fontId="0" fillId="0" borderId="20" xfId="2" applyNumberFormat="1" applyFont="1" applyBorder="1" applyAlignment="1">
      <alignment horizontal="left"/>
    </xf>
    <xf numFmtId="164" fontId="0" fillId="0" borderId="23" xfId="1" applyNumberFormat="1" applyFont="1" applyBorder="1" applyAlignment="1">
      <alignment horizontal="left"/>
    </xf>
    <xf numFmtId="164" fontId="5" fillId="5" borderId="9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164" fontId="5" fillId="5" borderId="8" xfId="0" applyNumberFormat="1" applyFont="1" applyFill="1" applyBorder="1" applyAlignment="1">
      <alignment horizontal="center"/>
    </xf>
    <xf numFmtId="164" fontId="5" fillId="5" borderId="10" xfId="0" applyNumberFormat="1" applyFont="1" applyFill="1" applyBorder="1" applyAlignment="1">
      <alignment horizontal="center"/>
    </xf>
    <xf numFmtId="164" fontId="5" fillId="5" borderId="7" xfId="0" applyNumberFormat="1" applyFont="1" applyFill="1" applyBorder="1" applyAlignment="1">
      <alignment horizontal="center"/>
    </xf>
    <xf numFmtId="164" fontId="0" fillId="0" borderId="27" xfId="1" applyNumberFormat="1" applyFont="1" applyBorder="1" applyAlignment="1">
      <alignment horizontal="left"/>
    </xf>
    <xf numFmtId="0" fontId="0" fillId="0" borderId="29" xfId="0" applyBorder="1" applyAlignment="1">
      <alignment horizontal="left"/>
    </xf>
    <xf numFmtId="10" fontId="0" fillId="0" borderId="29" xfId="2" applyNumberFormat="1" applyFont="1" applyFill="1" applyBorder="1" applyAlignment="1">
      <alignment horizontal="left"/>
    </xf>
    <xf numFmtId="8" fontId="2" fillId="2" borderId="29" xfId="1" applyNumberFormat="1" applyFont="1" applyFill="1" applyBorder="1" applyAlignment="1">
      <alignment horizontal="left"/>
    </xf>
    <xf numFmtId="164" fontId="2" fillId="2" borderId="32" xfId="0" applyNumberFormat="1" applyFont="1" applyFill="1" applyBorder="1" applyAlignment="1">
      <alignment horizontal="left"/>
    </xf>
    <xf numFmtId="0" fontId="9" fillId="5" borderId="3" xfId="0" applyFont="1" applyFill="1" applyBorder="1" applyAlignment="1">
      <alignment horizontal="left" indent="5"/>
    </xf>
    <xf numFmtId="0" fontId="9" fillId="5" borderId="5" xfId="0" applyFont="1" applyFill="1" applyBorder="1" applyAlignment="1">
      <alignment horizontal="left" indent="5"/>
    </xf>
    <xf numFmtId="0" fontId="9" fillId="5" borderId="6" xfId="0" applyFont="1" applyFill="1" applyBorder="1" applyAlignment="1">
      <alignment horizontal="left" indent="5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0" fillId="5" borderId="34" xfId="0" applyFont="1" applyFill="1" applyBorder="1" applyAlignment="1">
      <alignment horizontal="left" indent="5"/>
    </xf>
    <xf numFmtId="0" fontId="4" fillId="3" borderId="37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/>
    </xf>
    <xf numFmtId="0" fontId="5" fillId="3" borderId="48" xfId="0" applyFont="1" applyFill="1" applyBorder="1" applyAlignment="1">
      <alignment horizontal="center"/>
    </xf>
    <xf numFmtId="9" fontId="5" fillId="3" borderId="49" xfId="0" applyNumberFormat="1" applyFont="1" applyFill="1" applyBorder="1" applyAlignment="1">
      <alignment horizontal="center"/>
    </xf>
    <xf numFmtId="164" fontId="5" fillId="3" borderId="50" xfId="0" applyNumberFormat="1" applyFont="1" applyFill="1" applyBorder="1" applyAlignment="1">
      <alignment horizontal="center"/>
    </xf>
    <xf numFmtId="0" fontId="13" fillId="0" borderId="43" xfId="0" applyFont="1" applyBorder="1" applyAlignment="1">
      <alignment horizontal="center"/>
    </xf>
    <xf numFmtId="9" fontId="13" fillId="0" borderId="33" xfId="2" applyFont="1" applyBorder="1" applyAlignment="1">
      <alignment horizontal="center"/>
    </xf>
    <xf numFmtId="164" fontId="13" fillId="0" borderId="4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4" fontId="13" fillId="0" borderId="45" xfId="0" applyNumberFormat="1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164" fontId="13" fillId="0" borderId="47" xfId="0" applyNumberFormat="1" applyFont="1" applyBorder="1" applyAlignment="1">
      <alignment horizontal="center"/>
    </xf>
    <xf numFmtId="0" fontId="12" fillId="3" borderId="38" xfId="0" applyFont="1" applyFill="1" applyBorder="1" applyAlignment="1">
      <alignment horizontal="center" vertical="center"/>
    </xf>
    <xf numFmtId="0" fontId="12" fillId="3" borderId="39" xfId="0" applyFont="1" applyFill="1" applyBorder="1" applyAlignment="1">
      <alignment horizontal="center" vertical="center"/>
    </xf>
    <xf numFmtId="164" fontId="11" fillId="5" borderId="35" xfId="0" applyNumberFormat="1" applyFont="1" applyFill="1" applyBorder="1" applyAlignment="1">
      <alignment horizontal="center"/>
    </xf>
    <xf numFmtId="164" fontId="11" fillId="5" borderId="36" xfId="0" applyNumberFormat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6" fillId="5" borderId="16" xfId="0" applyFont="1" applyFill="1" applyBorder="1"/>
    <xf numFmtId="0" fontId="6" fillId="5" borderId="17" xfId="0" applyFont="1" applyFill="1" applyBorder="1"/>
    <xf numFmtId="0" fontId="6" fillId="5" borderId="25" xfId="0" applyFont="1" applyFill="1" applyBorder="1" applyAlignment="1">
      <alignment horizontal="left" indent="5"/>
    </xf>
    <xf numFmtId="0" fontId="6" fillId="5" borderId="26" xfId="0" applyFont="1" applyFill="1" applyBorder="1" applyAlignment="1">
      <alignment horizontal="left" indent="5"/>
    </xf>
    <xf numFmtId="0" fontId="6" fillId="5" borderId="28" xfId="0" applyFont="1" applyFill="1" applyBorder="1" applyAlignment="1">
      <alignment horizontal="left" indent="5"/>
    </xf>
    <xf numFmtId="0" fontId="6" fillId="5" borderId="24" xfId="0" applyFont="1" applyFill="1" applyBorder="1" applyAlignment="1">
      <alignment horizontal="left" indent="5"/>
    </xf>
    <xf numFmtId="0" fontId="8" fillId="2" borderId="28" xfId="0" applyFont="1" applyFill="1" applyBorder="1" applyAlignment="1">
      <alignment horizontal="left" indent="5"/>
    </xf>
    <xf numFmtId="0" fontId="8" fillId="2" borderId="24" xfId="0" applyFont="1" applyFill="1" applyBorder="1" applyAlignment="1">
      <alignment horizontal="left" indent="5"/>
    </xf>
    <xf numFmtId="0" fontId="8" fillId="2" borderId="30" xfId="0" applyFont="1" applyFill="1" applyBorder="1" applyAlignment="1">
      <alignment horizontal="left" indent="5"/>
    </xf>
    <xf numFmtId="0" fontId="8" fillId="2" borderId="31" xfId="0" applyFont="1" applyFill="1" applyBorder="1" applyAlignment="1">
      <alignment horizontal="left" indent="5"/>
    </xf>
    <xf numFmtId="0" fontId="4" fillId="3" borderId="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5" borderId="19" xfId="0" applyFont="1" applyFill="1" applyBorder="1"/>
    <xf numFmtId="0" fontId="6" fillId="5" borderId="15" xfId="0" applyFont="1" applyFill="1" applyBorder="1"/>
    <xf numFmtId="0" fontId="6" fillId="5" borderId="21" xfId="0" applyFont="1" applyFill="1" applyBorder="1"/>
    <xf numFmtId="0" fontId="6" fillId="5" borderId="22" xfId="0" applyFont="1" applyFill="1" applyBorder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51" xfId="0" applyBorder="1"/>
    <xf numFmtId="0" fontId="0" fillId="0" borderId="51" xfId="0" applyBorder="1" applyAlignment="1">
      <alignment horizontal="center"/>
    </xf>
    <xf numFmtId="9" fontId="0" fillId="0" borderId="51" xfId="0" applyNumberFormat="1" applyBorder="1" applyAlignment="1">
      <alignment horizontal="center"/>
    </xf>
    <xf numFmtId="0" fontId="0" fillId="0" borderId="0" xfId="0" applyFill="1" applyBorder="1"/>
    <xf numFmtId="0" fontId="0" fillId="0" borderId="51" xfId="0" applyFill="1" applyBorder="1"/>
    <xf numFmtId="9" fontId="0" fillId="0" borderId="0" xfId="0" applyNumberFormat="1" applyFill="1" applyBorder="1" applyAlignment="1">
      <alignment horizontal="center"/>
    </xf>
    <xf numFmtId="9" fontId="0" fillId="0" borderId="51" xfId="2" applyFont="1" applyBorder="1" applyAlignment="1">
      <alignment horizontal="center"/>
    </xf>
    <xf numFmtId="9" fontId="0" fillId="0" borderId="0" xfId="2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Planilha1!$C$37:$C$42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F-43C9-83F1-F2176C8D41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174927"/>
        <c:axId val="1363172047"/>
      </c:barChart>
      <c:catAx>
        <c:axId val="136317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 i="1"/>
                  <a:t>TIPO</a:t>
                </a:r>
                <a:r>
                  <a:rPr lang="pt-BR" b="1" i="1" baseline="0"/>
                  <a:t> DE TÍTULOS IMOBILIÁRIOS</a:t>
                </a:r>
                <a:endParaRPr lang="pt-BR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172047"/>
        <c:crosses val="autoZero"/>
        <c:auto val="1"/>
        <c:lblAlgn val="ctr"/>
        <c:lblOffset val="100"/>
        <c:noMultiLvlLbl val="0"/>
      </c:catAx>
      <c:valAx>
        <c:axId val="13631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PERCENTUAL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17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pixabay.com/pt/photos/moedas-moeda-investimento-seguro-948603/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590549</xdr:colOff>
      <xdr:row>0</xdr:row>
      <xdr:rowOff>114300</xdr:rowOff>
    </xdr:from>
    <xdr:to>
      <xdr:col>4</xdr:col>
      <xdr:colOff>19050</xdr:colOff>
      <xdr:row>10</xdr:row>
      <xdr:rowOff>28575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38A1206A-BA55-5C53-CA12-7AF9CE9EF5E9}"/>
            </a:ext>
          </a:extLst>
        </xdr:cNvPr>
        <xdr:cNvGrpSpPr/>
      </xdr:nvGrpSpPr>
      <xdr:grpSpPr>
        <a:xfrm>
          <a:off x="590549" y="114300"/>
          <a:ext cx="7467601" cy="1819275"/>
          <a:chOff x="180974" y="133350"/>
          <a:chExt cx="10734676" cy="1952625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B99C91B9-6DB4-8B10-EF70-21288C1856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colorTemperature colorTemp="47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3"/>
              </a:ext>
            </a:extLst>
          </a:blip>
          <a:stretch>
            <a:fillRect/>
          </a:stretch>
        </xdr:blipFill>
        <xdr:spPr>
          <a:xfrm>
            <a:off x="180974" y="133350"/>
            <a:ext cx="10734676" cy="1952625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CEAB8645-F7EE-A2EE-B554-551ED3925B2F}"/>
              </a:ext>
            </a:extLst>
          </xdr:cNvPr>
          <xdr:cNvSpPr txBox="1"/>
        </xdr:nvSpPr>
        <xdr:spPr>
          <a:xfrm>
            <a:off x="6924674" y="1133474"/>
            <a:ext cx="2981325" cy="65722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2857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400" b="1" i="1" baseline="0"/>
              <a:t>Smart Invest </a:t>
            </a:r>
            <a:endParaRPr lang="pt-BR" sz="2400" b="1" i="1"/>
          </a:p>
        </xdr:txBody>
      </xdr:sp>
    </xdr:grpSp>
    <xdr:clientData/>
  </xdr:twoCellAnchor>
  <xdr:twoCellAnchor>
    <xdr:from>
      <xdr:col>0</xdr:col>
      <xdr:colOff>581025</xdr:colOff>
      <xdr:row>45</xdr:row>
      <xdr:rowOff>104775</xdr:rowOff>
    </xdr:from>
    <xdr:to>
      <xdr:col>4</xdr:col>
      <xdr:colOff>66675</xdr:colOff>
      <xdr:row>57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04AB8C-224A-A27B-F5EA-872B558F5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6A24-2062-49A0-81C5-F59A2F246839}">
  <dimension ref="A11:M67"/>
  <sheetViews>
    <sheetView showGridLines="0" showRowColHeaders="0" tabSelected="1" topLeftCell="A36" workbookViewId="0">
      <selection activeCell="D67" sqref="D67"/>
    </sheetView>
  </sheetViews>
  <sheetFormatPr defaultColWidth="0" defaultRowHeight="15" x14ac:dyDescent="0.25"/>
  <cols>
    <col min="1" max="1" width="9.140625" customWidth="1"/>
    <col min="2" max="2" width="46.5703125" customWidth="1"/>
    <col min="3" max="3" width="48.85546875" customWidth="1"/>
    <col min="4" max="4" width="16" customWidth="1"/>
    <col min="5" max="5" width="15.140625" customWidth="1"/>
    <col min="6" max="6" width="0.140625" customWidth="1"/>
    <col min="7" max="7" width="4" hidden="1" customWidth="1"/>
    <col min="8" max="8" width="3.85546875" hidden="1" customWidth="1"/>
    <col min="9" max="9" width="7.5703125" hidden="1" customWidth="1"/>
    <col min="10" max="12" width="9.140625" hidden="1" customWidth="1"/>
    <col min="13" max="13" width="7.28515625" hidden="1" customWidth="1"/>
    <col min="14" max="16384" width="9.140625" hidden="1"/>
  </cols>
  <sheetData>
    <row r="11" spans="2:4" ht="15.75" thickBot="1" x14ac:dyDescent="0.3"/>
    <row r="12" spans="2:4" ht="32.25" thickBot="1" x14ac:dyDescent="0.3">
      <c r="B12" s="42" t="s">
        <v>12</v>
      </c>
      <c r="C12" s="43"/>
      <c r="D12" s="44"/>
    </row>
    <row r="13" spans="2:4" ht="16.5" thickBot="1" x14ac:dyDescent="0.3">
      <c r="B13" s="45" t="s">
        <v>13</v>
      </c>
      <c r="C13" s="46"/>
      <c r="D13" s="2">
        <v>5000</v>
      </c>
    </row>
    <row r="14" spans="2:4" ht="17.25" thickTop="1" thickBot="1" x14ac:dyDescent="0.3">
      <c r="B14" s="58" t="s">
        <v>14</v>
      </c>
      <c r="C14" s="59"/>
      <c r="D14" s="3">
        <v>6.0000000000000001E-3</v>
      </c>
    </row>
    <row r="15" spans="2:4" ht="17.25" thickTop="1" thickBot="1" x14ac:dyDescent="0.3">
      <c r="B15" s="60" t="s">
        <v>15</v>
      </c>
      <c r="C15" s="61"/>
      <c r="D15" s="4">
        <f>D13*30%</f>
        <v>1500</v>
      </c>
    </row>
    <row r="16" spans="2:4" ht="15.75" thickBot="1" x14ac:dyDescent="0.3"/>
    <row r="17" spans="1:4" ht="48" customHeight="1" thickBot="1" x14ac:dyDescent="0.3">
      <c r="B17" s="55" t="s">
        <v>4</v>
      </c>
      <c r="C17" s="56"/>
      <c r="D17" s="57"/>
    </row>
    <row r="18" spans="1:4" ht="16.5" thickBot="1" x14ac:dyDescent="0.3">
      <c r="B18" s="47" t="s">
        <v>0</v>
      </c>
      <c r="C18" s="48"/>
      <c r="D18" s="10">
        <v>500</v>
      </c>
    </row>
    <row r="19" spans="1:4" ht="16.5" thickBot="1" x14ac:dyDescent="0.3">
      <c r="B19" s="49" t="s">
        <v>1</v>
      </c>
      <c r="C19" s="50"/>
      <c r="D19" s="11">
        <v>5</v>
      </c>
    </row>
    <row r="20" spans="1:4" ht="16.5" thickBot="1" x14ac:dyDescent="0.3">
      <c r="B20" s="49" t="s">
        <v>2</v>
      </c>
      <c r="C20" s="50"/>
      <c r="D20" s="12">
        <v>1.0800000000000001E-2</v>
      </c>
    </row>
    <row r="21" spans="1:4" ht="16.5" thickBot="1" x14ac:dyDescent="0.3">
      <c r="B21" s="51" t="s">
        <v>5</v>
      </c>
      <c r="C21" s="52"/>
      <c r="D21" s="13">
        <f>FV(Taxa_mensal,Qtde_andos*12,-Aporte,,1)</f>
        <v>42354.551384169208</v>
      </c>
    </row>
    <row r="22" spans="1:4" ht="17.25" customHeight="1" thickBot="1" x14ac:dyDescent="0.3">
      <c r="B22" s="53" t="s">
        <v>3</v>
      </c>
      <c r="C22" s="54"/>
      <c r="D22" s="14">
        <f>Patrimonio*Rendimento_Carteira</f>
        <v>254.12730830501525</v>
      </c>
    </row>
    <row r="24" spans="1:4" ht="15.75" thickBot="1" x14ac:dyDescent="0.3"/>
    <row r="25" spans="1:4" ht="27" thickBot="1" x14ac:dyDescent="0.3">
      <c r="B25" s="39" t="s">
        <v>11</v>
      </c>
      <c r="C25" s="40"/>
      <c r="D25" s="41"/>
    </row>
    <row r="26" spans="1:4" ht="16.5" thickBot="1" x14ac:dyDescent="0.3">
      <c r="B26" s="15" t="s">
        <v>6</v>
      </c>
      <c r="C26" s="5">
        <f>FV($D$20,12*$A28,-$D$18,,1)</f>
        <v>13762.478494057936</v>
      </c>
      <c r="D26" s="6">
        <f>C26*Rendimento_Carteira</f>
        <v>82.57487096434761</v>
      </c>
    </row>
    <row r="27" spans="1:4" ht="17.25" thickTop="1" thickBot="1" x14ac:dyDescent="0.3">
      <c r="B27" s="16" t="s">
        <v>7</v>
      </c>
      <c r="C27" s="7">
        <f>FV($D$20,12*$A29,-$D$18,,1)</f>
        <v>42354.551384169208</v>
      </c>
      <c r="D27" s="6">
        <f>C27*Rendimento_Carteira</f>
        <v>254.12730830501525</v>
      </c>
    </row>
    <row r="28" spans="1:4" ht="17.25" thickTop="1" thickBot="1" x14ac:dyDescent="0.3">
      <c r="A28" s="1">
        <v>2</v>
      </c>
      <c r="B28" s="16" t="s">
        <v>8</v>
      </c>
      <c r="C28" s="7">
        <f>FV($D$20,12*$A30,-$D$18,,1)</f>
        <v>123043.50452517596</v>
      </c>
      <c r="D28" s="6">
        <f>C28*Rendimento_Carteira</f>
        <v>738.26102715105571</v>
      </c>
    </row>
    <row r="29" spans="1:4" ht="17.25" thickTop="1" thickBot="1" x14ac:dyDescent="0.3">
      <c r="A29" s="1">
        <v>5</v>
      </c>
      <c r="B29" s="16" t="s">
        <v>9</v>
      </c>
      <c r="C29" s="7">
        <f>FV($D$20,12*$A31,-$D$18,,1)</f>
        <v>569610.56121307367</v>
      </c>
      <c r="D29" s="6">
        <f>C29*Rendimento_Carteira</f>
        <v>3417.6633672784419</v>
      </c>
    </row>
    <row r="30" spans="1:4" ht="17.25" thickTop="1" thickBot="1" x14ac:dyDescent="0.3">
      <c r="A30" s="1">
        <v>10</v>
      </c>
      <c r="B30" s="17" t="s">
        <v>10</v>
      </c>
      <c r="C30" s="8">
        <f>FV($D$20,12*$A32,-$D$18,,1)</f>
        <v>2190355.4911340862</v>
      </c>
      <c r="D30" s="9">
        <f>C30*Rendimento_Carteira</f>
        <v>13142.132946804517</v>
      </c>
    </row>
    <row r="31" spans="1:4" x14ac:dyDescent="0.25">
      <c r="A31" s="1">
        <v>20</v>
      </c>
    </row>
    <row r="32" spans="1:4" ht="32.25" customHeight="1" thickBot="1" x14ac:dyDescent="0.3">
      <c r="A32" s="1">
        <v>30</v>
      </c>
      <c r="B32" s="21" t="s">
        <v>16</v>
      </c>
      <c r="C32" s="35" t="s">
        <v>32</v>
      </c>
      <c r="D32" s="36"/>
    </row>
    <row r="33" spans="2:4" ht="19.5" thickBot="1" x14ac:dyDescent="0.35">
      <c r="B33" s="20" t="s">
        <v>18</v>
      </c>
      <c r="C33" s="37">
        <f>Aporte</f>
        <v>500</v>
      </c>
      <c r="D33" s="38"/>
    </row>
    <row r="35" spans="2:4" ht="15.75" thickBot="1" x14ac:dyDescent="0.3"/>
    <row r="36" spans="2:4" ht="26.25" x14ac:dyDescent="0.25">
      <c r="B36" s="22" t="s">
        <v>19</v>
      </c>
      <c r="C36" s="23" t="s">
        <v>20</v>
      </c>
      <c r="D36" s="24" t="s">
        <v>21</v>
      </c>
    </row>
    <row r="37" spans="2:4" ht="15.75" thickBot="1" x14ac:dyDescent="0.3">
      <c r="B37" s="28" t="s">
        <v>22</v>
      </c>
      <c r="C37" s="29">
        <f>VLOOKUP($C$32&amp;"-"&amp;B37,Planilha2!$E$4:$H$21,4,0)</f>
        <v>0.32</v>
      </c>
      <c r="D37" s="30">
        <f>$C$33*C37</f>
        <v>160</v>
      </c>
    </row>
    <row r="38" spans="2:4" ht="16.5" thickTop="1" thickBot="1" x14ac:dyDescent="0.3">
      <c r="B38" s="31" t="s">
        <v>23</v>
      </c>
      <c r="C38" s="29">
        <f>VLOOKUP($C$32&amp;"-"&amp;B38,Planilha2!$E$4:$H$21,4,0)</f>
        <v>0.35</v>
      </c>
      <c r="D38" s="32">
        <f t="shared" ref="D38:D42" si="0">$C$33*C38</f>
        <v>175</v>
      </c>
    </row>
    <row r="39" spans="2:4" ht="16.5" thickTop="1" thickBot="1" x14ac:dyDescent="0.3">
      <c r="B39" s="31" t="s">
        <v>24</v>
      </c>
      <c r="C39" s="29">
        <f>VLOOKUP($C$32&amp;"-"&amp;B39,Planilha2!$E$4:$H$21,4,0)</f>
        <v>0.08</v>
      </c>
      <c r="D39" s="32">
        <f t="shared" si="0"/>
        <v>40</v>
      </c>
    </row>
    <row r="40" spans="2:4" ht="16.5" thickTop="1" thickBot="1" x14ac:dyDescent="0.3">
      <c r="B40" s="31" t="s">
        <v>25</v>
      </c>
      <c r="C40" s="29">
        <f>VLOOKUP($C$32&amp;"-"&amp;B40,Planilha2!$E$4:$H$21,4,0)</f>
        <v>0.05</v>
      </c>
      <c r="D40" s="32">
        <f t="shared" si="0"/>
        <v>25</v>
      </c>
    </row>
    <row r="41" spans="2:4" ht="16.5" thickTop="1" thickBot="1" x14ac:dyDescent="0.3">
      <c r="B41" s="31" t="s">
        <v>26</v>
      </c>
      <c r="C41" s="29">
        <f>VLOOKUP($C$32&amp;"-"&amp;B41,Planilha2!$E$4:$H$21,4,0)</f>
        <v>0.1</v>
      </c>
      <c r="D41" s="32">
        <f t="shared" si="0"/>
        <v>50</v>
      </c>
    </row>
    <row r="42" spans="2:4" ht="16.5" thickTop="1" thickBot="1" x14ac:dyDescent="0.3">
      <c r="B42" s="33" t="s">
        <v>27</v>
      </c>
      <c r="C42" s="29">
        <f>VLOOKUP($C$32&amp;"-"&amp;B42,Planilha2!$E$4:$H$21,4,0)</f>
        <v>0.1</v>
      </c>
      <c r="D42" s="34">
        <f t="shared" si="0"/>
        <v>50</v>
      </c>
    </row>
    <row r="43" spans="2:4" ht="16.5" thickTop="1" thickBot="1" x14ac:dyDescent="0.3">
      <c r="B43" s="25" t="s">
        <v>28</v>
      </c>
      <c r="C43" s="26">
        <f>SUM(C37:C42)</f>
        <v>0.99999999999999989</v>
      </c>
      <c r="D43" s="27">
        <f>SUM(D37:D42)</f>
        <v>500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</sheetData>
  <mergeCells count="13">
    <mergeCell ref="C32:D32"/>
    <mergeCell ref="C33:D33"/>
    <mergeCell ref="B25:D25"/>
    <mergeCell ref="B12:D12"/>
    <mergeCell ref="B13:C13"/>
    <mergeCell ref="B18:C18"/>
    <mergeCell ref="B19:C19"/>
    <mergeCell ref="B20:C20"/>
    <mergeCell ref="B21:C21"/>
    <mergeCell ref="B22:C22"/>
    <mergeCell ref="B17:D17"/>
    <mergeCell ref="B14:C14"/>
    <mergeCell ref="B15:C15"/>
  </mergeCells>
  <dataValidations count="1">
    <dataValidation type="list" allowBlank="1" showInputMessage="1" showErrorMessage="1" sqref="C32:D32" xr:uid="{55F6E168-D535-4964-9080-343B00B74D21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239D-5CD3-480C-9131-25CE3BF08101}">
  <dimension ref="E3:M21"/>
  <sheetViews>
    <sheetView topLeftCell="A3" workbookViewId="0">
      <selection activeCell="L17" sqref="L17"/>
    </sheetView>
  </sheetViews>
  <sheetFormatPr defaultRowHeight="15" x14ac:dyDescent="0.25"/>
  <cols>
    <col min="5" max="5" width="30.7109375" bestFit="1" customWidth="1"/>
    <col min="6" max="6" width="12" bestFit="1" customWidth="1"/>
    <col min="7" max="7" width="18.5703125" bestFit="1" customWidth="1"/>
    <col min="12" max="12" width="17" bestFit="1" customWidth="1"/>
  </cols>
  <sheetData>
    <row r="3" spans="5:13" x14ac:dyDescent="0.25">
      <c r="E3" s="19" t="s">
        <v>31</v>
      </c>
      <c r="F3" s="19" t="s">
        <v>29</v>
      </c>
      <c r="G3" s="19" t="s">
        <v>19</v>
      </c>
      <c r="H3" s="19" t="s">
        <v>30</v>
      </c>
    </row>
    <row r="4" spans="5:13" x14ac:dyDescent="0.25">
      <c r="E4" t="str">
        <f>$F$4&amp;"-"&amp;G4</f>
        <v>conservador-PAPEL</v>
      </c>
      <c r="F4" t="s">
        <v>17</v>
      </c>
      <c r="G4" s="18" t="s">
        <v>22</v>
      </c>
      <c r="H4" s="63">
        <v>0.3</v>
      </c>
    </row>
    <row r="5" spans="5:13" x14ac:dyDescent="0.25">
      <c r="E5" t="str">
        <f t="shared" ref="E5:E15" si="0">$F$4&amp;"-"&amp;G5</f>
        <v>conservador-TIJOLO</v>
      </c>
      <c r="F5" t="s">
        <v>17</v>
      </c>
      <c r="G5" s="18" t="s">
        <v>23</v>
      </c>
      <c r="H5" s="63">
        <v>0.5</v>
      </c>
      <c r="M5" t="s">
        <v>30</v>
      </c>
    </row>
    <row r="6" spans="5:13" x14ac:dyDescent="0.25">
      <c r="E6" t="str">
        <f t="shared" si="0"/>
        <v>conservador-HÍBRIDOS</v>
      </c>
      <c r="F6" t="s">
        <v>17</v>
      </c>
      <c r="G6" s="18" t="s">
        <v>24</v>
      </c>
      <c r="H6" s="63">
        <v>0.1</v>
      </c>
      <c r="L6" t="s">
        <v>34</v>
      </c>
      <c r="M6" s="71">
        <f>VLOOKUP(L6,E4:H21,4,0)</f>
        <v>0.35</v>
      </c>
    </row>
    <row r="7" spans="5:13" x14ac:dyDescent="0.25">
      <c r="E7" t="str">
        <f t="shared" si="0"/>
        <v>conservador-FOFs</v>
      </c>
      <c r="F7" t="s">
        <v>17</v>
      </c>
      <c r="G7" s="18" t="s">
        <v>25</v>
      </c>
      <c r="H7" s="63">
        <v>0.1</v>
      </c>
    </row>
    <row r="8" spans="5:13" x14ac:dyDescent="0.25">
      <c r="E8" t="str">
        <f t="shared" si="0"/>
        <v>conservador-DESENVOLVIMENTO</v>
      </c>
      <c r="F8" t="s">
        <v>17</v>
      </c>
      <c r="G8" s="18" t="s">
        <v>26</v>
      </c>
      <c r="H8" s="63">
        <v>0</v>
      </c>
    </row>
    <row r="9" spans="5:13" ht="15.75" thickBot="1" x14ac:dyDescent="0.3">
      <c r="E9" s="64" t="str">
        <f t="shared" si="0"/>
        <v>conservador-HOTELARIAS</v>
      </c>
      <c r="F9" s="64" t="s">
        <v>17</v>
      </c>
      <c r="G9" s="65" t="s">
        <v>27</v>
      </c>
      <c r="H9" s="66">
        <v>0</v>
      </c>
      <c r="J9" s="62"/>
    </row>
    <row r="10" spans="5:13" x14ac:dyDescent="0.25">
      <c r="E10" s="67" t="str">
        <f>$F$10&amp;"-"&amp;G10</f>
        <v>moderado-PAPEL</v>
      </c>
      <c r="F10" t="s">
        <v>32</v>
      </c>
      <c r="G10" s="18" t="s">
        <v>22</v>
      </c>
      <c r="H10" s="69">
        <v>0.32</v>
      </c>
    </row>
    <row r="11" spans="5:13" x14ac:dyDescent="0.25">
      <c r="E11" s="67" t="str">
        <f t="shared" ref="E11:E15" si="1">$F$10&amp;"-"&amp;G11</f>
        <v>moderado-TIJOLO</v>
      </c>
      <c r="F11" t="s">
        <v>32</v>
      </c>
      <c r="G11" s="18" t="s">
        <v>23</v>
      </c>
      <c r="H11" s="69">
        <v>0.35</v>
      </c>
    </row>
    <row r="12" spans="5:13" x14ac:dyDescent="0.25">
      <c r="E12" s="67" t="str">
        <f t="shared" si="1"/>
        <v>moderado-HÍBRIDOS</v>
      </c>
      <c r="F12" t="s">
        <v>32</v>
      </c>
      <c r="G12" s="18" t="s">
        <v>24</v>
      </c>
      <c r="H12" s="69">
        <v>0.08</v>
      </c>
    </row>
    <row r="13" spans="5:13" x14ac:dyDescent="0.25">
      <c r="E13" s="67" t="str">
        <f t="shared" si="1"/>
        <v>moderado-FOFs</v>
      </c>
      <c r="F13" t="s">
        <v>32</v>
      </c>
      <c r="G13" s="18" t="s">
        <v>25</v>
      </c>
      <c r="H13" s="69">
        <v>0.05</v>
      </c>
    </row>
    <row r="14" spans="5:13" x14ac:dyDescent="0.25">
      <c r="E14" s="67" t="str">
        <f t="shared" si="1"/>
        <v>moderado-DESENVOLVIMENTO</v>
      </c>
      <c r="F14" t="s">
        <v>32</v>
      </c>
      <c r="G14" s="18" t="s">
        <v>26</v>
      </c>
      <c r="H14" s="69">
        <v>0.1</v>
      </c>
    </row>
    <row r="15" spans="5:13" ht="15.75" thickBot="1" x14ac:dyDescent="0.3">
      <c r="E15" s="68" t="str">
        <f t="shared" si="1"/>
        <v>moderado-HOTELARIAS</v>
      </c>
      <c r="F15" s="64" t="s">
        <v>32</v>
      </c>
      <c r="G15" s="65" t="s">
        <v>27</v>
      </c>
      <c r="H15" s="70">
        <v>0.1</v>
      </c>
      <c r="J15" s="62"/>
    </row>
    <row r="16" spans="5:13" x14ac:dyDescent="0.25">
      <c r="E16" s="67" t="str">
        <f>$F$16&amp;"-"&amp;G16</f>
        <v>agressivo-PAPEL</v>
      </c>
      <c r="F16" t="s">
        <v>33</v>
      </c>
      <c r="G16" s="18" t="s">
        <v>22</v>
      </c>
      <c r="H16" s="69">
        <v>0.5</v>
      </c>
    </row>
    <row r="17" spans="5:10" x14ac:dyDescent="0.25">
      <c r="E17" s="67" t="str">
        <f t="shared" ref="E17:E21" si="2">$F$16&amp;"-"&amp;G17</f>
        <v>agressivo-TIJOLO</v>
      </c>
      <c r="F17" t="s">
        <v>33</v>
      </c>
      <c r="G17" s="18" t="s">
        <v>23</v>
      </c>
      <c r="H17" s="69">
        <v>0.1</v>
      </c>
    </row>
    <row r="18" spans="5:10" x14ac:dyDescent="0.25">
      <c r="E18" s="67" t="str">
        <f t="shared" si="2"/>
        <v>agressivo-HÍBRIDOS</v>
      </c>
      <c r="F18" t="s">
        <v>33</v>
      </c>
      <c r="G18" s="18" t="s">
        <v>24</v>
      </c>
      <c r="H18" s="69">
        <v>0.05</v>
      </c>
    </row>
    <row r="19" spans="5:10" x14ac:dyDescent="0.25">
      <c r="E19" s="67" t="str">
        <f t="shared" si="2"/>
        <v>agressivo-FOFs</v>
      </c>
      <c r="F19" t="s">
        <v>33</v>
      </c>
      <c r="G19" s="18" t="s">
        <v>25</v>
      </c>
      <c r="H19" s="69">
        <v>0.05</v>
      </c>
    </row>
    <row r="20" spans="5:10" x14ac:dyDescent="0.25">
      <c r="E20" s="67" t="str">
        <f t="shared" si="2"/>
        <v>agressivo-DESENVOLVIMENTO</v>
      </c>
      <c r="F20" t="s">
        <v>33</v>
      </c>
      <c r="G20" s="18" t="s">
        <v>26</v>
      </c>
      <c r="H20" s="69">
        <v>0.2</v>
      </c>
    </row>
    <row r="21" spans="5:10" ht="15.75" thickBot="1" x14ac:dyDescent="0.3">
      <c r="E21" s="68" t="str">
        <f t="shared" si="2"/>
        <v>agressivo-HOTELARIAS</v>
      </c>
      <c r="F21" s="64" t="s">
        <v>33</v>
      </c>
      <c r="G21" s="65" t="s">
        <v>27</v>
      </c>
      <c r="H21" s="70">
        <v>0.1</v>
      </c>
      <c r="J21" s="6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Qtde_andos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christiano garcia</dc:creator>
  <cp:lastModifiedBy>christiano garcia</cp:lastModifiedBy>
  <dcterms:created xsi:type="dcterms:W3CDTF">2025-05-20T21:27:36Z</dcterms:created>
  <dcterms:modified xsi:type="dcterms:W3CDTF">2025-05-23T13:20:48Z</dcterms:modified>
</cp:coreProperties>
</file>