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fil FamiliaS\Downloads\proyecto entrega christian sanclemente\"/>
    </mc:Choice>
  </mc:AlternateContent>
  <bookViews>
    <workbookView xWindow="0" yWindow="0" windowWidth="11520" windowHeight="8592" firstSheet="1" activeTab="4"/>
  </bookViews>
  <sheets>
    <sheet name="requerimientos_funcional y no " sheetId="4" r:id="rId1"/>
    <sheet name="estimación de tiempo" sheetId="3" r:id="rId2"/>
    <sheet name="tabla de riesgos" sheetId="1" r:id="rId3"/>
    <sheet name="evaluación de riesgos" sheetId="2" r:id="rId4"/>
    <sheet name="MR_MER" sheetId="6" r:id="rId5"/>
    <sheet name="trello_realizado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20" i="3"/>
  <c r="I22" i="3"/>
  <c r="F14" i="3"/>
  <c r="F50" i="3"/>
  <c r="F66" i="3" l="1"/>
  <c r="F65" i="3"/>
  <c r="F64" i="3"/>
  <c r="F63" i="3"/>
  <c r="F62" i="3"/>
  <c r="F61" i="3"/>
  <c r="F58" i="3"/>
  <c r="F57" i="3"/>
  <c r="F56" i="3"/>
  <c r="F55" i="3"/>
  <c r="F54" i="3"/>
  <c r="F53" i="3"/>
  <c r="F52" i="3"/>
  <c r="F51" i="3"/>
  <c r="F49" i="3"/>
  <c r="F48" i="3"/>
  <c r="H40" i="3"/>
  <c r="H39" i="3"/>
  <c r="H38" i="3"/>
  <c r="H12" i="3"/>
  <c r="H11" i="3"/>
  <c r="H10" i="3"/>
  <c r="H47" i="3" l="1"/>
  <c r="J47" i="3" s="1"/>
  <c r="H60" i="3"/>
  <c r="J60" i="3" s="1"/>
  <c r="H42" i="3"/>
  <c r="D12" i="1"/>
  <c r="H15" i="1"/>
  <c r="C15" i="1"/>
  <c r="D15" i="1"/>
  <c r="E15" i="1"/>
  <c r="F15" i="1"/>
  <c r="G15" i="1"/>
  <c r="C14" i="1"/>
  <c r="D14" i="1"/>
  <c r="E14" i="1"/>
  <c r="F14" i="1"/>
  <c r="G14" i="1"/>
  <c r="H14" i="1"/>
  <c r="H12" i="1"/>
  <c r="G12" i="1"/>
  <c r="F12" i="1"/>
  <c r="E12" i="1"/>
  <c r="C12" i="1"/>
  <c r="C8" i="1"/>
  <c r="D11" i="1"/>
  <c r="E11" i="1"/>
  <c r="F11" i="1"/>
  <c r="G11" i="1"/>
  <c r="H11" i="1"/>
  <c r="C11" i="1"/>
  <c r="E9" i="1"/>
  <c r="C9" i="1"/>
  <c r="H9" i="1"/>
  <c r="G9" i="1"/>
  <c r="F9" i="1"/>
  <c r="D9" i="1"/>
  <c r="D8" i="1"/>
  <c r="E8" i="1"/>
  <c r="F8" i="1"/>
  <c r="G8" i="1"/>
  <c r="H8" i="1"/>
  <c r="H44" i="3" l="1"/>
</calcChain>
</file>

<file path=xl/sharedStrings.xml><?xml version="1.0" encoding="utf-8"?>
<sst xmlns="http://schemas.openxmlformats.org/spreadsheetml/2006/main" count="323" uniqueCount="194">
  <si>
    <t>Matriz de analisis de riesgo</t>
  </si>
  <si>
    <t>Elementos de información</t>
  </si>
  <si>
    <t>Magnitud de daño</t>
  </si>
  <si>
    <t>Datos e información</t>
  </si>
  <si>
    <t>RR.HH</t>
  </si>
  <si>
    <t>Finanzas</t>
  </si>
  <si>
    <t>sistema e información</t>
  </si>
  <si>
    <t xml:space="preserve">Computadores </t>
  </si>
  <si>
    <t>portatiles</t>
  </si>
  <si>
    <t>personal</t>
  </si>
  <si>
    <t>coordinador</t>
  </si>
  <si>
    <t>personal tecnico</t>
  </si>
  <si>
    <t>Probabilidas de amenaza</t>
  </si>
  <si>
    <t>Criminalidad</t>
  </si>
  <si>
    <t>robo</t>
  </si>
  <si>
    <t>viruz</t>
  </si>
  <si>
    <t>sucesos fisicos</t>
  </si>
  <si>
    <t>incendio</t>
  </si>
  <si>
    <t>falta de corriente</t>
  </si>
  <si>
    <t>negligencia</t>
  </si>
  <si>
    <t>compartir contraseñas</t>
  </si>
  <si>
    <t xml:space="preserve">no cifrar datos criticos </t>
  </si>
  <si>
    <t>Riesgo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</si>
  <si>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</si>
  <si>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</si>
  <si>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</si>
  <si>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</si>
  <si>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</si>
  <si>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</si>
  <si>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</si>
  <si>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</si>
  <si>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</si>
  <si>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Evaluacion de riesgo</t>
  </si>
  <si>
    <t>probabilidad</t>
  </si>
  <si>
    <t>impacto</t>
  </si>
  <si>
    <t>nivel de riesgo</t>
  </si>
  <si>
    <t>Nivel</t>
  </si>
  <si>
    <t>valor</t>
  </si>
  <si>
    <t>Respuesta</t>
  </si>
  <si>
    <t>actividades</t>
  </si>
  <si>
    <t>controles necesarios</t>
  </si>
  <si>
    <t>riesgo desidual</t>
  </si>
  <si>
    <t>responsable</t>
  </si>
  <si>
    <t>Requerimientos de servicios no son claros</t>
  </si>
  <si>
    <t>posible</t>
  </si>
  <si>
    <t>desastroso</t>
  </si>
  <si>
    <t>importante</t>
  </si>
  <si>
    <t>establecer requerimientos mas especificos a la hora de establecer los ajustes</t>
  </si>
  <si>
    <t>Reducir</t>
  </si>
  <si>
    <t>moderado</t>
  </si>
  <si>
    <t>Equipo de requerimientos</t>
  </si>
  <si>
    <t xml:space="preserve">*reuniones constantes con los clientes                                 *trabajo de equipo con los requerimientos                                                       *gestionamiento de ideas    </t>
  </si>
  <si>
    <t>Informacion erronea al sistema</t>
  </si>
  <si>
    <t xml:space="preserve">moderado </t>
  </si>
  <si>
    <t>Torelable</t>
  </si>
  <si>
    <t>Aceptar</t>
  </si>
  <si>
    <t>Area usuaria</t>
  </si>
  <si>
    <t>bienes y servicios con costos elevados</t>
  </si>
  <si>
    <t xml:space="preserve">Reducir </t>
  </si>
  <si>
    <t>Establecer como politica un presupuesto fijo para evitar un desborde de gastos</t>
  </si>
  <si>
    <t>departamento de logistica</t>
  </si>
  <si>
    <t>*el departamento de logistica debera realiazr una estimacion de precios</t>
  </si>
  <si>
    <t>Retrasos de superiores en la atencion de requerimientos prespuestales</t>
  </si>
  <si>
    <t>improbable</t>
  </si>
  <si>
    <t>oficina de planteamiento y desarrollo</t>
  </si>
  <si>
    <t>Falta de capacitación adecuada para el personal</t>
  </si>
  <si>
    <t xml:space="preserve">Implementar programas de capacitación y certificación para el personal
</t>
  </si>
  <si>
    <t>Departamento de Recursos Humanos</t>
  </si>
  <si>
    <t xml:space="preserve"> Fallas en la comunicación interna</t>
  </si>
  <si>
    <t xml:space="preserve">Posible </t>
  </si>
  <si>
    <t xml:space="preserve">Establecer canales de comunicación eficientes y protocolos claros
</t>
  </si>
  <si>
    <t>*Reuniones regulares de equipo
*Herramientas de gestión de proyectos
*Entrenamiento en habilidades de comunicación</t>
  </si>
  <si>
    <t>*Evaluaciones periódicas del desempeño
*Cursos de actualización
*Supervisión continua del proceso de capacitación</t>
  </si>
  <si>
    <t>Departamento de Comunicación Interna</t>
  </si>
  <si>
    <t>Riesgos tecnológicos (fallos en el sistema)</t>
  </si>
  <si>
    <t xml:space="preserve">Realizar mantenimientos preventivos y actualizaciones regulares del sistema
</t>
  </si>
  <si>
    <t>*Monitoreo constante de sistemas
*Plan de contingencia y recuperación ante desastres
*Pruebas de respaldo y restauración</t>
  </si>
  <si>
    <t xml:space="preserve">Improbable </t>
  </si>
  <si>
    <t xml:space="preserve">Cumplimiento regulatorio y normativo
</t>
  </si>
  <si>
    <t>Mantenerse actualizado con las regulaciones y normativas aplicables</t>
  </si>
  <si>
    <t>*Auditorías internas y externas regulares
*Capacitación en cumplimiento regulatorio
*Consultas con expertos legales</t>
  </si>
  <si>
    <t>Departamento Legal</t>
  </si>
  <si>
    <t>Departamento de Tecnologías de la Información</t>
  </si>
  <si>
    <t>Dependencia excesiva de proveedores externos</t>
  </si>
  <si>
    <t>Diversificar la base de proveedores y establecer contratos sólidos</t>
  </si>
  <si>
    <t>*Evaluaciones periódicas de proveedores
*Negociación de acuerdos de nivel de servicio (SLA)
*Desarrollo de proveedores alternativos</t>
  </si>
  <si>
    <t>Departamento de Compras y Proveedores</t>
  </si>
  <si>
    <t>R10</t>
  </si>
  <si>
    <t>Implementar y mantener medidas de ciberseguridad robustas</t>
  </si>
  <si>
    <t>*Uso de software antivirus y cortafuegos
*Actualizaciones regulares de sistemas y aplicaciones
*Auditorías de seguridad y pruebas de penetración
Capacitación continua en seguridad informática para el personal</t>
  </si>
  <si>
    <t>UCP=UUCP*TCF*ECF*PF</t>
  </si>
  <si>
    <t>UUCP = UUCW + UAW</t>
  </si>
  <si>
    <t>UUCW</t>
  </si>
  <si>
    <t>Requerimiento</t>
  </si>
  <si>
    <t>Tipo</t>
  </si>
  <si>
    <t>Peso</t>
  </si>
  <si>
    <t>Cantidad Casos de uso</t>
  </si>
  <si>
    <t>Resultado</t>
  </si>
  <si>
    <t>Medio</t>
  </si>
  <si>
    <t>Simple</t>
  </si>
  <si>
    <t xml:space="preserve">Medio </t>
  </si>
  <si>
    <t>Complejo</t>
  </si>
  <si>
    <t>UUCW =</t>
  </si>
  <si>
    <t>Puntos de caso de uso ajustados</t>
  </si>
  <si>
    <t>PF =</t>
  </si>
  <si>
    <t xml:space="preserve">FINAL </t>
  </si>
  <si>
    <t>1 hombre trabaja 188 horas al mes</t>
  </si>
  <si>
    <t>=</t>
  </si>
  <si>
    <t>UAW</t>
  </si>
  <si>
    <t>Actor</t>
  </si>
  <si>
    <t>Cantidad Actores</t>
  </si>
  <si>
    <t>Mysql</t>
  </si>
  <si>
    <t>UAW =</t>
  </si>
  <si>
    <t xml:space="preserve">UUCP = </t>
  </si>
  <si>
    <t>Factor
técnico</t>
  </si>
  <si>
    <t>TCF</t>
  </si>
  <si>
    <t>Peso dado</t>
  </si>
  <si>
    <t>Impacto</t>
  </si>
  <si>
    <t>Factor calculado</t>
  </si>
  <si>
    <t>TCF =</t>
  </si>
  <si>
    <t>TCF FINAL =</t>
  </si>
  <si>
    <t>T1</t>
  </si>
  <si>
    <t>Sistema optimizado</t>
  </si>
  <si>
    <t>T2</t>
  </si>
  <si>
    <t>Faciladad para cambios/actualizaciones</t>
  </si>
  <si>
    <t>T3</t>
  </si>
  <si>
    <t>Portabilidad</t>
  </si>
  <si>
    <t>T4</t>
  </si>
  <si>
    <t>Seguridad</t>
  </si>
  <si>
    <t>T5</t>
  </si>
  <si>
    <t>Rendimiento</t>
  </si>
  <si>
    <t>T6</t>
  </si>
  <si>
    <t xml:space="preserve">codigo reutilizable </t>
  </si>
  <si>
    <t>T7</t>
  </si>
  <si>
    <t>Conexión estable con la base de datos</t>
  </si>
  <si>
    <t>T8</t>
  </si>
  <si>
    <t>Implementación de una interfaz de usuario intuitiva</t>
  </si>
  <si>
    <t>T9</t>
  </si>
  <si>
    <t>T11</t>
  </si>
  <si>
    <t xml:space="preserve">Desarrollo de funcionalidades de notificación a tiempo real </t>
  </si>
  <si>
    <t>T12</t>
  </si>
  <si>
    <t>facilidad de uso</t>
  </si>
  <si>
    <t>Factor
Ambiental</t>
  </si>
  <si>
    <t>ECF</t>
  </si>
  <si>
    <t>ECF=</t>
  </si>
  <si>
    <t>ECF FINAL =</t>
  </si>
  <si>
    <t>E1</t>
  </si>
  <si>
    <t>E2</t>
  </si>
  <si>
    <t>Dificultad con el lenguaje de programacion</t>
  </si>
  <si>
    <t>E3</t>
  </si>
  <si>
    <t>E4</t>
  </si>
  <si>
    <t>Entendimiento con los requerimientos</t>
  </si>
  <si>
    <t>E5</t>
  </si>
  <si>
    <t>Creatividad</t>
  </si>
  <si>
    <t>E6</t>
  </si>
  <si>
    <t>Solucion de errores de la pagina BUGS</t>
  </si>
  <si>
    <t>Aplicación del UML (Lenguaje unificado de modelado)</t>
  </si>
  <si>
    <t>Usuario</t>
  </si>
  <si>
    <t>Id</t>
  </si>
  <si>
    <t>¿Quien lo solicita?</t>
  </si>
  <si>
    <t>Descripción del requerimiento</t>
  </si>
  <si>
    <t>Funcional o No Funcional</t>
  </si>
  <si>
    <t>Administrador</t>
  </si>
  <si>
    <t>Puede gestionar toda la información de la base de datos.</t>
  </si>
  <si>
    <t>Funcional</t>
  </si>
  <si>
    <t xml:space="preserve">Puede crear usuarios de cualquier rol.
</t>
  </si>
  <si>
    <t>Es el encargado de crear los vuelos en el sistema (fecha, hora, piloto, avión, origen, destino).</t>
  </si>
  <si>
    <t>pasajero</t>
  </si>
  <si>
    <t xml:space="preserve">Puede consultar los vuelos según un rango de fechas y/o ciudad (origen y/o destino).
</t>
  </si>
  <si>
    <t xml:space="preserve">Si no se especifica un filtro, se deben mostrar todos los vuelos almacenados que aún no se han realizado.
</t>
  </si>
  <si>
    <t>Puede consultar sus propios vuelos.</t>
  </si>
  <si>
    <t>Puede gestionar su información personal (solo editar).</t>
  </si>
  <si>
    <t>usuario</t>
  </si>
  <si>
    <t>La aplicación permitirá a cualquier persona crear un registro únicamente con rol de pasajero.</t>
  </si>
  <si>
    <t xml:space="preserve">Solo se podrá acceder a las opciones de la aplicación después de iniciar sesión.
</t>
  </si>
  <si>
    <t>La aplicación debe validar si una página solicitada es permitida para el usuario logueado (ejemplo: rol pasajero no puede acceder a la vista de crear vuelos).</t>
  </si>
  <si>
    <t>Implementar un sistema de inicio de sesión seguro.</t>
  </si>
  <si>
    <t>No funcional</t>
  </si>
  <si>
    <t xml:space="preserve">Esquema MySQL para el diseño de la base de datos.
</t>
  </si>
  <si>
    <t xml:space="preserve">La presentación o diseño debe realizarse con CSS, sin el uso de plantillas.
</t>
  </si>
  <si>
    <t xml:space="preserve">Validaciones de formularios deben hacerse con HTML5 y/o JavaScript.
</t>
  </si>
  <si>
    <t>No se debe realizar validaciones de categorías (primera clase, clase ejecutiva, etc.), precios de los vuelos, ni la cantidad de sillas.</t>
  </si>
  <si>
    <t xml:space="preserve">Se debe almacenar toda la información de los vuelos y de los usuarios.
</t>
  </si>
  <si>
    <t xml:space="preserve">Los detalles de los vuelos incluyen fecha, hora, piloto, avión, origen y destino.
</t>
  </si>
  <si>
    <t xml:space="preserve">Los pasajeros pueden comprar tiquetes para los vuelos disponibles.
</t>
  </si>
  <si>
    <t>simple</t>
  </si>
  <si>
    <t>medio</t>
  </si>
  <si>
    <t>complejo</t>
  </si>
  <si>
    <t>maria db</t>
  </si>
  <si>
    <t>uso de php</t>
  </si>
  <si>
    <t>Dificultad con el manejo de CSS</t>
  </si>
  <si>
    <t xml:space="preserve">Implementación de herramientas de analisis para los vuelos </t>
  </si>
  <si>
    <t>MR</t>
  </si>
  <si>
    <t>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</si>
</sst>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1" fillId="2" borderId="0" xfId="0" applyFont="1" applyFill="1" applyAlignment="1"/>
    <xf numFmtId="0" fontId="0" fillId="7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10" borderId="1" xfId="0" applyFill="1" applyBorder="1"/>
    <xf numFmtId="0" fontId="0" fillId="6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/>
    <xf numFmtId="0" fontId="2" fillId="11" borderId="1" xfId="0" applyFont="1" applyFill="1" applyBorder="1" applyAlignment="1"/>
    <xf numFmtId="0" fontId="2" fillId="12" borderId="1" xfId="0" applyFont="1" applyFill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13" borderId="1" xfId="0" applyFont="1" applyFill="1" applyBorder="1" applyAlignment="1"/>
    <xf numFmtId="0" fontId="2" fillId="13" borderId="1" xfId="0" applyFont="1" applyFill="1" applyBorder="1"/>
    <xf numFmtId="0" fontId="4" fillId="14" borderId="1" xfId="0" applyFont="1" applyFill="1" applyBorder="1" applyAlignment="1"/>
    <xf numFmtId="0" fontId="2" fillId="14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/>
    <xf numFmtId="0" fontId="4" fillId="0" borderId="1" xfId="0" applyFont="1" applyFill="1" applyBorder="1" applyAlignment="1"/>
    <xf numFmtId="0" fontId="5" fillId="15" borderId="1" xfId="0" applyFont="1" applyFill="1" applyBorder="1" applyAlignment="1">
      <alignment horizontal="center" wrapText="1"/>
    </xf>
    <xf numFmtId="0" fontId="2" fillId="16" borderId="1" xfId="0" applyFont="1" applyFill="1" applyBorder="1" applyAlignment="1"/>
    <xf numFmtId="0" fontId="2" fillId="17" borderId="1" xfId="0" applyFont="1" applyFill="1" applyBorder="1" applyAlignment="1"/>
    <xf numFmtId="0" fontId="2" fillId="17" borderId="1" xfId="0" applyFont="1" applyFill="1" applyBorder="1"/>
    <xf numFmtId="0" fontId="5" fillId="0" borderId="1" xfId="0" applyFont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16" borderId="1" xfId="0" applyFont="1" applyFill="1" applyBorder="1" applyAlignment="1"/>
    <xf numFmtId="0" fontId="0" fillId="0" borderId="0" xfId="0" applyAlignment="1">
      <alignment wrapText="1"/>
    </xf>
    <xf numFmtId="0" fontId="6" fillId="18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Border="1"/>
    <xf numFmtId="0" fontId="7" fillId="6" borderId="1" xfId="0" applyFont="1" applyFill="1" applyBorder="1"/>
    <xf numFmtId="0" fontId="0" fillId="6" borderId="0" xfId="0" applyFill="1"/>
    <xf numFmtId="0" fontId="4" fillId="1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</xdr:row>
      <xdr:rowOff>95892</xdr:rowOff>
    </xdr:from>
    <xdr:to>
      <xdr:col>8</xdr:col>
      <xdr:colOff>335279</xdr:colOff>
      <xdr:row>27</xdr:row>
      <xdr:rowOff>128950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44532"/>
          <a:ext cx="6256019" cy="4422178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3</xdr:row>
      <xdr:rowOff>178</xdr:rowOff>
    </xdr:from>
    <xdr:to>
      <xdr:col>14</xdr:col>
      <xdr:colOff>617220</xdr:colOff>
      <xdr:row>34</xdr:row>
      <xdr:rowOff>114300</xdr:rowOff>
    </xdr:to>
    <xdr:pic>
      <xdr:nvPicPr>
        <xdr:cNvPr id="3" name="Imagen 2" descr="D:\Perfil FamiliaS\Downloads\mer_christian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9440" y="548818"/>
          <a:ext cx="4762500" cy="5783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695067</xdr:colOff>
      <xdr:row>41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52187" cy="7574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5" zoomScaleNormal="85" workbookViewId="0">
      <selection activeCell="C20" sqref="C20"/>
    </sheetView>
  </sheetViews>
  <sheetFormatPr baseColWidth="10" defaultRowHeight="14.4" x14ac:dyDescent="0.3"/>
  <cols>
    <col min="2" max="2" width="12.44140625" bestFit="1" customWidth="1"/>
    <col min="3" max="3" width="87.44140625" bestFit="1" customWidth="1"/>
    <col min="4" max="4" width="12.44140625" bestFit="1" customWidth="1"/>
  </cols>
  <sheetData>
    <row r="1" spans="1:4" ht="30.6" customHeight="1" x14ac:dyDescent="0.3">
      <c r="A1" s="36" t="s">
        <v>158</v>
      </c>
      <c r="B1" s="36" t="s">
        <v>159</v>
      </c>
      <c r="C1" s="36" t="s">
        <v>160</v>
      </c>
      <c r="D1" s="36" t="s">
        <v>161</v>
      </c>
    </row>
    <row r="2" spans="1:4" x14ac:dyDescent="0.3">
      <c r="A2" s="37">
        <v>1</v>
      </c>
      <c r="B2" s="37" t="s">
        <v>162</v>
      </c>
      <c r="C2" s="38" t="s">
        <v>163</v>
      </c>
      <c r="D2" s="37" t="s">
        <v>164</v>
      </c>
    </row>
    <row r="3" spans="1:4" ht="23.4" customHeight="1" x14ac:dyDescent="0.3">
      <c r="A3" s="37">
        <v>2</v>
      </c>
      <c r="B3" s="37" t="s">
        <v>162</v>
      </c>
      <c r="C3" s="38" t="s">
        <v>165</v>
      </c>
      <c r="D3" s="37" t="s">
        <v>164</v>
      </c>
    </row>
    <row r="4" spans="1:4" ht="34.200000000000003" customHeight="1" x14ac:dyDescent="0.3">
      <c r="A4" s="37">
        <v>3</v>
      </c>
      <c r="B4" s="37" t="s">
        <v>162</v>
      </c>
      <c r="C4" s="38" t="s">
        <v>166</v>
      </c>
      <c r="D4" s="37" t="s">
        <v>164</v>
      </c>
    </row>
    <row r="5" spans="1:4" ht="33" customHeight="1" x14ac:dyDescent="0.3">
      <c r="A5" s="37">
        <v>4</v>
      </c>
      <c r="B5" s="37" t="s">
        <v>167</v>
      </c>
      <c r="C5" s="38" t="s">
        <v>168</v>
      </c>
      <c r="D5" s="37" t="s">
        <v>164</v>
      </c>
    </row>
    <row r="6" spans="1:4" ht="28.8" x14ac:dyDescent="0.3">
      <c r="A6" s="37">
        <v>5</v>
      </c>
      <c r="B6" s="37" t="s">
        <v>167</v>
      </c>
      <c r="C6" s="38" t="s">
        <v>169</v>
      </c>
      <c r="D6" s="37" t="s">
        <v>164</v>
      </c>
    </row>
    <row r="7" spans="1:4" x14ac:dyDescent="0.3">
      <c r="A7" s="37">
        <v>6</v>
      </c>
      <c r="B7" s="37" t="s">
        <v>167</v>
      </c>
      <c r="C7" s="37" t="s">
        <v>170</v>
      </c>
      <c r="D7" s="37" t="s">
        <v>164</v>
      </c>
    </row>
    <row r="8" spans="1:4" x14ac:dyDescent="0.3">
      <c r="A8" s="37">
        <v>7</v>
      </c>
      <c r="B8" s="37" t="s">
        <v>167</v>
      </c>
      <c r="C8" s="37" t="s">
        <v>171</v>
      </c>
      <c r="D8" s="37" t="s">
        <v>164</v>
      </c>
    </row>
    <row r="9" spans="1:4" x14ac:dyDescent="0.3">
      <c r="A9" s="37">
        <v>8</v>
      </c>
      <c r="B9" s="37" t="s">
        <v>172</v>
      </c>
      <c r="C9" s="38" t="s">
        <v>173</v>
      </c>
      <c r="D9" s="37" t="s">
        <v>164</v>
      </c>
    </row>
    <row r="10" spans="1:4" ht="28.8" x14ac:dyDescent="0.3">
      <c r="A10" s="37">
        <v>9</v>
      </c>
      <c r="B10" s="37" t="s">
        <v>172</v>
      </c>
      <c r="C10" s="38" t="s">
        <v>174</v>
      </c>
      <c r="D10" s="37" t="s">
        <v>164</v>
      </c>
    </row>
    <row r="11" spans="1:4" ht="28.8" x14ac:dyDescent="0.3">
      <c r="A11" s="37">
        <v>10</v>
      </c>
      <c r="B11" s="37" t="s">
        <v>162</v>
      </c>
      <c r="C11" s="38" t="s">
        <v>175</v>
      </c>
      <c r="D11" s="37" t="s">
        <v>164</v>
      </c>
    </row>
    <row r="12" spans="1:4" x14ac:dyDescent="0.3">
      <c r="A12" s="37">
        <v>11</v>
      </c>
      <c r="B12" s="37" t="s">
        <v>162</v>
      </c>
      <c r="C12" s="37" t="s">
        <v>176</v>
      </c>
      <c r="D12" s="37" t="s">
        <v>177</v>
      </c>
    </row>
    <row r="13" spans="1:4" ht="23.4" customHeight="1" x14ac:dyDescent="0.3">
      <c r="A13" s="37">
        <v>12</v>
      </c>
      <c r="B13" s="37" t="s">
        <v>162</v>
      </c>
      <c r="C13" s="38" t="s">
        <v>178</v>
      </c>
      <c r="D13" s="37" t="s">
        <v>177</v>
      </c>
    </row>
    <row r="14" spans="1:4" ht="28.8" x14ac:dyDescent="0.3">
      <c r="A14" s="37">
        <v>13</v>
      </c>
      <c r="B14" s="37" t="s">
        <v>162</v>
      </c>
      <c r="C14" s="38" t="s">
        <v>179</v>
      </c>
      <c r="D14" s="37" t="s">
        <v>177</v>
      </c>
    </row>
    <row r="15" spans="1:4" ht="28.8" x14ac:dyDescent="0.3">
      <c r="A15" s="37">
        <v>14</v>
      </c>
      <c r="B15" s="37" t="s">
        <v>162</v>
      </c>
      <c r="C15" s="38" t="s">
        <v>180</v>
      </c>
      <c r="D15" s="37" t="s">
        <v>177</v>
      </c>
    </row>
    <row r="16" spans="1:4" ht="28.8" x14ac:dyDescent="0.3">
      <c r="A16" s="37">
        <v>15</v>
      </c>
      <c r="B16" s="37" t="s">
        <v>162</v>
      </c>
      <c r="C16" s="38" t="s">
        <v>181</v>
      </c>
      <c r="D16" s="37" t="s">
        <v>177</v>
      </c>
    </row>
    <row r="17" spans="1:4" ht="22.8" customHeight="1" x14ac:dyDescent="0.3">
      <c r="A17" s="37">
        <v>16</v>
      </c>
      <c r="B17" s="37" t="s">
        <v>162</v>
      </c>
      <c r="C17" s="38" t="s">
        <v>182</v>
      </c>
      <c r="D17" s="37" t="s">
        <v>164</v>
      </c>
    </row>
    <row r="18" spans="1:4" ht="28.8" x14ac:dyDescent="0.3">
      <c r="A18" s="37">
        <v>17</v>
      </c>
      <c r="B18" s="37" t="s">
        <v>162</v>
      </c>
      <c r="C18" s="38" t="s">
        <v>183</v>
      </c>
      <c r="D18" s="37" t="s">
        <v>164</v>
      </c>
    </row>
    <row r="19" spans="1:4" ht="28.8" x14ac:dyDescent="0.3">
      <c r="A19" s="37">
        <v>18</v>
      </c>
      <c r="B19" s="37" t="s">
        <v>167</v>
      </c>
      <c r="C19" s="35" t="s">
        <v>184</v>
      </c>
      <c r="D19" s="37" t="s">
        <v>164</v>
      </c>
    </row>
    <row r="20" spans="1:4" ht="28.8" x14ac:dyDescent="0.3">
      <c r="A20" s="37">
        <v>19</v>
      </c>
      <c r="B20" s="37" t="s">
        <v>162</v>
      </c>
      <c r="C20" s="38" t="s">
        <v>181</v>
      </c>
      <c r="D20" s="3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3" zoomScale="85" zoomScaleNormal="85" workbookViewId="0">
      <selection activeCell="J19" sqref="J19"/>
    </sheetView>
  </sheetViews>
  <sheetFormatPr baseColWidth="10" defaultRowHeight="14.4" x14ac:dyDescent="0.3"/>
  <cols>
    <col min="2" max="2" width="64.33203125" customWidth="1"/>
    <col min="3" max="3" width="84.33203125" bestFit="1" customWidth="1"/>
    <col min="6" max="6" width="13.5546875" bestFit="1" customWidth="1"/>
  </cols>
  <sheetData>
    <row r="1" spans="1:1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11"/>
      <c r="B3" s="12" t="s">
        <v>90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11"/>
      <c r="B6" s="12" t="s">
        <v>91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3">
      <c r="A8" s="11"/>
      <c r="B8" s="12" t="s">
        <v>92</v>
      </c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3">
      <c r="A9" s="11"/>
      <c r="B9" s="13" t="s">
        <v>93</v>
      </c>
      <c r="C9" s="13" t="s">
        <v>94</v>
      </c>
      <c r="D9" s="11"/>
      <c r="E9" s="14" t="s">
        <v>94</v>
      </c>
      <c r="F9" s="14" t="s">
        <v>95</v>
      </c>
      <c r="G9" s="14" t="s">
        <v>96</v>
      </c>
      <c r="H9" s="14" t="s">
        <v>97</v>
      </c>
      <c r="I9" s="11"/>
      <c r="J9" s="11"/>
      <c r="K9" s="11"/>
    </row>
    <row r="10" spans="1:11" x14ac:dyDescent="0.3">
      <c r="A10" s="11"/>
      <c r="B10" s="39" t="s">
        <v>163</v>
      </c>
      <c r="C10" s="42" t="s">
        <v>185</v>
      </c>
      <c r="D10" s="11"/>
      <c r="E10" s="16" t="s">
        <v>99</v>
      </c>
      <c r="F10" s="16">
        <v>1</v>
      </c>
      <c r="G10" s="16">
        <v>11</v>
      </c>
      <c r="H10" s="17">
        <f t="shared" ref="H10:H12" si="0">F10*G10</f>
        <v>11</v>
      </c>
      <c r="I10" s="11"/>
      <c r="J10" s="11"/>
      <c r="K10" s="11"/>
    </row>
    <row r="11" spans="1:11" ht="28.8" x14ac:dyDescent="0.3">
      <c r="A11" s="11"/>
      <c r="B11" s="39" t="s">
        <v>165</v>
      </c>
      <c r="C11" s="43" t="s">
        <v>185</v>
      </c>
      <c r="D11" s="11"/>
      <c r="E11" s="16" t="s">
        <v>100</v>
      </c>
      <c r="F11" s="16">
        <v>2</v>
      </c>
      <c r="G11" s="16">
        <v>7</v>
      </c>
      <c r="H11" s="17">
        <f>F11*G11</f>
        <v>14</v>
      </c>
      <c r="I11" s="11"/>
      <c r="J11" s="11"/>
      <c r="K11" s="11"/>
    </row>
    <row r="12" spans="1:11" ht="28.8" x14ac:dyDescent="0.3">
      <c r="A12" s="11"/>
      <c r="B12" s="39" t="s">
        <v>166</v>
      </c>
      <c r="C12" s="43" t="s">
        <v>186</v>
      </c>
      <c r="D12" s="11"/>
      <c r="E12" s="16" t="s">
        <v>101</v>
      </c>
      <c r="F12" s="16">
        <v>3</v>
      </c>
      <c r="G12" s="16">
        <v>1</v>
      </c>
      <c r="H12" s="17">
        <f t="shared" si="0"/>
        <v>3</v>
      </c>
      <c r="I12" s="11"/>
      <c r="J12" s="11"/>
      <c r="K12" s="11"/>
    </row>
    <row r="13" spans="1:11" ht="43.2" x14ac:dyDescent="0.3">
      <c r="A13" s="11"/>
      <c r="B13" s="39" t="s">
        <v>168</v>
      </c>
      <c r="C13" s="43" t="s">
        <v>186</v>
      </c>
      <c r="D13" s="11"/>
      <c r="E13" s="11"/>
      <c r="F13" s="11"/>
      <c r="G13" s="11"/>
      <c r="H13" s="11"/>
      <c r="I13" s="11"/>
      <c r="J13" s="11"/>
      <c r="K13" s="11"/>
    </row>
    <row r="14" spans="1:11" ht="43.2" x14ac:dyDescent="0.3">
      <c r="A14" s="11"/>
      <c r="B14" s="39" t="s">
        <v>169</v>
      </c>
      <c r="C14" s="43" t="s">
        <v>185</v>
      </c>
      <c r="D14" s="11"/>
      <c r="E14" s="18" t="s">
        <v>102</v>
      </c>
      <c r="F14" s="19">
        <f>H10+H11+H12</f>
        <v>28</v>
      </c>
      <c r="G14" s="11"/>
      <c r="H14" s="11"/>
      <c r="I14" s="11"/>
      <c r="J14" s="11"/>
      <c r="K14" s="11"/>
    </row>
    <row r="15" spans="1:11" x14ac:dyDescent="0.3">
      <c r="A15" s="11"/>
      <c r="B15" s="40" t="s">
        <v>170</v>
      </c>
      <c r="C15" s="42" t="s">
        <v>185</v>
      </c>
      <c r="D15" s="11"/>
      <c r="E15" s="11"/>
      <c r="F15" s="11"/>
      <c r="G15" s="11"/>
      <c r="H15" s="11"/>
      <c r="I15" s="11"/>
      <c r="J15" s="11"/>
      <c r="K15" s="11"/>
    </row>
    <row r="16" spans="1:11" x14ac:dyDescent="0.3">
      <c r="A16" s="11"/>
      <c r="B16" s="40" t="s">
        <v>171</v>
      </c>
      <c r="C16" s="42" t="s">
        <v>185</v>
      </c>
      <c r="D16" s="11"/>
      <c r="E16" s="20" t="s">
        <v>103</v>
      </c>
      <c r="F16" s="17">
        <f>H44*J47*J60</f>
        <v>44.233799999999995</v>
      </c>
      <c r="G16" s="11"/>
      <c r="H16" s="11"/>
      <c r="I16" s="11"/>
      <c r="J16" s="11"/>
      <c r="K16" s="11"/>
    </row>
    <row r="17" spans="1:11" ht="28.8" x14ac:dyDescent="0.3">
      <c r="A17" s="11"/>
      <c r="B17" s="39" t="s">
        <v>173</v>
      </c>
      <c r="C17" s="42" t="s">
        <v>185</v>
      </c>
      <c r="D17" s="11"/>
      <c r="E17" s="11"/>
      <c r="F17" s="11"/>
      <c r="G17" s="11"/>
      <c r="H17" s="11"/>
      <c r="I17" s="11"/>
      <c r="J17" s="11"/>
      <c r="K17" s="11"/>
    </row>
    <row r="18" spans="1:11" ht="43.2" x14ac:dyDescent="0.3">
      <c r="A18" s="11"/>
      <c r="B18" s="39" t="s">
        <v>174</v>
      </c>
      <c r="C18" s="42" t="s">
        <v>185</v>
      </c>
      <c r="D18" s="11"/>
      <c r="E18" s="18" t="s">
        <v>104</v>
      </c>
      <c r="F18" s="18">
        <v>23</v>
      </c>
      <c r="G18" s="11"/>
      <c r="H18" s="11"/>
      <c r="I18" s="11"/>
      <c r="J18" s="11"/>
      <c r="K18" s="11"/>
    </row>
    <row r="19" spans="1:11" ht="43.2" x14ac:dyDescent="0.3">
      <c r="A19" s="11"/>
      <c r="B19" s="39" t="s">
        <v>175</v>
      </c>
      <c r="C19" s="42" t="s">
        <v>185</v>
      </c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11"/>
      <c r="B20" s="40" t="s">
        <v>176</v>
      </c>
      <c r="C20" s="42" t="s">
        <v>186</v>
      </c>
      <c r="D20" s="11"/>
      <c r="E20" s="21" t="s">
        <v>105</v>
      </c>
      <c r="F20" s="17">
        <f>F16*F18</f>
        <v>1017.3773999999999</v>
      </c>
      <c r="G20" s="11"/>
      <c r="H20" s="11"/>
      <c r="I20" s="11"/>
      <c r="J20" s="11"/>
      <c r="K20" s="11"/>
    </row>
    <row r="21" spans="1:11" ht="28.8" x14ac:dyDescent="0.3">
      <c r="A21" s="11"/>
      <c r="B21" s="39" t="s">
        <v>178</v>
      </c>
      <c r="C21" s="42" t="s">
        <v>185</v>
      </c>
      <c r="D21" s="11"/>
      <c r="E21" s="11"/>
      <c r="F21" s="11"/>
      <c r="G21" s="11"/>
      <c r="H21" s="11"/>
      <c r="I21" s="11"/>
      <c r="J21" s="11"/>
      <c r="K21" s="11"/>
    </row>
    <row r="22" spans="1:11" ht="28.8" x14ac:dyDescent="0.3">
      <c r="A22" s="11"/>
      <c r="B22" s="39" t="s">
        <v>179</v>
      </c>
      <c r="C22" s="42" t="s">
        <v>186</v>
      </c>
      <c r="D22" s="11"/>
      <c r="E22" s="47" t="s">
        <v>106</v>
      </c>
      <c r="F22" s="47"/>
      <c r="G22" s="47"/>
      <c r="H22" s="22" t="s">
        <v>107</v>
      </c>
      <c r="I22" s="45">
        <f>F20/188</f>
        <v>5.411581914893616</v>
      </c>
      <c r="J22" s="11"/>
      <c r="K22" s="11"/>
    </row>
    <row r="23" spans="1:11" ht="28.8" x14ac:dyDescent="0.3">
      <c r="A23" s="11"/>
      <c r="B23" s="39" t="s">
        <v>180</v>
      </c>
      <c r="C23" s="42" t="s">
        <v>186</v>
      </c>
      <c r="D23" s="11"/>
      <c r="E23" s="11"/>
      <c r="F23" s="11"/>
      <c r="G23" s="11"/>
      <c r="H23" s="11"/>
      <c r="I23" s="11"/>
      <c r="J23" s="11"/>
      <c r="K23" s="11"/>
    </row>
    <row r="24" spans="1:11" ht="28.8" x14ac:dyDescent="0.3">
      <c r="A24" s="11"/>
      <c r="B24" s="39" t="s">
        <v>181</v>
      </c>
      <c r="C24" s="42" t="s">
        <v>185</v>
      </c>
      <c r="D24" s="11"/>
      <c r="E24" s="11"/>
      <c r="F24" s="11"/>
      <c r="G24" s="11"/>
      <c r="H24" s="11"/>
      <c r="I24" s="11"/>
      <c r="J24" s="11"/>
      <c r="K24" s="11"/>
    </row>
    <row r="25" spans="1:11" ht="28.8" x14ac:dyDescent="0.3">
      <c r="A25" s="11"/>
      <c r="B25" s="39" t="s">
        <v>182</v>
      </c>
      <c r="C25" s="42" t="s">
        <v>186</v>
      </c>
      <c r="D25" s="11"/>
      <c r="E25" s="11"/>
      <c r="F25" s="11"/>
      <c r="G25" s="11"/>
      <c r="H25" s="11"/>
      <c r="I25" s="11"/>
      <c r="J25" s="11"/>
      <c r="K25" s="11"/>
    </row>
    <row r="26" spans="1:11" ht="43.2" x14ac:dyDescent="0.3">
      <c r="A26" s="11"/>
      <c r="B26" s="39" t="s">
        <v>183</v>
      </c>
      <c r="C26" s="42" t="s">
        <v>187</v>
      </c>
      <c r="D26" s="11"/>
      <c r="E26" s="11"/>
      <c r="F26" s="11"/>
      <c r="G26" s="11"/>
      <c r="H26" s="11"/>
      <c r="I26" s="11"/>
      <c r="J26" s="11"/>
      <c r="K26" s="11"/>
    </row>
    <row r="27" spans="1:11" ht="28.8" x14ac:dyDescent="0.3">
      <c r="A27" s="11"/>
      <c r="B27" s="41" t="s">
        <v>184</v>
      </c>
      <c r="C27" s="42" t="s">
        <v>186</v>
      </c>
      <c r="D27" s="11"/>
      <c r="E27" s="11"/>
      <c r="F27" s="11"/>
      <c r="G27" s="11"/>
      <c r="H27" s="11"/>
      <c r="I27" s="11"/>
      <c r="J27" s="11"/>
      <c r="K27" s="11"/>
    </row>
    <row r="28" spans="1:11" ht="28.8" x14ac:dyDescent="0.3">
      <c r="A28" s="11"/>
      <c r="B28" s="39" t="s">
        <v>181</v>
      </c>
      <c r="C28" s="42" t="s">
        <v>185</v>
      </c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 s="11"/>
      <c r="B35" s="23"/>
      <c r="C35" s="24"/>
      <c r="D35" s="11"/>
      <c r="E35" s="11"/>
      <c r="F35" s="11"/>
      <c r="G35" s="11"/>
      <c r="H35" s="11"/>
      <c r="I35" s="11"/>
      <c r="J35" s="11"/>
      <c r="K35" s="11"/>
    </row>
    <row r="36" spans="1:11" x14ac:dyDescent="0.3">
      <c r="A36" s="11"/>
      <c r="B36" s="12" t="s">
        <v>108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3">
      <c r="A37" s="11"/>
      <c r="B37" s="14" t="s">
        <v>109</v>
      </c>
      <c r="C37" s="14" t="s">
        <v>94</v>
      </c>
      <c r="D37" s="11"/>
      <c r="E37" s="14" t="s">
        <v>94</v>
      </c>
      <c r="F37" s="14" t="s">
        <v>95</v>
      </c>
      <c r="G37" s="14" t="s">
        <v>110</v>
      </c>
      <c r="H37" s="14" t="s">
        <v>97</v>
      </c>
      <c r="I37" s="11"/>
      <c r="J37" s="11"/>
      <c r="K37" s="11"/>
    </row>
    <row r="38" spans="1:11" x14ac:dyDescent="0.3">
      <c r="A38" s="11"/>
      <c r="B38" s="16" t="s">
        <v>111</v>
      </c>
      <c r="C38" s="16" t="s">
        <v>98</v>
      </c>
      <c r="D38" s="11"/>
      <c r="E38" s="16" t="s">
        <v>99</v>
      </c>
      <c r="F38" s="16">
        <v>1</v>
      </c>
      <c r="G38" s="16">
        <v>1</v>
      </c>
      <c r="H38" s="17">
        <f t="shared" ref="H38:H39" si="1">F38*G38</f>
        <v>1</v>
      </c>
      <c r="I38" s="11"/>
      <c r="J38" s="11"/>
      <c r="K38" s="11"/>
    </row>
    <row r="39" spans="1:11" x14ac:dyDescent="0.3">
      <c r="A39" s="11"/>
      <c r="B39" s="16" t="s">
        <v>162</v>
      </c>
      <c r="C39" s="16" t="s">
        <v>101</v>
      </c>
      <c r="D39" s="11"/>
      <c r="E39" s="16" t="s">
        <v>100</v>
      </c>
      <c r="F39" s="16">
        <v>2</v>
      </c>
      <c r="G39" s="16">
        <v>2</v>
      </c>
      <c r="H39" s="17">
        <f t="shared" si="1"/>
        <v>4</v>
      </c>
      <c r="I39" s="11"/>
      <c r="J39" s="11"/>
      <c r="K39" s="11"/>
    </row>
    <row r="40" spans="1:11" x14ac:dyDescent="0.3">
      <c r="A40" s="11"/>
      <c r="B40" s="16" t="s">
        <v>157</v>
      </c>
      <c r="C40" s="16" t="s">
        <v>101</v>
      </c>
      <c r="D40" s="11"/>
      <c r="E40" s="16" t="s">
        <v>101</v>
      </c>
      <c r="F40" s="16">
        <v>3</v>
      </c>
      <c r="G40" s="16">
        <v>2</v>
      </c>
      <c r="H40" s="17">
        <f>F40*G40</f>
        <v>6</v>
      </c>
      <c r="I40" s="11"/>
      <c r="J40" s="11"/>
      <c r="K40" s="11"/>
    </row>
    <row r="41" spans="1:11" x14ac:dyDescent="0.3">
      <c r="A41" s="11"/>
      <c r="B41" s="25" t="s">
        <v>188</v>
      </c>
      <c r="C41" s="25" t="s">
        <v>185</v>
      </c>
      <c r="D41" s="11"/>
      <c r="E41" s="11"/>
      <c r="F41" s="11"/>
      <c r="G41" s="11"/>
      <c r="H41" s="11"/>
      <c r="I41" s="11"/>
      <c r="J41" s="11"/>
      <c r="K41" s="11"/>
    </row>
    <row r="42" spans="1:11" x14ac:dyDescent="0.3">
      <c r="A42" s="11"/>
      <c r="B42" s="25" t="s">
        <v>189</v>
      </c>
      <c r="C42" s="44" t="s">
        <v>186</v>
      </c>
      <c r="D42" s="11"/>
      <c r="E42" s="11"/>
      <c r="F42" s="11"/>
      <c r="G42" s="18" t="s">
        <v>112</v>
      </c>
      <c r="H42" s="19">
        <f>H38+H39+H40</f>
        <v>11</v>
      </c>
      <c r="I42" s="11"/>
      <c r="J42" s="11"/>
      <c r="K42" s="11"/>
    </row>
    <row r="43" spans="1:11" x14ac:dyDescent="0.3">
      <c r="A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3">
      <c r="A44" s="11"/>
      <c r="B44" s="23"/>
      <c r="C44" s="24"/>
      <c r="D44" s="11"/>
      <c r="E44" s="11"/>
      <c r="F44" s="11"/>
      <c r="G44" s="18" t="s">
        <v>113</v>
      </c>
      <c r="H44" s="19">
        <f>F14+H42</f>
        <v>39</v>
      </c>
      <c r="I44" s="11"/>
      <c r="J44" s="11"/>
      <c r="K44" s="11"/>
    </row>
    <row r="45" spans="1:11" x14ac:dyDescent="0.3">
      <c r="A45" s="11"/>
      <c r="B45" s="23"/>
      <c r="C45" s="24"/>
      <c r="D45" s="11"/>
      <c r="E45" s="11"/>
      <c r="F45" s="11"/>
      <c r="G45" s="11"/>
      <c r="H45" s="11"/>
      <c r="I45" s="11"/>
      <c r="J45" s="11"/>
      <c r="K45" s="11"/>
    </row>
    <row r="46" spans="1:11" x14ac:dyDescent="0.3">
      <c r="A46" s="11"/>
      <c r="B46" s="23"/>
      <c r="C46" s="24"/>
      <c r="D46" s="11"/>
      <c r="E46" s="11"/>
      <c r="F46" s="11"/>
      <c r="G46" s="11"/>
      <c r="H46" s="11"/>
      <c r="I46" s="11"/>
      <c r="J46" s="11"/>
      <c r="K46" s="11"/>
    </row>
    <row r="47" spans="1:11" ht="27.6" x14ac:dyDescent="0.3">
      <c r="A47" s="11"/>
      <c r="B47" s="26" t="s">
        <v>114</v>
      </c>
      <c r="C47" s="27" t="s">
        <v>115</v>
      </c>
      <c r="D47" s="14" t="s">
        <v>116</v>
      </c>
      <c r="E47" s="14" t="s">
        <v>117</v>
      </c>
      <c r="F47" s="14" t="s">
        <v>118</v>
      </c>
      <c r="G47" s="28" t="s">
        <v>119</v>
      </c>
      <c r="H47" s="29">
        <f>SUM(F48:F58)</f>
        <v>46</v>
      </c>
      <c r="I47" s="18" t="s">
        <v>120</v>
      </c>
      <c r="J47" s="19">
        <f>0.6+(0.01*H47)</f>
        <v>1.06</v>
      </c>
      <c r="K47" s="11"/>
    </row>
    <row r="48" spans="1:11" x14ac:dyDescent="0.3">
      <c r="A48" s="11"/>
      <c r="B48" s="30" t="s">
        <v>121</v>
      </c>
      <c r="C48" s="15" t="s">
        <v>122</v>
      </c>
      <c r="D48" s="16">
        <v>2</v>
      </c>
      <c r="E48" s="16">
        <v>3</v>
      </c>
      <c r="F48" s="17">
        <f t="shared" ref="F48:F58" si="2">D48*E48</f>
        <v>6</v>
      </c>
      <c r="G48" s="11"/>
      <c r="H48" s="11"/>
      <c r="I48" s="11"/>
      <c r="J48" s="11"/>
      <c r="K48" s="11"/>
    </row>
    <row r="49" spans="1:11" x14ac:dyDescent="0.3">
      <c r="A49" s="11"/>
      <c r="B49" s="30" t="s">
        <v>123</v>
      </c>
      <c r="C49" s="15" t="s">
        <v>124</v>
      </c>
      <c r="D49" s="16">
        <v>2</v>
      </c>
      <c r="E49" s="16">
        <v>3</v>
      </c>
      <c r="F49" s="17">
        <f t="shared" si="2"/>
        <v>6</v>
      </c>
      <c r="G49" s="11"/>
      <c r="H49" s="11"/>
      <c r="I49" s="11"/>
      <c r="J49" s="11"/>
      <c r="K49" s="11"/>
    </row>
    <row r="50" spans="1:11" x14ac:dyDescent="0.3">
      <c r="A50" s="11"/>
      <c r="B50" s="30" t="s">
        <v>125</v>
      </c>
      <c r="C50" s="15" t="s">
        <v>126</v>
      </c>
      <c r="D50" s="16">
        <v>1.5</v>
      </c>
      <c r="E50" s="16">
        <v>3</v>
      </c>
      <c r="F50" s="17">
        <f>D50*E50</f>
        <v>4.5</v>
      </c>
      <c r="G50" s="11"/>
      <c r="H50" s="11"/>
      <c r="I50" s="11"/>
      <c r="J50" s="11"/>
      <c r="K50" s="11"/>
    </row>
    <row r="51" spans="1:11" x14ac:dyDescent="0.3">
      <c r="A51" s="11"/>
      <c r="B51" s="31" t="s">
        <v>127</v>
      </c>
      <c r="C51" s="15" t="s">
        <v>128</v>
      </c>
      <c r="D51" s="16">
        <v>1</v>
      </c>
      <c r="E51" s="16">
        <v>2</v>
      </c>
      <c r="F51" s="17">
        <f t="shared" si="2"/>
        <v>2</v>
      </c>
      <c r="G51" s="11"/>
      <c r="H51" s="11"/>
      <c r="I51" s="11"/>
      <c r="J51" s="11"/>
      <c r="K51" s="11"/>
    </row>
    <row r="52" spans="1:11" x14ac:dyDescent="0.3">
      <c r="A52" s="11"/>
      <c r="B52" s="31" t="s">
        <v>129</v>
      </c>
      <c r="C52" s="15" t="s">
        <v>130</v>
      </c>
      <c r="D52" s="16">
        <v>0.5</v>
      </c>
      <c r="E52" s="16">
        <v>3</v>
      </c>
      <c r="F52" s="17">
        <f t="shared" si="2"/>
        <v>1.5</v>
      </c>
      <c r="G52" s="11"/>
      <c r="H52" s="11"/>
      <c r="I52" s="11"/>
      <c r="J52" s="11"/>
      <c r="K52" s="11"/>
    </row>
    <row r="53" spans="1:11" x14ac:dyDescent="0.3">
      <c r="A53" s="11"/>
      <c r="B53" s="31" t="s">
        <v>131</v>
      </c>
      <c r="C53" s="15" t="s">
        <v>132</v>
      </c>
      <c r="D53" s="16">
        <v>1</v>
      </c>
      <c r="E53" s="16">
        <v>2</v>
      </c>
      <c r="F53" s="17">
        <f t="shared" si="2"/>
        <v>2</v>
      </c>
      <c r="G53" s="11"/>
      <c r="H53" s="11"/>
      <c r="I53" s="11"/>
      <c r="J53" s="11"/>
      <c r="K53" s="11"/>
    </row>
    <row r="54" spans="1:11" x14ac:dyDescent="0.3">
      <c r="A54" s="11"/>
      <c r="B54" s="31" t="s">
        <v>133</v>
      </c>
      <c r="C54" s="15" t="s">
        <v>134</v>
      </c>
      <c r="D54" s="16">
        <v>2</v>
      </c>
      <c r="E54" s="16">
        <v>2</v>
      </c>
      <c r="F54" s="17">
        <f t="shared" si="2"/>
        <v>4</v>
      </c>
      <c r="G54" s="11"/>
      <c r="H54" s="11"/>
      <c r="I54" s="11"/>
      <c r="J54" s="11"/>
      <c r="K54" s="11"/>
    </row>
    <row r="55" spans="1:11" x14ac:dyDescent="0.3">
      <c r="A55" s="11"/>
      <c r="B55" s="31" t="s">
        <v>135</v>
      </c>
      <c r="C55" s="15" t="s">
        <v>136</v>
      </c>
      <c r="D55" s="16">
        <v>2</v>
      </c>
      <c r="E55" s="16">
        <v>3</v>
      </c>
      <c r="F55" s="17">
        <f t="shared" si="2"/>
        <v>6</v>
      </c>
      <c r="G55" s="11"/>
      <c r="H55" s="11"/>
      <c r="I55" s="11"/>
      <c r="J55" s="11"/>
      <c r="K55" s="11"/>
    </row>
    <row r="56" spans="1:11" x14ac:dyDescent="0.3">
      <c r="A56" s="11"/>
      <c r="B56" s="31" t="s">
        <v>137</v>
      </c>
      <c r="C56" s="15" t="s">
        <v>191</v>
      </c>
      <c r="D56" s="16">
        <v>2</v>
      </c>
      <c r="E56" s="16">
        <v>3</v>
      </c>
      <c r="F56" s="17">
        <f t="shared" si="2"/>
        <v>6</v>
      </c>
      <c r="G56" s="11"/>
      <c r="H56" s="11"/>
      <c r="I56" s="11"/>
      <c r="J56" s="11"/>
      <c r="K56" s="11"/>
    </row>
    <row r="57" spans="1:11" x14ac:dyDescent="0.3">
      <c r="A57" s="11"/>
      <c r="B57" s="31" t="s">
        <v>138</v>
      </c>
      <c r="C57" s="15" t="s">
        <v>139</v>
      </c>
      <c r="D57" s="16">
        <v>2</v>
      </c>
      <c r="E57" s="16">
        <v>2</v>
      </c>
      <c r="F57" s="17">
        <f t="shared" si="2"/>
        <v>4</v>
      </c>
      <c r="G57" s="11"/>
      <c r="H57" s="11"/>
      <c r="I57" s="11"/>
      <c r="J57" s="11"/>
      <c r="K57" s="11"/>
    </row>
    <row r="58" spans="1:11" x14ac:dyDescent="0.3">
      <c r="A58" s="11"/>
      <c r="B58" s="32" t="s">
        <v>140</v>
      </c>
      <c r="C58" s="33" t="s">
        <v>141</v>
      </c>
      <c r="D58" s="16">
        <v>2</v>
      </c>
      <c r="E58" s="16">
        <v>2</v>
      </c>
      <c r="F58" s="17">
        <f t="shared" si="2"/>
        <v>4</v>
      </c>
      <c r="G58" s="11"/>
      <c r="H58" s="11"/>
      <c r="I58" s="11"/>
      <c r="J58" s="11"/>
      <c r="K58" s="11"/>
    </row>
    <row r="59" spans="1:1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27.6" x14ac:dyDescent="0.3">
      <c r="A60" s="11"/>
      <c r="B60" s="26" t="s">
        <v>142</v>
      </c>
      <c r="C60" s="34" t="s">
        <v>143</v>
      </c>
      <c r="D60" s="27" t="s">
        <v>116</v>
      </c>
      <c r="E60" s="27" t="s">
        <v>117</v>
      </c>
      <c r="F60" s="27" t="s">
        <v>118</v>
      </c>
      <c r="G60" s="16" t="s">
        <v>144</v>
      </c>
      <c r="H60" s="17">
        <f>SUM(F61:F66)</f>
        <v>11</v>
      </c>
      <c r="I60" s="18" t="s">
        <v>145</v>
      </c>
      <c r="J60" s="19">
        <f>1.4+(-0.03*H60)</f>
        <v>1.0699999999999998</v>
      </c>
      <c r="K60" s="11"/>
    </row>
    <row r="61" spans="1:11" x14ac:dyDescent="0.3">
      <c r="A61" s="11"/>
      <c r="B61" s="16" t="s">
        <v>146</v>
      </c>
      <c r="C61" s="30" t="s">
        <v>156</v>
      </c>
      <c r="D61" s="16">
        <v>2</v>
      </c>
      <c r="E61" s="16">
        <v>3</v>
      </c>
      <c r="F61" s="17">
        <f t="shared" ref="F61:F66" si="3">D61*E61</f>
        <v>6</v>
      </c>
      <c r="G61" s="11"/>
      <c r="H61" s="11"/>
      <c r="I61" s="11"/>
      <c r="J61" s="11"/>
      <c r="K61" s="11"/>
    </row>
    <row r="62" spans="1:11" x14ac:dyDescent="0.3">
      <c r="A62" s="11"/>
      <c r="B62" s="16" t="s">
        <v>147</v>
      </c>
      <c r="C62" s="30" t="s">
        <v>148</v>
      </c>
      <c r="D62" s="16">
        <v>-2</v>
      </c>
      <c r="E62" s="16">
        <v>2</v>
      </c>
      <c r="F62" s="17">
        <f t="shared" si="3"/>
        <v>-4</v>
      </c>
      <c r="G62" s="11"/>
      <c r="H62" s="11"/>
      <c r="I62" s="11"/>
      <c r="J62" s="11"/>
      <c r="K62" s="11"/>
    </row>
    <row r="63" spans="1:11" x14ac:dyDescent="0.3">
      <c r="A63" s="11"/>
      <c r="B63" s="16" t="s">
        <v>149</v>
      </c>
      <c r="C63" s="30" t="s">
        <v>190</v>
      </c>
      <c r="D63" s="16">
        <v>-2</v>
      </c>
      <c r="E63" s="16">
        <v>3</v>
      </c>
      <c r="F63" s="17">
        <f t="shared" si="3"/>
        <v>-6</v>
      </c>
      <c r="G63" s="11"/>
      <c r="H63" s="11"/>
      <c r="I63" s="11"/>
      <c r="J63" s="11"/>
      <c r="K63" s="11"/>
    </row>
    <row r="64" spans="1:11" x14ac:dyDescent="0.3">
      <c r="A64" s="11"/>
      <c r="B64" s="16" t="s">
        <v>150</v>
      </c>
      <c r="C64" s="30" t="s">
        <v>151</v>
      </c>
      <c r="D64" s="16">
        <v>2</v>
      </c>
      <c r="E64" s="16">
        <v>3</v>
      </c>
      <c r="F64" s="17">
        <f t="shared" si="3"/>
        <v>6</v>
      </c>
      <c r="G64" s="11"/>
      <c r="H64" s="11"/>
      <c r="I64" s="11"/>
      <c r="J64" s="11"/>
      <c r="K64" s="11"/>
    </row>
    <row r="65" spans="1:11" x14ac:dyDescent="0.3">
      <c r="A65" s="11"/>
      <c r="B65" s="16" t="s">
        <v>152</v>
      </c>
      <c r="C65" s="30" t="s">
        <v>153</v>
      </c>
      <c r="D65" s="16">
        <v>2</v>
      </c>
      <c r="E65" s="16">
        <v>3</v>
      </c>
      <c r="F65" s="17">
        <f t="shared" si="3"/>
        <v>6</v>
      </c>
      <c r="G65" s="11"/>
      <c r="H65" s="11"/>
      <c r="I65" s="11"/>
      <c r="J65" s="11"/>
      <c r="K65" s="11"/>
    </row>
    <row r="66" spans="1:11" x14ac:dyDescent="0.3">
      <c r="A66" s="11"/>
      <c r="B66" s="15" t="s">
        <v>154</v>
      </c>
      <c r="C66" s="30" t="s">
        <v>155</v>
      </c>
      <c r="D66" s="16">
        <v>1</v>
      </c>
      <c r="E66" s="16">
        <v>3</v>
      </c>
      <c r="F66" s="17">
        <f t="shared" si="3"/>
        <v>3</v>
      </c>
      <c r="G66" s="11"/>
      <c r="H66" s="11"/>
      <c r="I66" s="11"/>
      <c r="J66" s="11"/>
      <c r="K66" s="11"/>
    </row>
    <row r="67" spans="1:1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</sheetData>
  <mergeCells count="1">
    <mergeCell ref="E22:G2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28" sqref="A28"/>
    </sheetView>
  </sheetViews>
  <sheetFormatPr baseColWidth="10" defaultRowHeight="14.4" x14ac:dyDescent="0.3"/>
  <cols>
    <col min="1" max="1" width="22.5546875" bestFit="1" customWidth="1"/>
    <col min="2" max="2" width="16.6640625" bestFit="1" customWidth="1"/>
    <col min="6" max="6" width="15.109375" bestFit="1" customWidth="1"/>
    <col min="7" max="7" width="19.44140625" bestFit="1" customWidth="1"/>
    <col min="8" max="8" width="20.77734375" bestFit="1" customWidth="1"/>
  </cols>
  <sheetData>
    <row r="3" spans="1:10" x14ac:dyDescent="0.3">
      <c r="A3" s="55" t="s">
        <v>0</v>
      </c>
      <c r="B3" s="55"/>
      <c r="C3" s="50" t="s">
        <v>12</v>
      </c>
      <c r="D3" s="50"/>
      <c r="E3" s="50"/>
      <c r="F3" s="50"/>
      <c r="G3" s="50"/>
      <c r="H3" s="50"/>
      <c r="I3" s="3"/>
      <c r="J3" s="3"/>
    </row>
    <row r="4" spans="1:10" x14ac:dyDescent="0.3">
      <c r="A4" s="56" t="s">
        <v>1</v>
      </c>
      <c r="B4" s="57" t="s">
        <v>2</v>
      </c>
      <c r="C4" s="49" t="s">
        <v>13</v>
      </c>
      <c r="D4" s="49"/>
      <c r="E4" s="49" t="s">
        <v>16</v>
      </c>
      <c r="F4" s="49"/>
      <c r="G4" s="49" t="s">
        <v>19</v>
      </c>
      <c r="H4" s="49"/>
    </row>
    <row r="5" spans="1:10" x14ac:dyDescent="0.3">
      <c r="A5" s="56"/>
      <c r="B5" s="57"/>
      <c r="C5" s="5" t="s">
        <v>14</v>
      </c>
      <c r="D5" s="5" t="s">
        <v>15</v>
      </c>
      <c r="E5" s="5" t="s">
        <v>17</v>
      </c>
      <c r="F5" s="5" t="s">
        <v>18</v>
      </c>
      <c r="G5" s="6" t="s">
        <v>20</v>
      </c>
      <c r="H5" s="5" t="s">
        <v>21</v>
      </c>
    </row>
    <row r="6" spans="1:10" x14ac:dyDescent="0.3">
      <c r="A6" s="56"/>
      <c r="B6" s="57"/>
      <c r="C6" s="4">
        <v>1</v>
      </c>
      <c r="D6" s="4">
        <v>4</v>
      </c>
      <c r="E6" s="4">
        <v>2</v>
      </c>
      <c r="F6" s="4">
        <v>3</v>
      </c>
      <c r="G6" s="4">
        <v>4</v>
      </c>
      <c r="H6" s="4">
        <v>4</v>
      </c>
    </row>
    <row r="7" spans="1:10" x14ac:dyDescent="0.3">
      <c r="A7" s="48" t="s">
        <v>3</v>
      </c>
      <c r="B7" s="48"/>
      <c r="C7" s="51"/>
      <c r="D7" s="52"/>
      <c r="E7" s="52"/>
      <c r="F7" s="52"/>
      <c r="G7" s="52"/>
      <c r="H7" s="53"/>
    </row>
    <row r="8" spans="1:10" x14ac:dyDescent="0.3">
      <c r="A8" s="1" t="s">
        <v>4</v>
      </c>
      <c r="B8" s="2">
        <v>3</v>
      </c>
      <c r="C8" s="7">
        <f>$B8*C6</f>
        <v>3</v>
      </c>
      <c r="D8" s="1">
        <f t="shared" ref="D8:H8" si="0">$B8*D6</f>
        <v>12</v>
      </c>
      <c r="E8" s="7">
        <f t="shared" si="0"/>
        <v>6</v>
      </c>
      <c r="F8" s="8">
        <f t="shared" si="0"/>
        <v>9</v>
      </c>
      <c r="G8" s="1">
        <f t="shared" si="0"/>
        <v>12</v>
      </c>
      <c r="H8" s="1">
        <f t="shared" si="0"/>
        <v>12</v>
      </c>
    </row>
    <row r="9" spans="1:10" x14ac:dyDescent="0.3">
      <c r="A9" s="1" t="s">
        <v>5</v>
      </c>
      <c r="B9" s="2">
        <v>4</v>
      </c>
      <c r="C9" s="7">
        <f t="shared" ref="C9:H9" si="1">$B9*C6</f>
        <v>4</v>
      </c>
      <c r="D9" s="1">
        <f t="shared" si="1"/>
        <v>16</v>
      </c>
      <c r="E9" s="8">
        <f t="shared" si="1"/>
        <v>8</v>
      </c>
      <c r="F9" s="1">
        <f t="shared" si="1"/>
        <v>12</v>
      </c>
      <c r="G9" s="1">
        <f t="shared" si="1"/>
        <v>16</v>
      </c>
      <c r="H9" s="1">
        <f t="shared" si="1"/>
        <v>16</v>
      </c>
    </row>
    <row r="10" spans="1:10" x14ac:dyDescent="0.3">
      <c r="A10" s="48" t="s">
        <v>6</v>
      </c>
      <c r="B10" s="48"/>
      <c r="C10" s="54"/>
      <c r="D10" s="54"/>
      <c r="E10" s="54"/>
      <c r="F10" s="54"/>
      <c r="G10" s="54"/>
      <c r="H10" s="54"/>
    </row>
    <row r="11" spans="1:10" x14ac:dyDescent="0.3">
      <c r="A11" s="1" t="s">
        <v>7</v>
      </c>
      <c r="B11" s="2">
        <v>2</v>
      </c>
      <c r="C11" s="7">
        <f>$B11*C$6</f>
        <v>2</v>
      </c>
      <c r="D11" s="8">
        <f t="shared" ref="D11:H11" si="2">$B11*D$6</f>
        <v>8</v>
      </c>
      <c r="E11" s="7">
        <f t="shared" si="2"/>
        <v>4</v>
      </c>
      <c r="F11" s="7">
        <f t="shared" si="2"/>
        <v>6</v>
      </c>
      <c r="G11" s="8">
        <f t="shared" si="2"/>
        <v>8</v>
      </c>
      <c r="H11" s="8">
        <f t="shared" si="2"/>
        <v>8</v>
      </c>
    </row>
    <row r="12" spans="1:10" x14ac:dyDescent="0.3">
      <c r="A12" s="1" t="s">
        <v>8</v>
      </c>
      <c r="B12" s="2">
        <v>3</v>
      </c>
      <c r="C12" s="7">
        <f>$B12*C$6</f>
        <v>3</v>
      </c>
      <c r="D12" s="1">
        <f>$B12*D$6</f>
        <v>12</v>
      </c>
      <c r="E12" s="7">
        <f>$B12*E$6</f>
        <v>6</v>
      </c>
      <c r="F12" s="8">
        <f>$B12*F$6</f>
        <v>9</v>
      </c>
      <c r="G12" s="1">
        <f>$B12*G$6</f>
        <v>12</v>
      </c>
      <c r="H12" s="1">
        <f>$B12*H$6</f>
        <v>12</v>
      </c>
    </row>
    <row r="13" spans="1:10" x14ac:dyDescent="0.3">
      <c r="A13" s="48" t="s">
        <v>9</v>
      </c>
      <c r="B13" s="48"/>
      <c r="C13" s="54"/>
      <c r="D13" s="54"/>
      <c r="E13" s="54"/>
      <c r="F13" s="54"/>
      <c r="G13" s="54"/>
      <c r="H13" s="54"/>
    </row>
    <row r="14" spans="1:10" x14ac:dyDescent="0.3">
      <c r="A14" s="1" t="s">
        <v>10</v>
      </c>
      <c r="B14" s="2">
        <v>3</v>
      </c>
      <c r="C14" s="7">
        <f t="shared" ref="C14:H14" si="3">$B14*C$6</f>
        <v>3</v>
      </c>
      <c r="D14" s="1">
        <f t="shared" si="3"/>
        <v>12</v>
      </c>
      <c r="E14" s="7">
        <f t="shared" si="3"/>
        <v>6</v>
      </c>
      <c r="F14" s="8">
        <f t="shared" si="3"/>
        <v>9</v>
      </c>
      <c r="G14" s="1">
        <f t="shared" si="3"/>
        <v>12</v>
      </c>
      <c r="H14" s="1">
        <f t="shared" si="3"/>
        <v>12</v>
      </c>
    </row>
    <row r="15" spans="1:10" x14ac:dyDescent="0.3">
      <c r="A15" s="1" t="s">
        <v>11</v>
      </c>
      <c r="B15" s="2">
        <v>4</v>
      </c>
      <c r="C15" s="7">
        <f>$B15*C$6</f>
        <v>4</v>
      </c>
      <c r="D15" s="1">
        <f t="shared" ref="D15:G15" si="4">$B15*D$6</f>
        <v>16</v>
      </c>
      <c r="E15" s="8">
        <f t="shared" si="4"/>
        <v>8</v>
      </c>
      <c r="F15" s="1">
        <f t="shared" si="4"/>
        <v>12</v>
      </c>
      <c r="G15" s="1">
        <f t="shared" si="4"/>
        <v>16</v>
      </c>
      <c r="H15" s="1">
        <f>$B15*H$6</f>
        <v>16</v>
      </c>
    </row>
  </sheetData>
  <mergeCells count="13">
    <mergeCell ref="A13:B13"/>
    <mergeCell ref="C4:D4"/>
    <mergeCell ref="E4:F4"/>
    <mergeCell ref="G4:H4"/>
    <mergeCell ref="C3:H3"/>
    <mergeCell ref="C7:H7"/>
    <mergeCell ref="C10:H10"/>
    <mergeCell ref="C13:H13"/>
    <mergeCell ref="A3:B3"/>
    <mergeCell ref="A4:A6"/>
    <mergeCell ref="B4:B6"/>
    <mergeCell ref="A7:B7"/>
    <mergeCell ref="A10:B10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zoomScale="85" zoomScaleNormal="85" workbookViewId="0">
      <selection activeCell="J11" sqref="J11:J13"/>
    </sheetView>
  </sheetViews>
  <sheetFormatPr baseColWidth="10" defaultRowHeight="14.4" x14ac:dyDescent="0.3"/>
  <cols>
    <col min="1" max="1" width="4.33203125" customWidth="1"/>
    <col min="10" max="10" width="31.21875" customWidth="1"/>
    <col min="12" max="12" width="15.77734375" customWidth="1"/>
    <col min="17" max="17" width="23.88671875" customWidth="1"/>
  </cols>
  <sheetData>
    <row r="2" spans="1:17" x14ac:dyDescent="0.3">
      <c r="A2" s="58" t="s">
        <v>22</v>
      </c>
      <c r="B2" s="58"/>
      <c r="C2" s="58"/>
      <c r="D2" s="58" t="s">
        <v>32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 t="s">
        <v>41</v>
      </c>
      <c r="Q2" s="58" t="s">
        <v>42</v>
      </c>
    </row>
    <row r="3" spans="1:17" x14ac:dyDescent="0.3">
      <c r="A3" s="58"/>
      <c r="B3" s="58"/>
      <c r="C3" s="58"/>
      <c r="D3" s="58" t="s">
        <v>33</v>
      </c>
      <c r="E3" s="58"/>
      <c r="F3" s="58" t="s">
        <v>34</v>
      </c>
      <c r="G3" s="58"/>
      <c r="H3" s="58" t="s">
        <v>35</v>
      </c>
      <c r="I3" s="58"/>
      <c r="J3" s="58"/>
      <c r="K3" s="58"/>
      <c r="L3" s="58"/>
      <c r="M3" s="58"/>
      <c r="N3" s="58"/>
      <c r="O3" s="58"/>
      <c r="P3" s="58"/>
      <c r="Q3" s="58"/>
    </row>
    <row r="4" spans="1:17" x14ac:dyDescent="0.3">
      <c r="A4" s="58"/>
      <c r="B4" s="58"/>
      <c r="C4" s="58"/>
      <c r="D4" s="10" t="s">
        <v>36</v>
      </c>
      <c r="E4" s="10" t="s">
        <v>37</v>
      </c>
      <c r="F4" s="10" t="s">
        <v>36</v>
      </c>
      <c r="G4" s="10" t="s">
        <v>37</v>
      </c>
      <c r="H4" s="10" t="s">
        <v>36</v>
      </c>
      <c r="I4" s="10" t="s">
        <v>37</v>
      </c>
      <c r="J4" s="10" t="s">
        <v>38</v>
      </c>
      <c r="K4" s="58" t="s">
        <v>39</v>
      </c>
      <c r="L4" s="58"/>
      <c r="M4" s="58" t="s">
        <v>40</v>
      </c>
      <c r="N4" s="58"/>
      <c r="O4" s="58"/>
      <c r="P4" s="58"/>
      <c r="Q4" s="58"/>
    </row>
    <row r="5" spans="1:17" ht="14.4" customHeight="1" x14ac:dyDescent="0.3">
      <c r="A5" s="58" t="s">
        <v>23</v>
      </c>
      <c r="B5" s="58" t="s">
        <v>43</v>
      </c>
      <c r="C5" s="58"/>
      <c r="D5" s="58" t="s">
        <v>44</v>
      </c>
      <c r="E5" s="58">
        <v>2</v>
      </c>
      <c r="F5" s="58" t="s">
        <v>45</v>
      </c>
      <c r="G5" s="58">
        <v>3</v>
      </c>
      <c r="H5" s="59" t="s">
        <v>46</v>
      </c>
      <c r="I5" s="58">
        <v>6</v>
      </c>
      <c r="J5" s="71" t="s">
        <v>48</v>
      </c>
      <c r="K5" s="65" t="s">
        <v>47</v>
      </c>
      <c r="L5" s="66"/>
      <c r="M5" s="58" t="s">
        <v>51</v>
      </c>
      <c r="N5" s="58"/>
      <c r="O5" s="58"/>
      <c r="P5" s="60" t="s">
        <v>49</v>
      </c>
      <c r="Q5" s="58" t="s">
        <v>50</v>
      </c>
    </row>
    <row r="6" spans="1:17" x14ac:dyDescent="0.3">
      <c r="A6" s="58"/>
      <c r="B6" s="58"/>
      <c r="C6" s="58"/>
      <c r="D6" s="58"/>
      <c r="E6" s="58"/>
      <c r="F6" s="58"/>
      <c r="G6" s="58"/>
      <c r="H6" s="59"/>
      <c r="I6" s="58"/>
      <c r="J6" s="72"/>
      <c r="K6" s="67"/>
      <c r="L6" s="68"/>
      <c r="M6" s="58"/>
      <c r="N6" s="58"/>
      <c r="O6" s="58"/>
      <c r="P6" s="60"/>
      <c r="Q6" s="58"/>
    </row>
    <row r="7" spans="1:17" ht="36" customHeight="1" x14ac:dyDescent="0.3">
      <c r="A7" s="58"/>
      <c r="B7" s="58"/>
      <c r="C7" s="58"/>
      <c r="D7" s="58"/>
      <c r="E7" s="58"/>
      <c r="F7" s="58"/>
      <c r="G7" s="58"/>
      <c r="H7" s="59"/>
      <c r="I7" s="58"/>
      <c r="J7" s="73"/>
      <c r="K7" s="69"/>
      <c r="L7" s="70"/>
      <c r="M7" s="58"/>
      <c r="N7" s="58"/>
      <c r="O7" s="58"/>
      <c r="P7" s="60"/>
      <c r="Q7" s="58"/>
    </row>
    <row r="8" spans="1:17" x14ac:dyDescent="0.3">
      <c r="A8" s="58" t="s">
        <v>24</v>
      </c>
      <c r="B8" s="58" t="s">
        <v>52</v>
      </c>
      <c r="C8" s="58"/>
      <c r="D8" s="58" t="s">
        <v>44</v>
      </c>
      <c r="E8" s="58">
        <v>1</v>
      </c>
      <c r="F8" s="58" t="s">
        <v>53</v>
      </c>
      <c r="G8" s="58">
        <v>2</v>
      </c>
      <c r="H8" s="64" t="s">
        <v>54</v>
      </c>
      <c r="I8" s="58">
        <v>2</v>
      </c>
      <c r="J8" s="58" t="s">
        <v>55</v>
      </c>
      <c r="K8" s="58"/>
      <c r="L8" s="58"/>
      <c r="M8" s="58"/>
      <c r="N8" s="58"/>
      <c r="O8" s="58"/>
      <c r="P8" s="64" t="s">
        <v>54</v>
      </c>
      <c r="Q8" s="58" t="s">
        <v>56</v>
      </c>
    </row>
    <row r="9" spans="1:17" x14ac:dyDescent="0.3">
      <c r="A9" s="58"/>
      <c r="B9" s="58"/>
      <c r="C9" s="58"/>
      <c r="D9" s="58"/>
      <c r="E9" s="58"/>
      <c r="F9" s="58"/>
      <c r="G9" s="58"/>
      <c r="H9" s="64"/>
      <c r="I9" s="58"/>
      <c r="J9" s="58"/>
      <c r="K9" s="58"/>
      <c r="L9" s="58"/>
      <c r="M9" s="58"/>
      <c r="N9" s="58"/>
      <c r="O9" s="58"/>
      <c r="P9" s="64"/>
      <c r="Q9" s="58"/>
    </row>
    <row r="10" spans="1:17" x14ac:dyDescent="0.3">
      <c r="A10" s="58"/>
      <c r="B10" s="58"/>
      <c r="C10" s="58"/>
      <c r="D10" s="58"/>
      <c r="E10" s="58"/>
      <c r="F10" s="58"/>
      <c r="G10" s="58"/>
      <c r="H10" s="64"/>
      <c r="I10" s="58"/>
      <c r="J10" s="58"/>
      <c r="K10" s="58"/>
      <c r="L10" s="58"/>
      <c r="M10" s="58"/>
      <c r="N10" s="58"/>
      <c r="O10" s="58"/>
      <c r="P10" s="64"/>
      <c r="Q10" s="58"/>
    </row>
    <row r="11" spans="1:17" x14ac:dyDescent="0.3">
      <c r="A11" s="58" t="s">
        <v>25</v>
      </c>
      <c r="B11" s="58" t="s">
        <v>57</v>
      </c>
      <c r="C11" s="58"/>
      <c r="D11" s="58" t="s">
        <v>44</v>
      </c>
      <c r="E11" s="58">
        <v>2</v>
      </c>
      <c r="F11" s="58" t="s">
        <v>53</v>
      </c>
      <c r="G11" s="58">
        <v>2</v>
      </c>
      <c r="H11" s="60" t="s">
        <v>49</v>
      </c>
      <c r="I11" s="58">
        <v>4</v>
      </c>
      <c r="J11" s="58" t="s">
        <v>58</v>
      </c>
      <c r="K11" s="58" t="s">
        <v>59</v>
      </c>
      <c r="L11" s="58"/>
      <c r="M11" s="58" t="s">
        <v>61</v>
      </c>
      <c r="N11" s="58"/>
      <c r="O11" s="58"/>
      <c r="P11" s="64" t="s">
        <v>54</v>
      </c>
      <c r="Q11" s="58" t="s">
        <v>60</v>
      </c>
    </row>
    <row r="12" spans="1:17" x14ac:dyDescent="0.3">
      <c r="A12" s="58"/>
      <c r="B12" s="58"/>
      <c r="C12" s="58"/>
      <c r="D12" s="58"/>
      <c r="E12" s="58"/>
      <c r="F12" s="58"/>
      <c r="G12" s="58"/>
      <c r="H12" s="60"/>
      <c r="I12" s="58"/>
      <c r="J12" s="58"/>
      <c r="K12" s="58"/>
      <c r="L12" s="58"/>
      <c r="M12" s="58"/>
      <c r="N12" s="58"/>
      <c r="O12" s="58"/>
      <c r="P12" s="64"/>
      <c r="Q12" s="58"/>
    </row>
    <row r="13" spans="1:17" x14ac:dyDescent="0.3">
      <c r="A13" s="58"/>
      <c r="B13" s="58"/>
      <c r="C13" s="58"/>
      <c r="D13" s="58"/>
      <c r="E13" s="58"/>
      <c r="F13" s="58"/>
      <c r="G13" s="58"/>
      <c r="H13" s="60"/>
      <c r="I13" s="58"/>
      <c r="J13" s="58"/>
      <c r="K13" s="58"/>
      <c r="L13" s="58"/>
      <c r="M13" s="58"/>
      <c r="N13" s="58"/>
      <c r="O13" s="58"/>
      <c r="P13" s="64"/>
      <c r="Q13" s="58"/>
    </row>
    <row r="14" spans="1:17" x14ac:dyDescent="0.3">
      <c r="A14" s="58" t="s">
        <v>26</v>
      </c>
      <c r="B14" s="58" t="s">
        <v>62</v>
      </c>
      <c r="C14" s="58"/>
      <c r="D14" s="58" t="s">
        <v>63</v>
      </c>
      <c r="E14" s="58">
        <v>1</v>
      </c>
      <c r="F14" s="58" t="s">
        <v>53</v>
      </c>
      <c r="G14" s="58">
        <v>1</v>
      </c>
      <c r="H14" s="64" t="s">
        <v>54</v>
      </c>
      <c r="I14" s="58">
        <v>1</v>
      </c>
      <c r="J14" s="58" t="s">
        <v>55</v>
      </c>
      <c r="K14" s="58"/>
      <c r="L14" s="58"/>
      <c r="M14" s="58"/>
      <c r="N14" s="58"/>
      <c r="O14" s="58"/>
      <c r="P14" s="61" t="s">
        <v>54</v>
      </c>
      <c r="Q14" s="58" t="s">
        <v>64</v>
      </c>
    </row>
    <row r="15" spans="1:17" x14ac:dyDescent="0.3">
      <c r="A15" s="58"/>
      <c r="B15" s="58"/>
      <c r="C15" s="58"/>
      <c r="D15" s="58"/>
      <c r="E15" s="58"/>
      <c r="F15" s="58"/>
      <c r="G15" s="58"/>
      <c r="H15" s="64"/>
      <c r="I15" s="58"/>
      <c r="J15" s="58"/>
      <c r="K15" s="58"/>
      <c r="L15" s="58"/>
      <c r="M15" s="58"/>
      <c r="N15" s="58"/>
      <c r="O15" s="58"/>
      <c r="P15" s="62"/>
      <c r="Q15" s="58"/>
    </row>
    <row r="16" spans="1:17" x14ac:dyDescent="0.3">
      <c r="A16" s="58"/>
      <c r="B16" s="58"/>
      <c r="C16" s="58"/>
      <c r="D16" s="58"/>
      <c r="E16" s="58"/>
      <c r="F16" s="58"/>
      <c r="G16" s="58"/>
      <c r="H16" s="64"/>
      <c r="I16" s="58"/>
      <c r="J16" s="58"/>
      <c r="K16" s="58"/>
      <c r="L16" s="58"/>
      <c r="M16" s="58"/>
      <c r="N16" s="58"/>
      <c r="O16" s="58"/>
      <c r="P16" s="63"/>
      <c r="Q16" s="58"/>
    </row>
    <row r="17" spans="1:17" x14ac:dyDescent="0.3">
      <c r="A17" s="58" t="s">
        <v>27</v>
      </c>
      <c r="B17" s="58" t="s">
        <v>65</v>
      </c>
      <c r="C17" s="58"/>
      <c r="D17" s="58" t="s">
        <v>44</v>
      </c>
      <c r="E17" s="58">
        <v>2</v>
      </c>
      <c r="F17" s="58" t="s">
        <v>53</v>
      </c>
      <c r="G17" s="58">
        <v>2</v>
      </c>
      <c r="H17" s="60" t="s">
        <v>49</v>
      </c>
      <c r="I17" s="58">
        <v>4</v>
      </c>
      <c r="J17" s="58" t="s">
        <v>58</v>
      </c>
      <c r="K17" s="58" t="s">
        <v>66</v>
      </c>
      <c r="L17" s="58"/>
      <c r="M17" s="58" t="s">
        <v>72</v>
      </c>
      <c r="N17" s="58"/>
      <c r="O17" s="58"/>
      <c r="P17" s="61" t="s">
        <v>54</v>
      </c>
      <c r="Q17" s="58" t="s">
        <v>67</v>
      </c>
    </row>
    <row r="18" spans="1:17" x14ac:dyDescent="0.3">
      <c r="A18" s="58"/>
      <c r="B18" s="58"/>
      <c r="C18" s="58"/>
      <c r="D18" s="58"/>
      <c r="E18" s="58"/>
      <c r="F18" s="58"/>
      <c r="G18" s="58"/>
      <c r="H18" s="60"/>
      <c r="I18" s="58"/>
      <c r="J18" s="58"/>
      <c r="K18" s="58"/>
      <c r="L18" s="58"/>
      <c r="M18" s="58"/>
      <c r="N18" s="58"/>
      <c r="O18" s="58"/>
      <c r="P18" s="62"/>
      <c r="Q18" s="58"/>
    </row>
    <row r="19" spans="1:17" ht="39" customHeight="1" x14ac:dyDescent="0.3">
      <c r="A19" s="58"/>
      <c r="B19" s="58"/>
      <c r="C19" s="58"/>
      <c r="D19" s="58"/>
      <c r="E19" s="58"/>
      <c r="F19" s="58"/>
      <c r="G19" s="58"/>
      <c r="H19" s="60"/>
      <c r="I19" s="58"/>
      <c r="J19" s="58"/>
      <c r="K19" s="58"/>
      <c r="L19" s="58"/>
      <c r="M19" s="58"/>
      <c r="N19" s="58"/>
      <c r="O19" s="58"/>
      <c r="P19" s="63"/>
      <c r="Q19" s="58"/>
    </row>
    <row r="20" spans="1:17" x14ac:dyDescent="0.3">
      <c r="A20" s="58" t="s">
        <v>28</v>
      </c>
      <c r="B20" s="58" t="s">
        <v>68</v>
      </c>
      <c r="C20" s="58"/>
      <c r="D20" s="58" t="s">
        <v>69</v>
      </c>
      <c r="E20" s="58">
        <v>2</v>
      </c>
      <c r="F20" s="58" t="s">
        <v>53</v>
      </c>
      <c r="G20" s="58">
        <v>2</v>
      </c>
      <c r="H20" s="60" t="s">
        <v>49</v>
      </c>
      <c r="I20" s="58">
        <v>4</v>
      </c>
      <c r="J20" s="58" t="s">
        <v>48</v>
      </c>
      <c r="K20" s="58" t="s">
        <v>70</v>
      </c>
      <c r="L20" s="58"/>
      <c r="M20" s="58" t="s">
        <v>71</v>
      </c>
      <c r="N20" s="58"/>
      <c r="O20" s="58"/>
      <c r="P20" s="61" t="s">
        <v>54</v>
      </c>
      <c r="Q20" s="58" t="s">
        <v>73</v>
      </c>
    </row>
    <row r="21" spans="1:17" x14ac:dyDescent="0.3">
      <c r="A21" s="58"/>
      <c r="B21" s="58"/>
      <c r="C21" s="58"/>
      <c r="D21" s="58"/>
      <c r="E21" s="58"/>
      <c r="F21" s="58"/>
      <c r="G21" s="58"/>
      <c r="H21" s="60"/>
      <c r="I21" s="58"/>
      <c r="J21" s="58"/>
      <c r="K21" s="58"/>
      <c r="L21" s="58"/>
      <c r="M21" s="58"/>
      <c r="N21" s="58"/>
      <c r="O21" s="58"/>
      <c r="P21" s="62"/>
      <c r="Q21" s="58"/>
    </row>
    <row r="22" spans="1:17" ht="30" customHeight="1" x14ac:dyDescent="0.3">
      <c r="A22" s="58"/>
      <c r="B22" s="58"/>
      <c r="C22" s="58"/>
      <c r="D22" s="58"/>
      <c r="E22" s="58"/>
      <c r="F22" s="58"/>
      <c r="G22" s="58"/>
      <c r="H22" s="60"/>
      <c r="I22" s="58"/>
      <c r="J22" s="58"/>
      <c r="K22" s="58"/>
      <c r="L22" s="58"/>
      <c r="M22" s="58"/>
      <c r="N22" s="58"/>
      <c r="O22" s="58"/>
      <c r="P22" s="63"/>
      <c r="Q22" s="58"/>
    </row>
    <row r="23" spans="1:17" x14ac:dyDescent="0.3">
      <c r="A23" s="58" t="s">
        <v>29</v>
      </c>
      <c r="B23" s="58" t="s">
        <v>74</v>
      </c>
      <c r="C23" s="58"/>
      <c r="D23" s="58" t="s">
        <v>69</v>
      </c>
      <c r="E23" s="58">
        <v>2</v>
      </c>
      <c r="F23" s="58" t="s">
        <v>45</v>
      </c>
      <c r="G23" s="58">
        <v>3</v>
      </c>
      <c r="H23" s="59" t="s">
        <v>46</v>
      </c>
      <c r="I23" s="58">
        <v>6</v>
      </c>
      <c r="J23" s="58" t="s">
        <v>48</v>
      </c>
      <c r="K23" s="58" t="s">
        <v>75</v>
      </c>
      <c r="L23" s="58"/>
      <c r="M23" s="58" t="s">
        <v>76</v>
      </c>
      <c r="N23" s="58"/>
      <c r="O23" s="58"/>
      <c r="P23" s="60" t="s">
        <v>49</v>
      </c>
      <c r="Q23" s="58" t="s">
        <v>82</v>
      </c>
    </row>
    <row r="24" spans="1:17" x14ac:dyDescent="0.3">
      <c r="A24" s="58"/>
      <c r="B24" s="58"/>
      <c r="C24" s="58"/>
      <c r="D24" s="58"/>
      <c r="E24" s="58"/>
      <c r="F24" s="58"/>
      <c r="G24" s="58"/>
      <c r="H24" s="59"/>
      <c r="I24" s="58"/>
      <c r="J24" s="58"/>
      <c r="K24" s="58"/>
      <c r="L24" s="58"/>
      <c r="M24" s="58"/>
      <c r="N24" s="58"/>
      <c r="O24" s="58"/>
      <c r="P24" s="60"/>
      <c r="Q24" s="58"/>
    </row>
    <row r="25" spans="1:17" ht="40.200000000000003" customHeight="1" x14ac:dyDescent="0.3">
      <c r="A25" s="58"/>
      <c r="B25" s="58"/>
      <c r="C25" s="58"/>
      <c r="D25" s="58"/>
      <c r="E25" s="58"/>
      <c r="F25" s="58"/>
      <c r="G25" s="58"/>
      <c r="H25" s="59"/>
      <c r="I25" s="58"/>
      <c r="J25" s="58"/>
      <c r="K25" s="58"/>
      <c r="L25" s="58"/>
      <c r="M25" s="58"/>
      <c r="N25" s="58"/>
      <c r="O25" s="58"/>
      <c r="P25" s="60"/>
      <c r="Q25" s="58"/>
    </row>
    <row r="26" spans="1:17" x14ac:dyDescent="0.3">
      <c r="A26" s="58" t="s">
        <v>30</v>
      </c>
      <c r="B26" s="74" t="s">
        <v>78</v>
      </c>
      <c r="C26" s="74"/>
      <c r="D26" s="58" t="s">
        <v>77</v>
      </c>
      <c r="E26" s="58">
        <v>1</v>
      </c>
      <c r="F26" s="58" t="s">
        <v>45</v>
      </c>
      <c r="G26" s="58">
        <v>3</v>
      </c>
      <c r="H26" s="60" t="s">
        <v>49</v>
      </c>
      <c r="I26" s="58">
        <v>3</v>
      </c>
      <c r="J26" s="58" t="s">
        <v>48</v>
      </c>
      <c r="K26" s="58" t="s">
        <v>79</v>
      </c>
      <c r="L26" s="58"/>
      <c r="M26" s="58" t="s">
        <v>80</v>
      </c>
      <c r="N26" s="58"/>
      <c r="O26" s="58"/>
      <c r="P26" s="61" t="s">
        <v>54</v>
      </c>
      <c r="Q26" s="58" t="s">
        <v>81</v>
      </c>
    </row>
    <row r="27" spans="1:17" x14ac:dyDescent="0.3">
      <c r="A27" s="58"/>
      <c r="B27" s="74"/>
      <c r="C27" s="74"/>
      <c r="D27" s="58"/>
      <c r="E27" s="58"/>
      <c r="F27" s="58"/>
      <c r="G27" s="58"/>
      <c r="H27" s="60"/>
      <c r="I27" s="58"/>
      <c r="J27" s="58"/>
      <c r="K27" s="58"/>
      <c r="L27" s="58"/>
      <c r="M27" s="58"/>
      <c r="N27" s="58"/>
      <c r="O27" s="58"/>
      <c r="P27" s="62"/>
      <c r="Q27" s="58"/>
    </row>
    <row r="28" spans="1:17" ht="60.6" customHeight="1" x14ac:dyDescent="0.3">
      <c r="A28" s="58"/>
      <c r="B28" s="74"/>
      <c r="C28" s="74"/>
      <c r="D28" s="58"/>
      <c r="E28" s="58"/>
      <c r="F28" s="58"/>
      <c r="G28" s="58"/>
      <c r="H28" s="60"/>
      <c r="I28" s="58"/>
      <c r="J28" s="58"/>
      <c r="K28" s="58"/>
      <c r="L28" s="58"/>
      <c r="M28" s="58"/>
      <c r="N28" s="58"/>
      <c r="O28" s="58"/>
      <c r="P28" s="63"/>
      <c r="Q28" s="58"/>
    </row>
    <row r="29" spans="1:17" x14ac:dyDescent="0.3">
      <c r="A29" s="58" t="s">
        <v>31</v>
      </c>
      <c r="B29" s="58" t="s">
        <v>83</v>
      </c>
      <c r="C29" s="58"/>
      <c r="D29" s="58" t="s">
        <v>69</v>
      </c>
      <c r="E29" s="58">
        <v>2</v>
      </c>
      <c r="F29" s="58" t="s">
        <v>53</v>
      </c>
      <c r="G29" s="58">
        <v>2</v>
      </c>
      <c r="H29" s="60" t="s">
        <v>49</v>
      </c>
      <c r="I29" s="58">
        <v>4</v>
      </c>
      <c r="J29" s="58" t="s">
        <v>48</v>
      </c>
      <c r="K29" s="58" t="s">
        <v>84</v>
      </c>
      <c r="L29" s="58"/>
      <c r="M29" s="58" t="s">
        <v>85</v>
      </c>
      <c r="N29" s="58"/>
      <c r="O29" s="58"/>
      <c r="P29" s="61" t="s">
        <v>54</v>
      </c>
      <c r="Q29" s="58" t="s">
        <v>86</v>
      </c>
    </row>
    <row r="30" spans="1:17" x14ac:dyDescent="0.3">
      <c r="A30" s="58"/>
      <c r="B30" s="58"/>
      <c r="C30" s="58"/>
      <c r="D30" s="58"/>
      <c r="E30" s="58"/>
      <c r="F30" s="58"/>
      <c r="G30" s="58"/>
      <c r="H30" s="60"/>
      <c r="I30" s="58"/>
      <c r="J30" s="58"/>
      <c r="K30" s="58"/>
      <c r="L30" s="58"/>
      <c r="M30" s="58"/>
      <c r="N30" s="58"/>
      <c r="O30" s="58"/>
      <c r="P30" s="62"/>
      <c r="Q30" s="58"/>
    </row>
    <row r="31" spans="1:17" ht="88.2" customHeight="1" x14ac:dyDescent="0.3">
      <c r="A31" s="58"/>
      <c r="B31" s="58"/>
      <c r="C31" s="58"/>
      <c r="D31" s="58"/>
      <c r="E31" s="58"/>
      <c r="F31" s="58"/>
      <c r="G31" s="58"/>
      <c r="H31" s="60"/>
      <c r="I31" s="58"/>
      <c r="J31" s="58"/>
      <c r="K31" s="58"/>
      <c r="L31" s="58"/>
      <c r="M31" s="58"/>
      <c r="N31" s="58"/>
      <c r="O31" s="58"/>
      <c r="P31" s="63"/>
      <c r="Q31" s="58"/>
    </row>
    <row r="32" spans="1:17" x14ac:dyDescent="0.3">
      <c r="A32" s="58" t="s">
        <v>87</v>
      </c>
      <c r="B32" s="58" t="s">
        <v>83</v>
      </c>
      <c r="C32" s="58"/>
      <c r="D32" s="58" t="s">
        <v>69</v>
      </c>
      <c r="E32" s="58">
        <v>2</v>
      </c>
      <c r="F32" s="58" t="s">
        <v>45</v>
      </c>
      <c r="G32" s="58">
        <v>3</v>
      </c>
      <c r="H32" s="59" t="s">
        <v>46</v>
      </c>
      <c r="I32" s="58">
        <v>6</v>
      </c>
      <c r="J32" s="58" t="s">
        <v>48</v>
      </c>
      <c r="K32" s="58" t="s">
        <v>88</v>
      </c>
      <c r="L32" s="58"/>
      <c r="M32" s="58" t="s">
        <v>89</v>
      </c>
      <c r="N32" s="58"/>
      <c r="O32" s="58"/>
      <c r="P32" s="60" t="s">
        <v>49</v>
      </c>
      <c r="Q32" s="58" t="s">
        <v>82</v>
      </c>
    </row>
    <row r="33" spans="1:17" ht="15" customHeight="1" x14ac:dyDescent="0.3">
      <c r="A33" s="58"/>
      <c r="B33" s="58"/>
      <c r="C33" s="58"/>
      <c r="D33" s="58"/>
      <c r="E33" s="58"/>
      <c r="F33" s="58"/>
      <c r="G33" s="58"/>
      <c r="H33" s="59"/>
      <c r="I33" s="58"/>
      <c r="J33" s="58"/>
      <c r="K33" s="58"/>
      <c r="L33" s="58"/>
      <c r="M33" s="58"/>
      <c r="N33" s="58"/>
      <c r="O33" s="58"/>
      <c r="P33" s="60"/>
      <c r="Q33" s="58"/>
    </row>
    <row r="34" spans="1:17" ht="111" customHeight="1" x14ac:dyDescent="0.3">
      <c r="A34" s="58"/>
      <c r="B34" s="58"/>
      <c r="C34" s="58"/>
      <c r="D34" s="58"/>
      <c r="E34" s="58"/>
      <c r="F34" s="58"/>
      <c r="G34" s="58"/>
      <c r="H34" s="59"/>
      <c r="I34" s="58"/>
      <c r="J34" s="58"/>
      <c r="K34" s="58"/>
      <c r="L34" s="58"/>
      <c r="M34" s="58"/>
      <c r="N34" s="58"/>
      <c r="O34" s="58"/>
      <c r="P34" s="60"/>
      <c r="Q34" s="58"/>
    </row>
    <row r="35" spans="1:17" x14ac:dyDescent="0.3">
      <c r="M35" s="9"/>
      <c r="N35" s="9"/>
      <c r="O35" s="9"/>
    </row>
    <row r="36" spans="1:17" x14ac:dyDescent="0.3">
      <c r="M36" s="9"/>
      <c r="N36" s="9"/>
      <c r="O36" s="9"/>
    </row>
    <row r="37" spans="1:17" x14ac:dyDescent="0.3">
      <c r="M37" s="9"/>
      <c r="N37" s="9"/>
      <c r="O37" s="9"/>
    </row>
    <row r="38" spans="1:17" x14ac:dyDescent="0.3">
      <c r="M38" s="9"/>
      <c r="N38" s="9"/>
      <c r="O38" s="9"/>
    </row>
    <row r="39" spans="1:17" x14ac:dyDescent="0.3">
      <c r="M39" s="9"/>
      <c r="N39" s="9"/>
      <c r="O39" s="9"/>
    </row>
    <row r="40" spans="1:17" x14ac:dyDescent="0.3">
      <c r="M40" s="9"/>
      <c r="N40" s="9"/>
      <c r="O40" s="9"/>
    </row>
  </sheetData>
  <mergeCells count="140">
    <mergeCell ref="F3:G3"/>
    <mergeCell ref="H3:I3"/>
    <mergeCell ref="D2:I2"/>
    <mergeCell ref="J2:O3"/>
    <mergeCell ref="K4:L4"/>
    <mergeCell ref="M4:O4"/>
    <mergeCell ref="A23:A25"/>
    <mergeCell ref="B23:C25"/>
    <mergeCell ref="A26:A28"/>
    <mergeCell ref="B26:C28"/>
    <mergeCell ref="A14:A16"/>
    <mergeCell ref="B14:C16"/>
    <mergeCell ref="A17:A19"/>
    <mergeCell ref="B17:C19"/>
    <mergeCell ref="A20:A22"/>
    <mergeCell ref="B20:C22"/>
    <mergeCell ref="A2:C4"/>
    <mergeCell ref="A5:A7"/>
    <mergeCell ref="B5:C7"/>
    <mergeCell ref="A8:A10"/>
    <mergeCell ref="B8:C10"/>
    <mergeCell ref="A11:A13"/>
    <mergeCell ref="B11:C13"/>
    <mergeCell ref="D17:D19"/>
    <mergeCell ref="D20:D22"/>
    <mergeCell ref="D23:D25"/>
    <mergeCell ref="D26:D28"/>
    <mergeCell ref="P2:P4"/>
    <mergeCell ref="Q2:Q4"/>
    <mergeCell ref="P5:P7"/>
    <mergeCell ref="Q5:Q7"/>
    <mergeCell ref="D8:D10"/>
    <mergeCell ref="D11:D13"/>
    <mergeCell ref="E8:E10"/>
    <mergeCell ref="F8:F10"/>
    <mergeCell ref="G8:G10"/>
    <mergeCell ref="H8:H10"/>
    <mergeCell ref="E5:E7"/>
    <mergeCell ref="F5:F7"/>
    <mergeCell ref="G5:G7"/>
    <mergeCell ref="H5:H7"/>
    <mergeCell ref="I5:I7"/>
    <mergeCell ref="M5:O7"/>
    <mergeCell ref="K5:L7"/>
    <mergeCell ref="J5:J7"/>
    <mergeCell ref="D5:D7"/>
    <mergeCell ref="D3:E3"/>
    <mergeCell ref="I8:I10"/>
    <mergeCell ref="J8:J10"/>
    <mergeCell ref="E11:E13"/>
    <mergeCell ref="F11:F13"/>
    <mergeCell ref="G11:G13"/>
    <mergeCell ref="H11:H13"/>
    <mergeCell ref="I11:I13"/>
    <mergeCell ref="J11:J13"/>
    <mergeCell ref="D14:D16"/>
    <mergeCell ref="M11:O13"/>
    <mergeCell ref="M14:O16"/>
    <mergeCell ref="E14:E16"/>
    <mergeCell ref="F14:F16"/>
    <mergeCell ref="G14:G16"/>
    <mergeCell ref="H14:H16"/>
    <mergeCell ref="I14:I16"/>
    <mergeCell ref="J14:J16"/>
    <mergeCell ref="M17:O19"/>
    <mergeCell ref="M20:O22"/>
    <mergeCell ref="M23:O25"/>
    <mergeCell ref="M26:O28"/>
    <mergeCell ref="K8:L10"/>
    <mergeCell ref="K11:L13"/>
    <mergeCell ref="K14:L16"/>
    <mergeCell ref="K17:L19"/>
    <mergeCell ref="K20:L22"/>
    <mergeCell ref="K23:L25"/>
    <mergeCell ref="K26:L28"/>
    <mergeCell ref="M8:O10"/>
    <mergeCell ref="P29:P31"/>
    <mergeCell ref="Q8:Q10"/>
    <mergeCell ref="Q11:Q13"/>
    <mergeCell ref="Q14:Q16"/>
    <mergeCell ref="Q17:Q19"/>
    <mergeCell ref="Q20:Q22"/>
    <mergeCell ref="Q23:Q25"/>
    <mergeCell ref="Q26:Q28"/>
    <mergeCell ref="Q29:Q31"/>
    <mergeCell ref="P8:P10"/>
    <mergeCell ref="P11:P13"/>
    <mergeCell ref="P14:P16"/>
    <mergeCell ref="P17:P19"/>
    <mergeCell ref="P20:P22"/>
    <mergeCell ref="P23:P25"/>
    <mergeCell ref="P26:P28"/>
    <mergeCell ref="E20:E22"/>
    <mergeCell ref="F20:F22"/>
    <mergeCell ref="G20:G22"/>
    <mergeCell ref="H20:H22"/>
    <mergeCell ref="I20:I22"/>
    <mergeCell ref="J20:J22"/>
    <mergeCell ref="E17:E19"/>
    <mergeCell ref="F17:F19"/>
    <mergeCell ref="G17:G19"/>
    <mergeCell ref="H17:H19"/>
    <mergeCell ref="I17:I19"/>
    <mergeCell ref="J17:J19"/>
    <mergeCell ref="E26:E28"/>
    <mergeCell ref="F26:F28"/>
    <mergeCell ref="G26:G28"/>
    <mergeCell ref="H26:H28"/>
    <mergeCell ref="I26:I28"/>
    <mergeCell ref="J26:J28"/>
    <mergeCell ref="E23:E25"/>
    <mergeCell ref="F23:F25"/>
    <mergeCell ref="G23:G25"/>
    <mergeCell ref="H23:H25"/>
    <mergeCell ref="I23:I25"/>
    <mergeCell ref="J23:J25"/>
    <mergeCell ref="Q32:Q34"/>
    <mergeCell ref="G32:G34"/>
    <mergeCell ref="H32:H34"/>
    <mergeCell ref="I32:I34"/>
    <mergeCell ref="J32:J34"/>
    <mergeCell ref="K32:L34"/>
    <mergeCell ref="P32:P34"/>
    <mergeCell ref="A29:A31"/>
    <mergeCell ref="B29:C31"/>
    <mergeCell ref="D29:D31"/>
    <mergeCell ref="K29:L31"/>
    <mergeCell ref="M29:O31"/>
    <mergeCell ref="A32:A34"/>
    <mergeCell ref="B32:C34"/>
    <mergeCell ref="D32:D34"/>
    <mergeCell ref="E32:E34"/>
    <mergeCell ref="F32:F34"/>
    <mergeCell ref="E29:E31"/>
    <mergeCell ref="F29:F31"/>
    <mergeCell ref="G29:G31"/>
    <mergeCell ref="H29:H31"/>
    <mergeCell ref="I29:I31"/>
    <mergeCell ref="J29:J31"/>
    <mergeCell ref="M32:O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"/>
  <sheetViews>
    <sheetView tabSelected="1" workbookViewId="0">
      <selection activeCell="P12" sqref="P12"/>
    </sheetView>
  </sheetViews>
  <sheetFormatPr baseColWidth="10" defaultRowHeight="14.4" x14ac:dyDescent="0.3"/>
  <sheetData>
    <row r="3" spans="3:11" x14ac:dyDescent="0.3">
      <c r="C3" s="75" t="s">
        <v>192</v>
      </c>
      <c r="D3" s="75"/>
      <c r="E3" s="75"/>
      <c r="F3" s="75"/>
      <c r="G3" s="75"/>
      <c r="K3" s="46" t="s">
        <v>193</v>
      </c>
    </row>
  </sheetData>
  <mergeCells count="1">
    <mergeCell ref="C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requerimientos_funcional y no </vt:lpstr>
      <vt:lpstr>estimación de tiempo</vt:lpstr>
      <vt:lpstr>tabla de riesgos</vt:lpstr>
      <vt:lpstr>evaluación de riesgos</vt:lpstr>
      <vt:lpstr>MR_MER</vt:lpstr>
      <vt:lpstr>trello_realizado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S</dc:creator>
  <cp:lastModifiedBy>FAMILIA S</cp:lastModifiedBy>
  <dcterms:created xsi:type="dcterms:W3CDTF">2024-05-18T15:03:45Z</dcterms:created>
  <dcterms:modified xsi:type="dcterms:W3CDTF">2024-05-22T06:00:14Z</dcterms:modified>
</cp:coreProperties>
</file>