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 Valo\Desktop\"/>
    </mc:Choice>
  </mc:AlternateContent>
  <bookViews>
    <workbookView xWindow="0" yWindow="0" windowWidth="28800" windowHeight="12435" activeTab="2"/>
  </bookViews>
  <sheets>
    <sheet name="Pregunta 1" sheetId="1" r:id="rId1"/>
    <sheet name="Pregunta 2" sheetId="6" r:id="rId2"/>
    <sheet name="Pregunta 3" sheetId="7" r:id="rId3"/>
    <sheet name="Pregunta 4" sheetId="8" r:id="rId4"/>
    <sheet name="Pregunta 5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9" l="1"/>
  <c r="S6" i="9"/>
  <c r="R13" i="9"/>
  <c r="R12" i="9"/>
  <c r="R11" i="9"/>
  <c r="R10" i="9"/>
  <c r="R9" i="9"/>
  <c r="R8" i="9"/>
  <c r="R7" i="9"/>
  <c r="R6" i="9"/>
  <c r="R5" i="9"/>
  <c r="R4" i="9"/>
  <c r="R14" i="9" s="1"/>
  <c r="Q4" i="9"/>
  <c r="Q5" i="9" s="1"/>
  <c r="Q6" i="9" s="1"/>
  <c r="Q7" i="9" s="1"/>
  <c r="Q8" i="9" s="1"/>
  <c r="Q9" i="9" s="1"/>
  <c r="Q10" i="9" s="1"/>
  <c r="Q11" i="9" s="1"/>
  <c r="Q12" i="9" s="1"/>
  <c r="Q13" i="9" s="1"/>
  <c r="B14" i="9"/>
  <c r="S11" i="8"/>
  <c r="S6" i="8"/>
  <c r="R5" i="8"/>
  <c r="R4" i="8"/>
  <c r="R6" i="8" s="1"/>
  <c r="Q4" i="8"/>
  <c r="Q5" i="8" s="1"/>
  <c r="S11" i="7"/>
  <c r="S6" i="7"/>
  <c r="R8" i="7"/>
  <c r="R7" i="7"/>
  <c r="R9" i="7" s="1"/>
  <c r="R6" i="7"/>
  <c r="R5" i="7"/>
  <c r="R4" i="7"/>
  <c r="Q4" i="7"/>
  <c r="Q5" i="7" s="1"/>
  <c r="Q6" i="7" s="1"/>
  <c r="Q7" i="7" s="1"/>
  <c r="Q8" i="7" s="1"/>
  <c r="Q19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S12" i="1"/>
  <c r="S6" i="1"/>
  <c r="R2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R5" i="1"/>
  <c r="R4" i="1"/>
  <c r="Q8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7" i="1"/>
  <c r="Q6" i="1"/>
  <c r="Q5" i="1"/>
  <c r="Q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4" i="6"/>
  <c r="C13" i="9"/>
  <c r="C12" i="9"/>
  <c r="C11" i="9"/>
  <c r="C10" i="9"/>
  <c r="C9" i="9"/>
  <c r="C8" i="9"/>
  <c r="C7" i="9"/>
  <c r="C6" i="9"/>
  <c r="C5" i="9"/>
  <c r="C4" i="9"/>
  <c r="D4" i="9" s="1"/>
  <c r="C5" i="8"/>
  <c r="C4" i="8"/>
  <c r="D4" i="8" s="1"/>
  <c r="C8" i="7"/>
  <c r="C7" i="7"/>
  <c r="C6" i="7"/>
  <c r="C5" i="7"/>
  <c r="C4" i="7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3" i="1" s="1"/>
  <c r="C6" i="1"/>
  <c r="C5" i="1"/>
  <c r="C4" i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4" i="6"/>
  <c r="B6" i="8"/>
  <c r="B20" i="6"/>
  <c r="B23" i="1"/>
  <c r="C14" i="9" l="1"/>
  <c r="D5" i="9"/>
  <c r="S12" i="6"/>
  <c r="R20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S6" i="6"/>
  <c r="D6" i="9"/>
  <c r="D7" i="9" s="1"/>
  <c r="D8" i="9" s="1"/>
  <c r="C6" i="8"/>
  <c r="D5" i="8"/>
  <c r="D4" i="7"/>
  <c r="D5" i="7" s="1"/>
  <c r="D6" i="7" s="1"/>
  <c r="D7" i="7" s="1"/>
  <c r="D8" i="7" s="1"/>
  <c r="C20" i="6"/>
  <c r="D9" i="9" l="1"/>
  <c r="D10" i="9" l="1"/>
  <c r="D11" i="9" l="1"/>
  <c r="D12" i="9" l="1"/>
  <c r="D13" i="9" l="1"/>
</calcChain>
</file>

<file path=xl/sharedStrings.xml><?xml version="1.0" encoding="utf-8"?>
<sst xmlns="http://schemas.openxmlformats.org/spreadsheetml/2006/main" count="96" uniqueCount="47">
  <si>
    <t>1. ¿Cuántos trabajadores tiene su empresa?</t>
  </si>
  <si>
    <t>Empresas con la cantidad relacionada</t>
  </si>
  <si>
    <t>TOTAL</t>
  </si>
  <si>
    <t>% Frecuencia relativa (f)</t>
  </si>
  <si>
    <t>% Frecuencia acumulada (F)</t>
  </si>
  <si>
    <t>En lapsos de 120 minutos ¿Cuántos minutos de pausas activas están haciendo los trabajadores?</t>
  </si>
  <si>
    <t>Cantidad en minutos</t>
  </si>
  <si>
    <t>¿Los trabajadores usan EPP adecuadas para cada actividad?</t>
  </si>
  <si>
    <t>Respuesta</t>
  </si>
  <si>
    <t>Si</t>
  </si>
  <si>
    <t>Todas</t>
  </si>
  <si>
    <t>Casi todas</t>
  </si>
  <si>
    <t>Pocas</t>
  </si>
  <si>
    <t>Ninguna</t>
  </si>
  <si>
    <t>Que es EPP?</t>
  </si>
  <si>
    <t>¿Tiene conocimiento de la definición de contaminación cruzada?</t>
  </si>
  <si>
    <t>No</t>
  </si>
  <si>
    <t>Cantidad de empresas</t>
  </si>
  <si>
    <t>Del 1 al 10, donde 10 es nivel alto y 1 nivel bajo ¿Qué tan alto es su nivel de conocimiento con la normatividad de SST?</t>
  </si>
  <si>
    <t>Nivel de conocimiento</t>
  </si>
  <si>
    <t>DPM</t>
  </si>
  <si>
    <t>Numero de trabajadores (x)</t>
  </si>
  <si>
    <t>Empresas con la cantidad relacionada (n)</t>
  </si>
  <si>
    <t>xn</t>
  </si>
  <si>
    <t>MEDIA</t>
  </si>
  <si>
    <t>MEDIANA</t>
  </si>
  <si>
    <t>MODA</t>
  </si>
  <si>
    <r>
      <rPr>
        <sz val="11"/>
        <color rgb="FFFF0000"/>
        <rFont val="Calibri"/>
        <family val="2"/>
        <scheme val="minor"/>
      </rPr>
      <t>413</t>
    </r>
    <r>
      <rPr>
        <sz val="11"/>
        <color theme="1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50 =</t>
    </r>
  </si>
  <si>
    <r>
      <rPr>
        <sz val="11"/>
        <color rgb="FF7030A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/2 =</t>
    </r>
  </si>
  <si>
    <t>(7 TRABAJADORES)</t>
  </si>
  <si>
    <t>8 TRABAJADORES</t>
  </si>
  <si>
    <r>
      <rPr>
        <sz val="11"/>
        <color rgb="FFFF0000"/>
        <rFont val="Calibri"/>
        <family val="2"/>
        <scheme val="minor"/>
      </rPr>
      <t>125</t>
    </r>
    <r>
      <rPr>
        <sz val="11"/>
        <color theme="1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50 =</t>
    </r>
  </si>
  <si>
    <t>0 MINUTOS</t>
  </si>
  <si>
    <t>(7 MINUTOS)</t>
  </si>
  <si>
    <r>
      <rPr>
        <sz val="11"/>
        <color rgb="FFFF0000"/>
        <rFont val="Calibri"/>
        <family val="2"/>
        <scheme val="minor"/>
      </rPr>
      <t>210</t>
    </r>
    <r>
      <rPr>
        <sz val="11"/>
        <color theme="1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50 =</t>
    </r>
  </si>
  <si>
    <t>(TODAS LAS EPP)</t>
  </si>
  <si>
    <t>TODAS LAS EPP</t>
  </si>
  <si>
    <r>
      <rPr>
        <sz val="11"/>
        <color rgb="FFFF0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50 =</t>
    </r>
  </si>
  <si>
    <t>SI</t>
  </si>
  <si>
    <t>NO</t>
  </si>
  <si>
    <r>
      <rPr>
        <sz val="11"/>
        <color rgb="FFFF0000"/>
        <rFont val="Calibri"/>
        <family val="2"/>
        <scheme val="minor"/>
      </rPr>
      <t>198</t>
    </r>
    <r>
      <rPr>
        <sz val="11"/>
        <color theme="1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50 =</t>
    </r>
  </si>
  <si>
    <t>(NIVEL 4/10)</t>
  </si>
  <si>
    <t>NIVEL 5/10</t>
  </si>
  <si>
    <t>Q1</t>
  </si>
  <si>
    <t>Q2</t>
  </si>
  <si>
    <t>Q3</t>
  </si>
  <si>
    <t>No aplica cuartiles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</si>
</sst>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5" tint="0.3999755851924192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" fontId="5" fillId="0" borderId="5" xfId="1" applyNumberFormat="1" applyFont="1" applyBorder="1"/>
    <xf numFmtId="1" fontId="5" fillId="0" borderId="6" xfId="1" applyNumberFormat="1" applyFont="1" applyBorder="1"/>
    <xf numFmtId="1" fontId="5" fillId="2" borderId="0" xfId="1" applyNumberFormat="1" applyFont="1" applyFill="1" applyBorder="1"/>
    <xf numFmtId="1" fontId="5" fillId="2" borderId="8" xfId="1" applyNumberFormat="1" applyFont="1" applyFill="1" applyBorder="1"/>
    <xf numFmtId="1" fontId="5" fillId="0" borderId="0" xfId="1" applyNumberFormat="1" applyFont="1" applyBorder="1"/>
    <xf numFmtId="1" fontId="5" fillId="0" borderId="8" xfId="1" applyNumberFormat="1" applyFont="1" applyBorder="1"/>
    <xf numFmtId="1" fontId="5" fillId="0" borderId="10" xfId="1" applyNumberFormat="1" applyFont="1" applyBorder="1"/>
    <xf numFmtId="1" fontId="5" fillId="0" borderId="11" xfId="1" applyNumberFormat="1" applyFont="1" applyBorder="1"/>
    <xf numFmtId="1" fontId="5" fillId="2" borderId="11" xfId="1" applyNumberFormat="1" applyFont="1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" fontId="5" fillId="2" borderId="10" xfId="1" applyNumberFormat="1" applyFont="1" applyFill="1" applyBorder="1"/>
    <xf numFmtId="0" fontId="9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vertical="center"/>
    </xf>
    <xf numFmtId="0" fontId="8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7" xfId="0" applyFont="1" applyFill="1" applyBorder="1" applyAlignment="1">
      <alignment vertical="center"/>
    </xf>
    <xf numFmtId="1" fontId="14" fillId="2" borderId="0" xfId="1" applyNumberFormat="1" applyFont="1" applyFill="1" applyBorder="1"/>
    <xf numFmtId="1" fontId="14" fillId="2" borderId="8" xfId="1" applyNumberFormat="1" applyFont="1" applyFill="1" applyBorder="1"/>
    <xf numFmtId="0" fontId="15" fillId="0" borderId="7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" fontId="10" fillId="0" borderId="0" xfId="1" applyNumberFormat="1" applyFont="1" applyBorder="1"/>
    <xf numFmtId="1" fontId="10" fillId="0" borderId="8" xfId="1" applyNumberFormat="1" applyFont="1" applyBorder="1"/>
    <xf numFmtId="0" fontId="0" fillId="4" borderId="14" xfId="0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" fontId="17" fillId="0" borderId="5" xfId="1" applyNumberFormat="1" applyFont="1" applyBorder="1"/>
    <xf numFmtId="1" fontId="17" fillId="0" borderId="6" xfId="1" applyNumberFormat="1" applyFont="1" applyBorder="1"/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1" fontId="14" fillId="0" borderId="5" xfId="1" applyNumberFormat="1" applyFont="1" applyBorder="1"/>
    <xf numFmtId="1" fontId="14" fillId="0" borderId="6" xfId="1" applyNumberFormat="1" applyFont="1" applyBorder="1"/>
    <xf numFmtId="0" fontId="7" fillId="0" borderId="7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vertical="center"/>
    </xf>
    <xf numFmtId="1" fontId="17" fillId="2" borderId="0" xfId="1" applyNumberFormat="1" applyFont="1" applyFill="1" applyBorder="1"/>
    <xf numFmtId="1" fontId="17" fillId="2" borderId="8" xfId="1" applyNumberFormat="1" applyFont="1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" fontId="14" fillId="0" borderId="0" xfId="1" applyNumberFormat="1" applyFont="1" applyBorder="1"/>
    <xf numFmtId="1" fontId="14" fillId="0" borderId="8" xfId="1" applyNumberFormat="1" applyFont="1" applyBorder="1"/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1" fontId="14" fillId="2" borderId="10" xfId="1" applyNumberFormat="1" applyFont="1" applyFill="1" applyBorder="1"/>
    <xf numFmtId="1" fontId="14" fillId="2" borderId="1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Numero de empleados en las empresas</a:t>
            </a:r>
          </a:p>
        </c:rich>
      </c:tx>
      <c:layout>
        <c:manualLayout>
          <c:xMode val="edge"/>
          <c:yMode val="edge"/>
          <c:x val="0.29739374201261493"/>
          <c:y val="3.139605745131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'Pregunta 1'!$A$4:$A$22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'Pregunta 1'!$B$4:$B$22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00758672"/>
        <c:axId val="-1800758128"/>
      </c:barChart>
      <c:catAx>
        <c:axId val="-18007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empresas con el numero determinado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0758128"/>
        <c:crosses val="autoZero"/>
        <c:auto val="1"/>
        <c:lblAlgn val="ctr"/>
        <c:lblOffset val="100"/>
        <c:noMultiLvlLbl val="0"/>
      </c:catAx>
      <c:valAx>
        <c:axId val="-18007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07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Empresas</a:t>
            </a:r>
            <a:r>
              <a:rPr lang="es-CO" baseline="0"/>
              <a:t> que tienen conocimiento de la definicion contaminación cruzada</a:t>
            </a:r>
            <a:endParaRPr lang="es-CO"/>
          </a:p>
        </c:rich>
      </c:tx>
      <c:layout>
        <c:manualLayout>
          <c:xMode val="edge"/>
          <c:yMode val="edge"/>
          <c:x val="0.1063157894736842"/>
          <c:y val="3.13958570492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4'!$A$4:$A$5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'Pregunta 4'!$B$4:$B$5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06426128"/>
        <c:axId val="-1806422864"/>
      </c:barChart>
      <c:catAx>
        <c:axId val="-180642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2864"/>
        <c:crosses val="autoZero"/>
        <c:auto val="1"/>
        <c:lblAlgn val="ctr"/>
        <c:lblOffset val="100"/>
        <c:noMultiLvlLbl val="0"/>
      </c:catAx>
      <c:valAx>
        <c:axId val="-1806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empresas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'Pregunta 4'!$C$4:$C$5</c:f>
              <c:numCache>
                <c:formatCode>0</c:formatCode>
                <c:ptCount val="2"/>
                <c:pt idx="0">
                  <c:v>38</c:v>
                </c:pt>
                <c:pt idx="1">
                  <c:v>62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06421776"/>
        <c:axId val="-1806425584"/>
      </c:scatterChart>
      <c:valAx>
        <c:axId val="-18064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</a:t>
                </a:r>
                <a:r>
                  <a:rPr lang="es-CO" baseline="0"/>
                  <a:t> binaria 1SI 2No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5584"/>
        <c:crosses val="autoZero"/>
        <c:crossBetween val="midCat"/>
      </c:valAx>
      <c:valAx>
        <c:axId val="-1806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%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'Pregunta 4'!$D$4:$D$5</c:f>
              <c:numCache>
                <c:formatCode>0</c:formatCode>
                <c:ptCount val="2"/>
                <c:pt idx="0">
                  <c:v>38</c:v>
                </c:pt>
                <c:pt idx="1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06420688"/>
        <c:axId val="-1806420144"/>
      </c:lineChart>
      <c:catAx>
        <c:axId val="-18064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 binaria 1SI 2NO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0144"/>
        <c:crosses val="autoZero"/>
        <c:auto val="1"/>
        <c:lblAlgn val="ctr"/>
        <c:lblOffset val="100"/>
        <c:noMultiLvlLbl val="0"/>
      </c:catAx>
      <c:valAx>
        <c:axId val="-18064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064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Nivel de conocmiento</a:t>
            </a:r>
          </a:p>
        </c:rich>
      </c:tx>
      <c:layout>
        <c:manualLayout>
          <c:xMode val="edge"/>
          <c:yMode val="edge"/>
          <c:x val="0.29739374201261493"/>
          <c:y val="3.139605745131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'Pregunta 5'!$A$4:$A$13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'Pregunta 5'!$B$4:$B$13</c:f>
              <c:numCache>
                <c:formatCode>General</c:formatCode>
                <c:ptCount val="10"/>
                <c:pt idx="0">
                  <c:v>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3299360"/>
        <c:axId val="-2053289568"/>
      </c:barChart>
      <c:catAx>
        <c:axId val="-205329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Nivel bajo 1 - alto 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89568"/>
        <c:crosses val="autoZero"/>
        <c:auto val="1"/>
        <c:lblAlgn val="ctr"/>
        <c:lblOffset val="100"/>
        <c:noMultiLvlLbl val="0"/>
      </c:catAx>
      <c:valAx>
        <c:axId val="-20532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empresas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'Pregunta 5'!$C$4:$C$13</c:f>
              <c:numCache>
                <c:formatCode>0</c:formatCode>
                <c:ptCount val="10"/>
                <c:pt idx="0">
                  <c:v>6</c:v>
                </c:pt>
                <c:pt idx="1">
                  <c:v>32</c:v>
                </c:pt>
                <c:pt idx="2">
                  <c:v>2</c:v>
                </c:pt>
                <c:pt idx="3">
                  <c:v>2</c:v>
                </c:pt>
                <c:pt idx="4">
                  <c:v>50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3296640"/>
        <c:axId val="-2053297728"/>
      </c:scatterChart>
      <c:valAx>
        <c:axId val="-2053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Nivel</a:t>
                </a:r>
                <a:r>
                  <a:rPr lang="es-CO" baseline="0"/>
                  <a:t> de conocimiento</a:t>
                </a:r>
              </a:p>
              <a:p>
                <a:pPr>
                  <a:defRPr/>
                </a:pP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97728"/>
        <c:crosses val="autoZero"/>
        <c:crossBetween val="midCat"/>
      </c:valAx>
      <c:valAx>
        <c:axId val="-2053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%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'Pregunta 5'!$D$4:$D$13</c:f>
              <c:numCache>
                <c:formatCode>0</c:formatCode>
                <c:ptCount val="10"/>
                <c:pt idx="0">
                  <c:v>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92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3294464"/>
        <c:axId val="-2053293376"/>
      </c:lineChart>
      <c:catAx>
        <c:axId val="-20532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Nivel de conocimiento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93376"/>
        <c:crosses val="autoZero"/>
        <c:auto val="1"/>
        <c:lblAlgn val="ctr"/>
        <c:lblOffset val="100"/>
        <c:noMultiLvlLbl val="0"/>
      </c:catAx>
      <c:valAx>
        <c:axId val="-20532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32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'Pregunta 1'!$C$4:$C$22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14</c:v>
                </c:pt>
                <c:pt idx="7">
                  <c:v>24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76516288"/>
        <c:axId val="-1676523360"/>
      </c:scatterChart>
      <c:valAx>
        <c:axId val="-16765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6523360"/>
        <c:crosses val="autoZero"/>
        <c:crossBetween val="midCat"/>
      </c:valAx>
      <c:valAx>
        <c:axId val="-16765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%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65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'Pregunta 1'!$D$4:$D$22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24</c:v>
                </c:pt>
                <c:pt idx="5">
                  <c:v>30</c:v>
                </c:pt>
                <c:pt idx="6">
                  <c:v>44</c:v>
                </c:pt>
                <c:pt idx="7">
                  <c:v>68</c:v>
                </c:pt>
                <c:pt idx="8">
                  <c:v>72</c:v>
                </c:pt>
                <c:pt idx="9">
                  <c:v>78</c:v>
                </c:pt>
                <c:pt idx="10">
                  <c:v>80</c:v>
                </c:pt>
                <c:pt idx="11">
                  <c:v>88</c:v>
                </c:pt>
                <c:pt idx="12">
                  <c:v>88</c:v>
                </c:pt>
                <c:pt idx="13">
                  <c:v>94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677059056"/>
        <c:axId val="-1677062320"/>
      </c:lineChart>
      <c:catAx>
        <c:axId val="-16770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7062320"/>
        <c:crosses val="autoZero"/>
        <c:auto val="1"/>
        <c:lblAlgn val="ctr"/>
        <c:lblOffset val="100"/>
        <c:noMultiLvlLbl val="0"/>
      </c:catAx>
      <c:valAx>
        <c:axId val="-1677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7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minutos de pausas activas cada 120</a:t>
            </a:r>
            <a:r>
              <a:rPr lang="es-CO" baseline="0"/>
              <a:t> minutos</a:t>
            </a:r>
            <a:endParaRPr lang="es-CO"/>
          </a:p>
        </c:rich>
      </c:tx>
      <c:layout>
        <c:manualLayout>
          <c:xMode val="edge"/>
          <c:yMode val="edge"/>
          <c:x val="0.29739374201261493"/>
          <c:y val="3.139605745131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'Pregunta 2'!$A$4:$A$19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'Pregunta 2'!$B$4:$B$19</c:f>
              <c:numCache>
                <c:formatCode>General</c:formatCode>
                <c:ptCount val="1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92456464"/>
        <c:axId val="-1792458640"/>
      </c:barChart>
      <c:catAx>
        <c:axId val="-179245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empresas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58640"/>
        <c:crosses val="autoZero"/>
        <c:auto val="1"/>
        <c:lblAlgn val="ctr"/>
        <c:lblOffset val="100"/>
        <c:noMultiLvlLbl val="0"/>
      </c:catAx>
      <c:valAx>
        <c:axId val="-17924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en</a:t>
                </a:r>
                <a:r>
                  <a:rPr lang="es-CO" baseline="0"/>
                  <a:t> minutos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'Pregunta 2'!$A$4:$A$19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'Pregunta 2'!$C$4:$C$19</c:f>
              <c:numCache>
                <c:formatCode>0</c:formatCode>
                <c:ptCount val="16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792451024"/>
        <c:axId val="-1792449936"/>
      </c:scatterChart>
      <c:valAx>
        <c:axId val="-17924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empresas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49936"/>
        <c:crosses val="autoZero"/>
        <c:crossBetween val="midCat"/>
      </c:valAx>
      <c:valAx>
        <c:axId val="-1792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%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'Pregunta 2'!$A$4:$A$19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'Pregunta 2'!$D$4:$D$19</c:f>
              <c:numCache>
                <c:formatCode>0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92457008"/>
        <c:axId val="-1792446672"/>
      </c:lineChart>
      <c:catAx>
        <c:axId val="-17924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minutos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46672"/>
        <c:crosses val="autoZero"/>
        <c:auto val="1"/>
        <c:lblAlgn val="ctr"/>
        <c:lblOffset val="100"/>
        <c:noMultiLvlLbl val="0"/>
      </c:catAx>
      <c:valAx>
        <c:axId val="-17924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24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Uso de EPP en las empresas</a:t>
            </a:r>
          </a:p>
        </c:rich>
      </c:tx>
      <c:layout>
        <c:manualLayout>
          <c:xMode val="edge"/>
          <c:yMode val="edge"/>
          <c:x val="0.29739374201261493"/>
          <c:y val="3.139605745131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'Pregunta 3'!$A$4:$A$8</c:f>
              <c:strCache>
                <c:ptCount val="5"/>
                <c:pt idx="0">
                  <c:v>Todas</c:v>
                </c:pt>
                <c:pt idx="1">
                  <c:v>Casi todas</c:v>
                </c:pt>
                <c:pt idx="2">
                  <c:v>Pocas</c:v>
                </c:pt>
                <c:pt idx="3">
                  <c:v>Ninguna</c:v>
                </c:pt>
                <c:pt idx="4">
                  <c:v>Que es EPP?</c:v>
                </c:pt>
              </c:strCache>
            </c:strRef>
          </c:cat>
          <c:val>
            <c:numRef>
              <c:f>'Pregunta 3'!$B$4:$B$8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51176608"/>
        <c:axId val="-1851166816"/>
      </c:barChart>
      <c:catAx>
        <c:axId val="-1851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Uso de EPP en sus</a:t>
                </a:r>
                <a:r>
                  <a:rPr lang="es-CO" baseline="0"/>
                  <a:t> actividades laborales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66816"/>
        <c:crosses val="autoZero"/>
        <c:auto val="1"/>
        <c:lblAlgn val="ctr"/>
        <c:lblOffset val="100"/>
        <c:noMultiLvlLbl val="0"/>
      </c:catAx>
      <c:valAx>
        <c:axId val="-18511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empresas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'Pregunta 3'!$A$4:$A$8</c:f>
              <c:strCache>
                <c:ptCount val="5"/>
                <c:pt idx="0">
                  <c:v>Todas</c:v>
                </c:pt>
                <c:pt idx="1">
                  <c:v>Casi todas</c:v>
                </c:pt>
                <c:pt idx="2">
                  <c:v>Pocas</c:v>
                </c:pt>
                <c:pt idx="3">
                  <c:v>Ninguna</c:v>
                </c:pt>
                <c:pt idx="4">
                  <c:v>Que es EPP?</c:v>
                </c:pt>
              </c:strCache>
            </c:strRef>
          </c:xVal>
          <c:yVal>
            <c:numRef>
              <c:f>'Pregunta 3'!$C$4:$C$8</c:f>
              <c:numCache>
                <c:formatCode>0</c:formatCode>
                <c:ptCount val="5"/>
                <c:pt idx="0">
                  <c:v>62</c:v>
                </c:pt>
                <c:pt idx="1">
                  <c:v>12</c:v>
                </c:pt>
                <c:pt idx="2">
                  <c:v>16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51168448"/>
        <c:axId val="-1851171712"/>
      </c:scatterChart>
      <c:valAx>
        <c:axId val="-18511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Respuesta en orden alfabetico</a:t>
                </a:r>
                <a:r>
                  <a:rPr lang="es-CO" baseline="0"/>
                  <a:t> a la tabla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71712"/>
        <c:crosses val="autoZero"/>
        <c:crossBetween val="midCat"/>
      </c:valAx>
      <c:valAx>
        <c:axId val="-1851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%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layout>
        <c:manualLayout>
          <c:xMode val="edge"/>
          <c:yMode val="edge"/>
          <c:x val="0.34585402060133646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'Pregunta 3'!$D$4:$D$8</c:f>
              <c:numCache>
                <c:formatCode>0</c:formatCode>
                <c:ptCount val="5"/>
                <c:pt idx="0">
                  <c:v>62</c:v>
                </c:pt>
                <c:pt idx="1">
                  <c:v>74</c:v>
                </c:pt>
                <c:pt idx="2">
                  <c:v>90</c:v>
                </c:pt>
                <c:pt idx="3">
                  <c:v>94</c:v>
                </c:pt>
                <c:pt idx="4">
                  <c:v>100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851168992"/>
        <c:axId val="-1851174432"/>
      </c:lineChart>
      <c:catAx>
        <c:axId val="-18511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0" i="0" u="none" strike="noStrike" baseline="0">
                    <a:effectLst/>
                  </a:rPr>
                  <a:t>Respuesta en orden alfabetico a la tabla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74432"/>
        <c:crosses val="autoZero"/>
        <c:auto val="1"/>
        <c:lblAlgn val="ctr"/>
        <c:lblOffset val="100"/>
        <c:noMultiLvlLbl val="0"/>
      </c:catAx>
      <c:valAx>
        <c:axId val="-18511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511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14</xdr:col>
      <xdr:colOff>752475</xdr:colOff>
      <xdr:row>22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319085</xdr:colOff>
      <xdr:row>24</xdr:row>
      <xdr:rowOff>80961</xdr:rowOff>
    </xdr:from>
    <xdr:to>
      <xdr:col>8</xdr:col>
      <xdr:colOff>742950</xdr:colOff>
      <xdr:row>44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261937</xdr:colOff>
      <xdr:row>24</xdr:row>
      <xdr:rowOff>80962</xdr:rowOff>
    </xdr:from>
    <xdr:to>
      <xdr:col>17</xdr:col>
      <xdr:colOff>104775</xdr:colOff>
      <xdr:row>45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14</xdr:col>
      <xdr:colOff>752475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319085</xdr:colOff>
      <xdr:row>21</xdr:row>
      <xdr:rowOff>80961</xdr:rowOff>
    </xdr:from>
    <xdr:to>
      <xdr:col>8</xdr:col>
      <xdr:colOff>742950</xdr:colOff>
      <xdr:row>41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261937</xdr:colOff>
      <xdr:row>21</xdr:row>
      <xdr:rowOff>80962</xdr:rowOff>
    </xdr:from>
    <xdr:to>
      <xdr:col>17</xdr:col>
      <xdr:colOff>104775</xdr:colOff>
      <xdr:row>42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4760</xdr:rowOff>
    </xdr:from>
    <xdr:to>
      <xdr:col>14</xdr:col>
      <xdr:colOff>752475</xdr:colOff>
      <xdr:row>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195260</xdr:colOff>
      <xdr:row>10</xdr:row>
      <xdr:rowOff>114300</xdr:rowOff>
    </xdr:from>
    <xdr:to>
      <xdr:col>8</xdr:col>
      <xdr:colOff>619125</xdr:colOff>
      <xdr:row>25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204787</xdr:colOff>
      <xdr:row>10</xdr:row>
      <xdr:rowOff>133350</xdr:rowOff>
    </xdr:from>
    <xdr:to>
      <xdr:col>17</xdr:col>
      <xdr:colOff>47625</xdr:colOff>
      <xdr:row>25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4760</xdr:rowOff>
    </xdr:from>
    <xdr:to>
      <xdr:col>14</xdr:col>
      <xdr:colOff>752475</xdr:colOff>
      <xdr:row>12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71435</xdr:colOff>
      <xdr:row>15</xdr:row>
      <xdr:rowOff>52386</xdr:rowOff>
    </xdr:from>
    <xdr:to>
      <xdr:col>8</xdr:col>
      <xdr:colOff>495300</xdr:colOff>
      <xdr:row>35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14</xdr:row>
      <xdr:rowOff>109537</xdr:rowOff>
    </xdr:from>
    <xdr:to>
      <xdr:col>16</xdr:col>
      <xdr:colOff>742950</xdr:colOff>
      <xdr:row>35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14</xdr:col>
      <xdr:colOff>752475</xdr:colOff>
      <xdr:row>13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319086</xdr:colOff>
      <xdr:row>15</xdr:row>
      <xdr:rowOff>80961</xdr:rowOff>
    </xdr:from>
    <xdr:to>
      <xdr:col>8</xdr:col>
      <xdr:colOff>409576</xdr:colOff>
      <xdr:row>35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700087</xdr:colOff>
      <xdr:row>15</xdr:row>
      <xdr:rowOff>14287</xdr:rowOff>
    </xdr:from>
    <xdr:to>
      <xdr:col>14</xdr:col>
      <xdr:colOff>542925</xdr:colOff>
      <xdr:row>35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E7" sqref="E7:E11"/>
    </sheetView>
  </sheetViews>
  <sheetFormatPr baseColWidth="10" defaultRowHeight="15" x14ac:dyDescent="0.25"/>
  <cols>
    <col min="1" max="1" width="15.28515625" customWidth="1"/>
    <col min="2" max="2" width="18" customWidth="1"/>
    <col min="3" max="3" width="12.85546875" customWidth="1"/>
    <col min="4" max="4" width="14.140625" customWidth="1"/>
    <col min="19" max="19" width="23.140625" customWidth="1"/>
  </cols>
  <sheetData>
    <row r="1" spans="1:23" ht="29.2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1"/>
    </row>
    <row r="2" spans="1:23" ht="15.75" thickBot="1" x14ac:dyDescent="0.3"/>
    <row r="3" spans="1:23" ht="49.5" customHeight="1" thickBot="1" x14ac:dyDescent="0.3">
      <c r="A3" s="5" t="s">
        <v>21</v>
      </c>
      <c r="B3" s="6" t="s">
        <v>22</v>
      </c>
      <c r="C3" s="6" t="s">
        <v>3</v>
      </c>
      <c r="D3" s="7" t="s">
        <v>4</v>
      </c>
      <c r="Q3" s="32" t="s">
        <v>20</v>
      </c>
      <c r="R3" s="33" t="s">
        <v>23</v>
      </c>
      <c r="S3" s="59" t="s">
        <v>24</v>
      </c>
    </row>
    <row r="4" spans="1:23" x14ac:dyDescent="0.25">
      <c r="A4" s="11">
        <v>1</v>
      </c>
      <c r="B4" s="12">
        <v>0</v>
      </c>
      <c r="C4" s="19">
        <f>B4*2</f>
        <v>0</v>
      </c>
      <c r="D4" s="20">
        <f>C4</f>
        <v>0</v>
      </c>
      <c r="Q4" s="35">
        <f>B4</f>
        <v>0</v>
      </c>
      <c r="R4" s="50">
        <f>A4*B4</f>
        <v>0</v>
      </c>
      <c r="S4" s="46"/>
    </row>
    <row r="5" spans="1:23" x14ac:dyDescent="0.25">
      <c r="A5" s="13">
        <v>2</v>
      </c>
      <c r="B5" s="14">
        <v>0</v>
      </c>
      <c r="C5" s="21">
        <f t="shared" ref="C5:C22" si="0">B5*2</f>
        <v>0</v>
      </c>
      <c r="D5" s="22">
        <f>C5+D4</f>
        <v>0</v>
      </c>
      <c r="Q5" s="51">
        <f>Q4+B5</f>
        <v>0</v>
      </c>
      <c r="R5" s="52">
        <f>A5*B5</f>
        <v>0</v>
      </c>
      <c r="S5" s="46" t="s">
        <v>27</v>
      </c>
    </row>
    <row r="6" spans="1:23" x14ac:dyDescent="0.25">
      <c r="A6" s="15">
        <v>3</v>
      </c>
      <c r="B6" s="16">
        <v>1</v>
      </c>
      <c r="C6" s="23">
        <f t="shared" si="0"/>
        <v>2</v>
      </c>
      <c r="D6" s="24">
        <f>C6+D5</f>
        <v>2</v>
      </c>
      <c r="Q6" s="35">
        <f>Q5+B6</f>
        <v>1</v>
      </c>
      <c r="R6" s="50">
        <f>A6*B6</f>
        <v>3</v>
      </c>
      <c r="S6" s="60">
        <f>R23/Q22</f>
        <v>8.26</v>
      </c>
    </row>
    <row r="7" spans="1:23" x14ac:dyDescent="0.25">
      <c r="A7" s="13">
        <v>4</v>
      </c>
      <c r="B7" s="14">
        <v>6</v>
      </c>
      <c r="C7" s="21">
        <f t="shared" si="0"/>
        <v>12</v>
      </c>
      <c r="D7" s="22">
        <f>C7+D6</f>
        <v>14</v>
      </c>
      <c r="E7" t="s">
        <v>43</v>
      </c>
      <c r="Q7" s="53">
        <f>Q6+B7</f>
        <v>7</v>
      </c>
      <c r="R7" s="52">
        <f t="shared" ref="R7:R22" si="1">A7*B7</f>
        <v>24</v>
      </c>
      <c r="S7" s="47"/>
    </row>
    <row r="8" spans="1:23" x14ac:dyDescent="0.25">
      <c r="A8" s="15">
        <v>5</v>
      </c>
      <c r="B8" s="16">
        <v>5</v>
      </c>
      <c r="C8" s="23">
        <f t="shared" si="0"/>
        <v>10</v>
      </c>
      <c r="D8" s="24">
        <f t="shared" ref="D8:D22" si="2">C8+D7</f>
        <v>24</v>
      </c>
      <c r="Q8" s="35">
        <f t="shared" ref="Q8:Q22" si="3">Q7+B8</f>
        <v>12</v>
      </c>
      <c r="R8" s="50">
        <f t="shared" si="1"/>
        <v>25</v>
      </c>
      <c r="S8" s="54"/>
    </row>
    <row r="9" spans="1:23" x14ac:dyDescent="0.25">
      <c r="A9" s="13">
        <v>6</v>
      </c>
      <c r="B9" s="14">
        <v>3</v>
      </c>
      <c r="C9" s="21">
        <f t="shared" si="0"/>
        <v>6</v>
      </c>
      <c r="D9" s="22">
        <f t="shared" si="2"/>
        <v>30</v>
      </c>
      <c r="Q9" s="51">
        <f t="shared" si="3"/>
        <v>15</v>
      </c>
      <c r="R9" s="52">
        <f t="shared" si="1"/>
        <v>18</v>
      </c>
      <c r="S9" s="58" t="s">
        <v>25</v>
      </c>
    </row>
    <row r="10" spans="1:23" x14ac:dyDescent="0.25">
      <c r="A10" s="42">
        <v>7</v>
      </c>
      <c r="B10" s="43">
        <v>7</v>
      </c>
      <c r="C10" s="44">
        <f t="shared" si="0"/>
        <v>14</v>
      </c>
      <c r="D10" s="45">
        <f t="shared" si="2"/>
        <v>44</v>
      </c>
      <c r="E10" t="s">
        <v>44</v>
      </c>
      <c r="Q10" s="55">
        <f t="shared" si="3"/>
        <v>22</v>
      </c>
      <c r="R10" s="50">
        <f t="shared" si="1"/>
        <v>49</v>
      </c>
      <c r="S10" s="46"/>
    </row>
    <row r="11" spans="1:23" x14ac:dyDescent="0.25">
      <c r="A11" s="39">
        <v>8</v>
      </c>
      <c r="B11" s="38">
        <v>12</v>
      </c>
      <c r="C11" s="40">
        <f t="shared" si="0"/>
        <v>24</v>
      </c>
      <c r="D11" s="41">
        <f t="shared" si="2"/>
        <v>68</v>
      </c>
      <c r="E11" t="s">
        <v>45</v>
      </c>
      <c r="Q11" s="51">
        <f t="shared" si="3"/>
        <v>34</v>
      </c>
      <c r="R11" s="52">
        <f t="shared" si="1"/>
        <v>96</v>
      </c>
      <c r="S11" s="46" t="s">
        <v>28</v>
      </c>
    </row>
    <row r="12" spans="1:23" x14ac:dyDescent="0.25">
      <c r="A12" s="15">
        <v>9</v>
      </c>
      <c r="B12" s="16">
        <v>2</v>
      </c>
      <c r="C12" s="23">
        <f t="shared" si="0"/>
        <v>4</v>
      </c>
      <c r="D12" s="24">
        <f t="shared" si="2"/>
        <v>72</v>
      </c>
      <c r="Q12" s="35">
        <f t="shared" si="3"/>
        <v>36</v>
      </c>
      <c r="R12" s="50">
        <f t="shared" si="1"/>
        <v>18</v>
      </c>
      <c r="S12" s="58">
        <f>Q22/2</f>
        <v>25</v>
      </c>
    </row>
    <row r="13" spans="1:23" x14ac:dyDescent="0.25">
      <c r="A13" s="13">
        <v>10</v>
      </c>
      <c r="B13" s="14">
        <v>3</v>
      </c>
      <c r="C13" s="21">
        <f t="shared" si="0"/>
        <v>6</v>
      </c>
      <c r="D13" s="22">
        <f t="shared" si="2"/>
        <v>78</v>
      </c>
      <c r="Q13" s="51">
        <f t="shared" si="3"/>
        <v>39</v>
      </c>
      <c r="R13" s="52">
        <f t="shared" si="1"/>
        <v>30</v>
      </c>
      <c r="S13" s="58" t="s">
        <v>29</v>
      </c>
    </row>
    <row r="14" spans="1:23" x14ac:dyDescent="0.25">
      <c r="A14" s="15">
        <v>11</v>
      </c>
      <c r="B14" s="16">
        <v>1</v>
      </c>
      <c r="C14" s="23">
        <f t="shared" si="0"/>
        <v>2</v>
      </c>
      <c r="D14" s="24">
        <f t="shared" si="2"/>
        <v>80</v>
      </c>
      <c r="Q14" s="35">
        <f t="shared" si="3"/>
        <v>40</v>
      </c>
      <c r="R14" s="50">
        <f t="shared" si="1"/>
        <v>11</v>
      </c>
      <c r="S14" s="46"/>
    </row>
    <row r="15" spans="1:23" x14ac:dyDescent="0.25">
      <c r="A15" s="13">
        <v>12</v>
      </c>
      <c r="B15" s="14">
        <v>4</v>
      </c>
      <c r="C15" s="21">
        <f t="shared" si="0"/>
        <v>8</v>
      </c>
      <c r="D15" s="22">
        <f t="shared" si="2"/>
        <v>88</v>
      </c>
      <c r="Q15" s="51">
        <f t="shared" si="3"/>
        <v>44</v>
      </c>
      <c r="R15" s="52">
        <f t="shared" si="1"/>
        <v>48</v>
      </c>
      <c r="S15" s="46"/>
    </row>
    <row r="16" spans="1:23" x14ac:dyDescent="0.25">
      <c r="A16" s="15">
        <v>13</v>
      </c>
      <c r="B16" s="16">
        <v>0</v>
      </c>
      <c r="C16" s="23">
        <f t="shared" si="0"/>
        <v>0</v>
      </c>
      <c r="D16" s="24">
        <f t="shared" si="2"/>
        <v>88</v>
      </c>
      <c r="Q16" s="35">
        <f t="shared" si="3"/>
        <v>44</v>
      </c>
      <c r="R16" s="50">
        <f t="shared" si="1"/>
        <v>0</v>
      </c>
      <c r="S16" s="46"/>
    </row>
    <row r="17" spans="1:19" x14ac:dyDescent="0.25">
      <c r="A17" s="13">
        <v>14</v>
      </c>
      <c r="B17" s="14">
        <v>3</v>
      </c>
      <c r="C17" s="21">
        <f t="shared" si="0"/>
        <v>6</v>
      </c>
      <c r="D17" s="22">
        <f t="shared" si="2"/>
        <v>94</v>
      </c>
      <c r="Q17" s="51">
        <f t="shared" si="3"/>
        <v>47</v>
      </c>
      <c r="R17" s="52">
        <f t="shared" si="1"/>
        <v>42</v>
      </c>
      <c r="S17" s="48" t="s">
        <v>26</v>
      </c>
    </row>
    <row r="18" spans="1:19" x14ac:dyDescent="0.25">
      <c r="A18" s="15">
        <v>15</v>
      </c>
      <c r="B18" s="16">
        <v>2</v>
      </c>
      <c r="C18" s="23">
        <f t="shared" si="0"/>
        <v>4</v>
      </c>
      <c r="D18" s="24">
        <f t="shared" si="2"/>
        <v>98</v>
      </c>
      <c r="Q18" s="35">
        <f t="shared" si="3"/>
        <v>49</v>
      </c>
      <c r="R18" s="50">
        <f t="shared" si="1"/>
        <v>30</v>
      </c>
      <c r="S18" s="48" t="s">
        <v>30</v>
      </c>
    </row>
    <row r="19" spans="1:19" x14ac:dyDescent="0.25">
      <c r="A19" s="13">
        <v>16</v>
      </c>
      <c r="B19" s="14">
        <v>0</v>
      </c>
      <c r="C19" s="21">
        <f t="shared" si="0"/>
        <v>0</v>
      </c>
      <c r="D19" s="22">
        <f t="shared" si="2"/>
        <v>98</v>
      </c>
      <c r="Q19" s="51">
        <f t="shared" si="3"/>
        <v>49</v>
      </c>
      <c r="R19" s="52">
        <f t="shared" si="1"/>
        <v>0</v>
      </c>
      <c r="S19" s="46"/>
    </row>
    <row r="20" spans="1:19" x14ac:dyDescent="0.25">
      <c r="A20" s="15">
        <v>17</v>
      </c>
      <c r="B20" s="16">
        <v>0</v>
      </c>
      <c r="C20" s="23">
        <f t="shared" si="0"/>
        <v>0</v>
      </c>
      <c r="D20" s="24">
        <f t="shared" si="2"/>
        <v>98</v>
      </c>
      <c r="Q20" s="35">
        <f t="shared" si="3"/>
        <v>49</v>
      </c>
      <c r="R20" s="50">
        <f t="shared" si="1"/>
        <v>0</v>
      </c>
      <c r="S20" s="46"/>
    </row>
    <row r="21" spans="1:19" x14ac:dyDescent="0.25">
      <c r="A21" s="13">
        <v>18</v>
      </c>
      <c r="B21" s="14">
        <v>0</v>
      </c>
      <c r="C21" s="21">
        <f t="shared" si="0"/>
        <v>0</v>
      </c>
      <c r="D21" s="22">
        <f t="shared" si="2"/>
        <v>98</v>
      </c>
      <c r="Q21" s="51">
        <f t="shared" si="3"/>
        <v>49</v>
      </c>
      <c r="R21" s="52">
        <f t="shared" si="1"/>
        <v>0</v>
      </c>
      <c r="S21" s="46"/>
    </row>
    <row r="22" spans="1:19" ht="15.75" thickBot="1" x14ac:dyDescent="0.3">
      <c r="A22" s="17">
        <v>19</v>
      </c>
      <c r="B22" s="18">
        <v>1</v>
      </c>
      <c r="C22" s="25">
        <f t="shared" si="0"/>
        <v>2</v>
      </c>
      <c r="D22" s="26">
        <f t="shared" si="2"/>
        <v>100</v>
      </c>
      <c r="Q22" s="56">
        <f t="shared" si="3"/>
        <v>50</v>
      </c>
      <c r="R22" s="57">
        <f t="shared" si="1"/>
        <v>19</v>
      </c>
      <c r="S22" s="49"/>
    </row>
    <row r="23" spans="1:19" x14ac:dyDescent="0.25">
      <c r="A23" s="8" t="s">
        <v>2</v>
      </c>
      <c r="B23" s="36">
        <f>SUM(B4:B22)</f>
        <v>50</v>
      </c>
      <c r="C23" s="10">
        <f>SUM(C4:C22)</f>
        <v>100</v>
      </c>
      <c r="Q23" s="34"/>
      <c r="R23" s="31">
        <f>SUM(R4:R22)</f>
        <v>413</v>
      </c>
      <c r="S23" s="34"/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E19" sqref="E19"/>
    </sheetView>
  </sheetViews>
  <sheetFormatPr baseColWidth="10" defaultRowHeight="15" x14ac:dyDescent="0.25"/>
  <cols>
    <col min="1" max="1" width="14.28515625" customWidth="1"/>
    <col min="2" max="2" width="17.28515625" customWidth="1"/>
    <col min="3" max="3" width="12.85546875" customWidth="1"/>
    <col min="4" max="4" width="14.140625" customWidth="1"/>
    <col min="19" max="19" width="20.7109375" customWidth="1"/>
  </cols>
  <sheetData>
    <row r="1" spans="1:23" ht="29.25" customHeight="1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1"/>
    </row>
    <row r="2" spans="1:23" ht="15.75" thickBot="1" x14ac:dyDescent="0.3"/>
    <row r="3" spans="1:23" ht="49.5" customHeight="1" thickBot="1" x14ac:dyDescent="0.3">
      <c r="A3" s="5" t="s">
        <v>6</v>
      </c>
      <c r="B3" s="6" t="s">
        <v>1</v>
      </c>
      <c r="C3" s="6" t="s">
        <v>3</v>
      </c>
      <c r="D3" s="7" t="s">
        <v>4</v>
      </c>
      <c r="Q3" s="32" t="s">
        <v>20</v>
      </c>
      <c r="R3" s="33" t="s">
        <v>23</v>
      </c>
      <c r="S3" s="59" t="s">
        <v>24</v>
      </c>
    </row>
    <row r="4" spans="1:23" x14ac:dyDescent="0.25">
      <c r="A4" s="66">
        <v>0</v>
      </c>
      <c r="B4" s="67">
        <v>20</v>
      </c>
      <c r="C4" s="68">
        <f>B4*2</f>
        <v>40</v>
      </c>
      <c r="D4" s="69">
        <f>C4</f>
        <v>40</v>
      </c>
      <c r="E4" t="s">
        <v>43</v>
      </c>
      <c r="Q4" s="35">
        <f>B4</f>
        <v>20</v>
      </c>
      <c r="R4" s="50">
        <f>A4*B4</f>
        <v>0</v>
      </c>
      <c r="S4" s="46"/>
    </row>
    <row r="5" spans="1:23" x14ac:dyDescent="0.25">
      <c r="A5" s="13">
        <v>1</v>
      </c>
      <c r="B5" s="14">
        <v>0</v>
      </c>
      <c r="C5" s="21">
        <f t="shared" ref="C5:C19" si="0">B5*2</f>
        <v>0</v>
      </c>
      <c r="D5" s="22">
        <f>C5+D4</f>
        <v>40</v>
      </c>
      <c r="Q5" s="51">
        <f>Q4+B5</f>
        <v>20</v>
      </c>
      <c r="R5" s="52">
        <f>A5*B5</f>
        <v>0</v>
      </c>
      <c r="S5" s="46" t="s">
        <v>31</v>
      </c>
    </row>
    <row r="6" spans="1:23" x14ac:dyDescent="0.25">
      <c r="A6" s="15">
        <v>2</v>
      </c>
      <c r="B6" s="16">
        <v>0</v>
      </c>
      <c r="C6" s="23">
        <f t="shared" si="0"/>
        <v>0</v>
      </c>
      <c r="D6" s="24">
        <f>C6+D5</f>
        <v>40</v>
      </c>
      <c r="Q6" s="35">
        <f>Q5+B6</f>
        <v>20</v>
      </c>
      <c r="R6" s="50">
        <f>A6*B6</f>
        <v>0</v>
      </c>
      <c r="S6" s="60">
        <f>R20/Q19</f>
        <v>2.5</v>
      </c>
    </row>
    <row r="7" spans="1:23" x14ac:dyDescent="0.25">
      <c r="A7" s="13">
        <v>3</v>
      </c>
      <c r="B7" s="14">
        <v>0</v>
      </c>
      <c r="C7" s="21">
        <f t="shared" si="0"/>
        <v>0</v>
      </c>
      <c r="D7" s="22">
        <f>C7+D6</f>
        <v>40</v>
      </c>
      <c r="Q7" s="53">
        <f>Q6+B7</f>
        <v>20</v>
      </c>
      <c r="R7" s="52">
        <f t="shared" ref="R7:R18" si="1">A7*B7</f>
        <v>0</v>
      </c>
      <c r="S7" s="47"/>
    </row>
    <row r="8" spans="1:23" x14ac:dyDescent="0.25">
      <c r="A8" s="15">
        <v>4</v>
      </c>
      <c r="B8" s="16">
        <v>0</v>
      </c>
      <c r="C8" s="23">
        <f t="shared" si="0"/>
        <v>0</v>
      </c>
      <c r="D8" s="24">
        <f t="shared" ref="D8:D19" si="2">C8+D7</f>
        <v>40</v>
      </c>
      <c r="Q8" s="35">
        <f t="shared" ref="Q8:Q19" si="3">Q7+B8</f>
        <v>20</v>
      </c>
      <c r="R8" s="50">
        <f t="shared" si="1"/>
        <v>0</v>
      </c>
      <c r="S8" s="54"/>
    </row>
    <row r="9" spans="1:23" x14ac:dyDescent="0.25">
      <c r="A9" s="13">
        <v>5</v>
      </c>
      <c r="B9" s="14">
        <v>5</v>
      </c>
      <c r="C9" s="21">
        <f t="shared" si="0"/>
        <v>10</v>
      </c>
      <c r="D9" s="22">
        <f t="shared" si="2"/>
        <v>50</v>
      </c>
      <c r="Q9" s="71">
        <f t="shared" si="3"/>
        <v>25</v>
      </c>
      <c r="R9" s="52">
        <f t="shared" si="1"/>
        <v>25</v>
      </c>
      <c r="S9" s="58" t="s">
        <v>25</v>
      </c>
    </row>
    <row r="10" spans="1:23" x14ac:dyDescent="0.25">
      <c r="A10" s="15">
        <v>6</v>
      </c>
      <c r="B10" s="16">
        <v>0</v>
      </c>
      <c r="C10" s="23">
        <f t="shared" si="0"/>
        <v>0</v>
      </c>
      <c r="D10" s="24">
        <f t="shared" si="2"/>
        <v>50</v>
      </c>
      <c r="Q10" s="55">
        <f t="shared" si="3"/>
        <v>25</v>
      </c>
      <c r="R10" s="50">
        <f t="shared" si="1"/>
        <v>0</v>
      </c>
      <c r="S10" s="46"/>
    </row>
    <row r="11" spans="1:23" x14ac:dyDescent="0.25">
      <c r="A11" s="72">
        <v>7</v>
      </c>
      <c r="B11" s="37">
        <v>0</v>
      </c>
      <c r="C11" s="73">
        <f t="shared" si="0"/>
        <v>0</v>
      </c>
      <c r="D11" s="74">
        <f t="shared" si="2"/>
        <v>50</v>
      </c>
      <c r="Q11" s="71">
        <f t="shared" si="3"/>
        <v>25</v>
      </c>
      <c r="R11" s="52">
        <f t="shared" si="1"/>
        <v>0</v>
      </c>
      <c r="S11" s="46" t="s">
        <v>28</v>
      </c>
    </row>
    <row r="12" spans="1:23" x14ac:dyDescent="0.25">
      <c r="A12" s="15">
        <v>8</v>
      </c>
      <c r="B12" s="16">
        <v>0</v>
      </c>
      <c r="C12" s="23">
        <f t="shared" si="0"/>
        <v>0</v>
      </c>
      <c r="D12" s="24">
        <f t="shared" si="2"/>
        <v>50</v>
      </c>
      <c r="Q12" s="55">
        <f t="shared" si="3"/>
        <v>25</v>
      </c>
      <c r="R12" s="50">
        <f t="shared" si="1"/>
        <v>0</v>
      </c>
      <c r="S12" s="58">
        <f>Q19/2</f>
        <v>25</v>
      </c>
    </row>
    <row r="13" spans="1:23" x14ac:dyDescent="0.25">
      <c r="A13" s="13">
        <v>9</v>
      </c>
      <c r="B13" s="14">
        <v>0</v>
      </c>
      <c r="C13" s="21">
        <f t="shared" si="0"/>
        <v>0</v>
      </c>
      <c r="D13" s="22">
        <f t="shared" si="2"/>
        <v>50</v>
      </c>
      <c r="Q13" s="71">
        <f t="shared" si="3"/>
        <v>25</v>
      </c>
      <c r="R13" s="52">
        <f t="shared" si="1"/>
        <v>0</v>
      </c>
      <c r="S13" s="58" t="s">
        <v>33</v>
      </c>
    </row>
    <row r="14" spans="1:23" x14ac:dyDescent="0.25">
      <c r="A14" s="15">
        <v>10</v>
      </c>
      <c r="B14" s="16">
        <v>10</v>
      </c>
      <c r="C14" s="23">
        <f t="shared" si="0"/>
        <v>20</v>
      </c>
      <c r="D14" s="24">
        <f t="shared" si="2"/>
        <v>70</v>
      </c>
      <c r="E14" t="s">
        <v>44</v>
      </c>
      <c r="Q14" s="35">
        <f t="shared" si="3"/>
        <v>35</v>
      </c>
      <c r="R14" s="50">
        <f t="shared" si="1"/>
        <v>100</v>
      </c>
      <c r="S14" s="46"/>
    </row>
    <row r="15" spans="1:23" x14ac:dyDescent="0.25">
      <c r="A15" s="13">
        <v>11</v>
      </c>
      <c r="B15" s="14">
        <v>0</v>
      </c>
      <c r="C15" s="21">
        <f t="shared" si="0"/>
        <v>0</v>
      </c>
      <c r="D15" s="22">
        <f t="shared" si="2"/>
        <v>70</v>
      </c>
      <c r="Q15" s="51">
        <f t="shared" si="3"/>
        <v>35</v>
      </c>
      <c r="R15" s="52">
        <f t="shared" si="1"/>
        <v>0</v>
      </c>
      <c r="S15" s="46"/>
    </row>
    <row r="16" spans="1:23" x14ac:dyDescent="0.25">
      <c r="A16" s="15">
        <v>12</v>
      </c>
      <c r="B16" s="16">
        <v>0</v>
      </c>
      <c r="C16" s="23">
        <f t="shared" si="0"/>
        <v>0</v>
      </c>
      <c r="D16" s="24">
        <f t="shared" si="2"/>
        <v>70</v>
      </c>
      <c r="Q16" s="35">
        <f t="shared" si="3"/>
        <v>35</v>
      </c>
      <c r="R16" s="50">
        <f t="shared" si="1"/>
        <v>0</v>
      </c>
      <c r="S16" s="46"/>
    </row>
    <row r="17" spans="1:19" x14ac:dyDescent="0.25">
      <c r="A17" s="13">
        <v>13</v>
      </c>
      <c r="B17" s="14">
        <v>0</v>
      </c>
      <c r="C17" s="21">
        <f t="shared" si="0"/>
        <v>0</v>
      </c>
      <c r="D17" s="22">
        <f t="shared" si="2"/>
        <v>70</v>
      </c>
      <c r="Q17" s="51">
        <f t="shared" si="3"/>
        <v>35</v>
      </c>
      <c r="R17" s="52">
        <f t="shared" si="1"/>
        <v>0</v>
      </c>
      <c r="S17" s="48" t="s">
        <v>26</v>
      </c>
    </row>
    <row r="18" spans="1:19" x14ac:dyDescent="0.25">
      <c r="A18" s="15">
        <v>14</v>
      </c>
      <c r="B18" s="16">
        <v>0</v>
      </c>
      <c r="C18" s="23">
        <f t="shared" si="0"/>
        <v>0</v>
      </c>
      <c r="D18" s="24">
        <f t="shared" si="2"/>
        <v>70</v>
      </c>
      <c r="Q18" s="35">
        <f t="shared" si="3"/>
        <v>35</v>
      </c>
      <c r="R18" s="50">
        <f t="shared" si="1"/>
        <v>0</v>
      </c>
      <c r="S18" s="48" t="s">
        <v>32</v>
      </c>
    </row>
    <row r="19" spans="1:19" ht="15.75" thickBot="1" x14ac:dyDescent="0.3">
      <c r="A19" s="28">
        <v>15</v>
      </c>
      <c r="B19" s="29">
        <v>15</v>
      </c>
      <c r="C19" s="30">
        <f t="shared" si="0"/>
        <v>30</v>
      </c>
      <c r="D19" s="27">
        <f t="shared" si="2"/>
        <v>100</v>
      </c>
      <c r="E19" t="s">
        <v>45</v>
      </c>
      <c r="Q19" s="61">
        <f t="shared" si="3"/>
        <v>50</v>
      </c>
      <c r="R19" s="57">
        <f>A22*B22</f>
        <v>0</v>
      </c>
      <c r="S19" s="49"/>
    </row>
    <row r="20" spans="1:19" x14ac:dyDescent="0.25">
      <c r="A20" s="8" t="s">
        <v>2</v>
      </c>
      <c r="B20" s="9">
        <f>SUM(B4:B19)</f>
        <v>50</v>
      </c>
      <c r="C20" s="10">
        <f>SUM(C4:C19)</f>
        <v>100</v>
      </c>
      <c r="Q20" s="34"/>
      <c r="R20" s="31">
        <f>SUM(R4:R19)</f>
        <v>125</v>
      </c>
      <c r="S20" s="34"/>
    </row>
  </sheetData>
  <mergeCells count="1">
    <mergeCell ref="A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N31" sqref="N31"/>
    </sheetView>
  </sheetViews>
  <sheetFormatPr baseColWidth="10" defaultRowHeight="15" x14ac:dyDescent="0.25"/>
  <cols>
    <col min="1" max="1" width="14.28515625" customWidth="1"/>
    <col min="2" max="2" width="17.28515625" customWidth="1"/>
    <col min="3" max="3" width="12.85546875" customWidth="1"/>
    <col min="4" max="4" width="14.140625" customWidth="1"/>
    <col min="19" max="19" width="22.85546875" customWidth="1"/>
  </cols>
  <sheetData>
    <row r="1" spans="1:23" ht="29.25" customHeight="1" x14ac:dyDescent="0.2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1"/>
    </row>
    <row r="2" spans="1:23" ht="15.75" thickBot="1" x14ac:dyDescent="0.3"/>
    <row r="3" spans="1:23" ht="49.5" customHeight="1" thickBot="1" x14ac:dyDescent="0.3">
      <c r="A3" s="5" t="s">
        <v>8</v>
      </c>
      <c r="B3" s="6" t="s">
        <v>1</v>
      </c>
      <c r="C3" s="6" t="s">
        <v>3</v>
      </c>
      <c r="D3" s="7" t="s">
        <v>4</v>
      </c>
      <c r="Q3" s="32" t="s">
        <v>20</v>
      </c>
      <c r="R3" s="33" t="s">
        <v>23</v>
      </c>
      <c r="S3" s="59" t="s">
        <v>24</v>
      </c>
    </row>
    <row r="4" spans="1:23" x14ac:dyDescent="0.25">
      <c r="A4" s="66" t="s">
        <v>10</v>
      </c>
      <c r="B4" s="63">
        <v>31</v>
      </c>
      <c r="C4" s="68">
        <f>B4*2</f>
        <v>62</v>
      </c>
      <c r="D4" s="65">
        <f>C4</f>
        <v>62</v>
      </c>
      <c r="E4" t="s">
        <v>43</v>
      </c>
      <c r="Q4" s="70">
        <f>B4</f>
        <v>31</v>
      </c>
      <c r="R4" s="50">
        <f>5*B4</f>
        <v>155</v>
      </c>
      <c r="S4" s="46"/>
    </row>
    <row r="5" spans="1:23" x14ac:dyDescent="0.25">
      <c r="A5" s="13" t="s">
        <v>11</v>
      </c>
      <c r="B5" s="14">
        <v>6</v>
      </c>
      <c r="C5" s="21">
        <f t="shared" ref="C5:C8" si="0">B5*2</f>
        <v>12</v>
      </c>
      <c r="D5" s="22">
        <f>C5+D4</f>
        <v>74</v>
      </c>
      <c r="E5" t="s">
        <v>44</v>
      </c>
      <c r="Q5" s="51">
        <f>Q4+B5</f>
        <v>37</v>
      </c>
      <c r="R5" s="52">
        <f>4*B5</f>
        <v>24</v>
      </c>
      <c r="S5" s="46" t="s">
        <v>34</v>
      </c>
    </row>
    <row r="6" spans="1:23" x14ac:dyDescent="0.25">
      <c r="A6" s="15" t="s">
        <v>12</v>
      </c>
      <c r="B6" s="16">
        <v>8</v>
      </c>
      <c r="C6" s="23">
        <f t="shared" si="0"/>
        <v>16</v>
      </c>
      <c r="D6" s="24">
        <f>C6+D5</f>
        <v>90</v>
      </c>
      <c r="E6" t="s">
        <v>45</v>
      </c>
      <c r="Q6" s="35">
        <f>Q5+B6</f>
        <v>45</v>
      </c>
      <c r="R6" s="50">
        <f>3*B6</f>
        <v>24</v>
      </c>
      <c r="S6" s="60">
        <f>R9/Q8</f>
        <v>4.2</v>
      </c>
    </row>
    <row r="7" spans="1:23" x14ac:dyDescent="0.25">
      <c r="A7" s="13" t="s">
        <v>13</v>
      </c>
      <c r="B7" s="14">
        <v>2</v>
      </c>
      <c r="C7" s="21">
        <f t="shared" si="0"/>
        <v>4</v>
      </c>
      <c r="D7" s="22">
        <f>C7+D6</f>
        <v>94</v>
      </c>
      <c r="Q7" s="53">
        <f>Q6+B7</f>
        <v>47</v>
      </c>
      <c r="R7" s="52">
        <f>2*B7</f>
        <v>4</v>
      </c>
      <c r="S7" s="47"/>
    </row>
    <row r="8" spans="1:23" ht="15.75" thickBot="1" x14ac:dyDescent="0.3">
      <c r="A8" s="17" t="s">
        <v>14</v>
      </c>
      <c r="B8" s="18">
        <v>3</v>
      </c>
      <c r="C8" s="25">
        <f t="shared" si="0"/>
        <v>6</v>
      </c>
      <c r="D8" s="26">
        <f t="shared" ref="D8" si="1">C8+D7</f>
        <v>100</v>
      </c>
      <c r="Q8" s="61">
        <f t="shared" ref="Q8" si="2">Q7+B8</f>
        <v>50</v>
      </c>
      <c r="R8" s="57">
        <f>1*B8</f>
        <v>3</v>
      </c>
      <c r="S8" s="58" t="s">
        <v>25</v>
      </c>
    </row>
    <row r="9" spans="1:23" x14ac:dyDescent="0.25">
      <c r="Q9" s="34"/>
      <c r="R9" s="31">
        <f>SUM(R4:R8)</f>
        <v>210</v>
      </c>
      <c r="S9" s="46"/>
    </row>
    <row r="10" spans="1:23" x14ac:dyDescent="0.25">
      <c r="S10" s="46" t="s">
        <v>28</v>
      </c>
    </row>
    <row r="11" spans="1:23" x14ac:dyDescent="0.25">
      <c r="S11" s="58">
        <f>Q8/2</f>
        <v>25</v>
      </c>
    </row>
    <row r="12" spans="1:23" x14ac:dyDescent="0.25">
      <c r="S12" s="58" t="s">
        <v>35</v>
      </c>
    </row>
    <row r="13" spans="1:23" x14ac:dyDescent="0.25">
      <c r="S13" s="46"/>
    </row>
    <row r="14" spans="1:23" x14ac:dyDescent="0.25">
      <c r="S14" s="46"/>
    </row>
    <row r="15" spans="1:23" x14ac:dyDescent="0.25">
      <c r="S15" s="46"/>
    </row>
    <row r="16" spans="1:23" x14ac:dyDescent="0.25">
      <c r="S16" s="48" t="s">
        <v>26</v>
      </c>
    </row>
    <row r="17" spans="19:19" x14ac:dyDescent="0.25">
      <c r="S17" s="48" t="s">
        <v>36</v>
      </c>
    </row>
    <row r="18" spans="19:19" ht="15.75" thickBot="1" x14ac:dyDescent="0.3">
      <c r="S18" s="49"/>
    </row>
  </sheetData>
  <mergeCells count="1">
    <mergeCell ref="A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O39" sqref="O39"/>
    </sheetView>
  </sheetViews>
  <sheetFormatPr baseColWidth="10" defaultRowHeight="15" x14ac:dyDescent="0.25"/>
  <cols>
    <col min="1" max="1" width="14.28515625" customWidth="1"/>
    <col min="2" max="2" width="17.28515625" customWidth="1"/>
    <col min="3" max="3" width="12.85546875" customWidth="1"/>
    <col min="4" max="4" width="14.140625" customWidth="1"/>
    <col min="19" max="19" width="19.85546875" customWidth="1"/>
  </cols>
  <sheetData>
    <row r="1" spans="1:23" ht="29.2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1"/>
    </row>
    <row r="2" spans="1:23" ht="15.75" thickBot="1" x14ac:dyDescent="0.3"/>
    <row r="3" spans="1:23" ht="49.5" customHeight="1" thickBot="1" x14ac:dyDescent="0.3">
      <c r="A3" s="5" t="s">
        <v>8</v>
      </c>
      <c r="B3" s="6" t="s">
        <v>17</v>
      </c>
      <c r="C3" s="6" t="s">
        <v>3</v>
      </c>
      <c r="D3" s="7" t="s">
        <v>4</v>
      </c>
      <c r="Q3" s="32" t="s">
        <v>20</v>
      </c>
      <c r="R3" s="33" t="s">
        <v>23</v>
      </c>
      <c r="S3" s="59" t="s">
        <v>24</v>
      </c>
    </row>
    <row r="4" spans="1:23" x14ac:dyDescent="0.25">
      <c r="A4" s="62" t="s">
        <v>9</v>
      </c>
      <c r="B4" s="63">
        <v>19</v>
      </c>
      <c r="C4" s="64">
        <f>B4*2</f>
        <v>38</v>
      </c>
      <c r="D4" s="65">
        <f>C4</f>
        <v>38</v>
      </c>
      <c r="E4" t="s">
        <v>43</v>
      </c>
      <c r="Q4" s="70">
        <f>B4</f>
        <v>19</v>
      </c>
      <c r="R4" s="50">
        <f>1*B4</f>
        <v>19</v>
      </c>
      <c r="S4" s="46"/>
    </row>
    <row r="5" spans="1:23" ht="15.75" thickBot="1" x14ac:dyDescent="0.3">
      <c r="A5" s="82" t="s">
        <v>16</v>
      </c>
      <c r="B5" s="83">
        <v>31</v>
      </c>
      <c r="C5" s="84">
        <f t="shared" ref="C5" si="0">B5*2</f>
        <v>62</v>
      </c>
      <c r="D5" s="85">
        <f>C5+D4</f>
        <v>100</v>
      </c>
      <c r="E5" t="s">
        <v>44</v>
      </c>
      <c r="Q5" s="75">
        <f>Q4+B5</f>
        <v>50</v>
      </c>
      <c r="R5" s="76">
        <f>0*B5</f>
        <v>0</v>
      </c>
      <c r="S5" s="46" t="s">
        <v>37</v>
      </c>
    </row>
    <row r="6" spans="1:23" x14ac:dyDescent="0.25">
      <c r="A6" s="8" t="s">
        <v>2</v>
      </c>
      <c r="B6" s="9">
        <f>SUM(B4:B5)</f>
        <v>50</v>
      </c>
      <c r="C6" s="10">
        <f>SUM(C4:C5)</f>
        <v>100</v>
      </c>
      <c r="E6" s="2" t="s">
        <v>46</v>
      </c>
      <c r="Q6" s="34"/>
      <c r="R6" s="31">
        <f>SUM(R4:R5)</f>
        <v>19</v>
      </c>
      <c r="S6" s="60">
        <f>R6/Q5</f>
        <v>0.38</v>
      </c>
    </row>
    <row r="7" spans="1:23" x14ac:dyDescent="0.25">
      <c r="E7" s="2"/>
      <c r="S7" s="47"/>
    </row>
    <row r="8" spans="1:23" x14ac:dyDescent="0.25">
      <c r="S8" s="58" t="s">
        <v>25</v>
      </c>
    </row>
    <row r="9" spans="1:23" x14ac:dyDescent="0.25">
      <c r="S9" s="46"/>
    </row>
    <row r="10" spans="1:23" x14ac:dyDescent="0.25">
      <c r="S10" s="46" t="s">
        <v>28</v>
      </c>
    </row>
    <row r="11" spans="1:23" x14ac:dyDescent="0.25">
      <c r="S11" s="58">
        <f>Q5/2</f>
        <v>25</v>
      </c>
    </row>
    <row r="12" spans="1:23" x14ac:dyDescent="0.25">
      <c r="S12" s="58" t="s">
        <v>38</v>
      </c>
    </row>
    <row r="13" spans="1:23" x14ac:dyDescent="0.25">
      <c r="S13" s="46"/>
    </row>
    <row r="14" spans="1:23" x14ac:dyDescent="0.25">
      <c r="S14" s="46"/>
    </row>
    <row r="15" spans="1:23" x14ac:dyDescent="0.25">
      <c r="S15" s="46"/>
    </row>
    <row r="16" spans="1:23" x14ac:dyDescent="0.25">
      <c r="S16" s="48" t="s">
        <v>26</v>
      </c>
    </row>
    <row r="17" spans="19:19" x14ac:dyDescent="0.25">
      <c r="S17" s="48" t="s">
        <v>39</v>
      </c>
    </row>
    <row r="18" spans="19:19" ht="15.75" thickBot="1" x14ac:dyDescent="0.3">
      <c r="S18" s="49"/>
    </row>
  </sheetData>
  <mergeCells count="2">
    <mergeCell ref="A1:O1"/>
    <mergeCell ref="E6:E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E9" sqref="E9"/>
    </sheetView>
  </sheetViews>
  <sheetFormatPr baseColWidth="10" defaultRowHeight="15" x14ac:dyDescent="0.25"/>
  <cols>
    <col min="1" max="1" width="14.28515625" customWidth="1"/>
    <col min="2" max="2" width="17.28515625" customWidth="1"/>
    <col min="3" max="3" width="12.85546875" customWidth="1"/>
    <col min="4" max="4" width="14.140625" customWidth="1"/>
    <col min="19" max="19" width="23.85546875" customWidth="1"/>
    <col min="21" max="21" width="17.28515625" customWidth="1"/>
  </cols>
  <sheetData>
    <row r="1" spans="1:23" ht="29.2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1"/>
    </row>
    <row r="2" spans="1:23" ht="15.75" thickBot="1" x14ac:dyDescent="0.3"/>
    <row r="3" spans="1:23" ht="49.5" customHeight="1" thickBot="1" x14ac:dyDescent="0.3">
      <c r="A3" s="5" t="s">
        <v>19</v>
      </c>
      <c r="B3" s="6" t="s">
        <v>17</v>
      </c>
      <c r="C3" s="6" t="s">
        <v>3</v>
      </c>
      <c r="D3" s="7" t="s">
        <v>4</v>
      </c>
      <c r="Q3" s="32" t="s">
        <v>20</v>
      </c>
      <c r="R3" s="33" t="s">
        <v>23</v>
      </c>
      <c r="S3" s="59" t="s">
        <v>24</v>
      </c>
    </row>
    <row r="4" spans="1:23" x14ac:dyDescent="0.25">
      <c r="A4" s="11">
        <v>1</v>
      </c>
      <c r="B4" s="12">
        <v>3</v>
      </c>
      <c r="C4" s="19">
        <f>B4*2</f>
        <v>6</v>
      </c>
      <c r="D4" s="20">
        <f>C4</f>
        <v>6</v>
      </c>
      <c r="E4" t="s">
        <v>43</v>
      </c>
      <c r="Q4" s="35">
        <f>B4</f>
        <v>3</v>
      </c>
      <c r="R4" s="50">
        <f>A4*B4</f>
        <v>3</v>
      </c>
      <c r="S4" s="46"/>
    </row>
    <row r="5" spans="1:23" x14ac:dyDescent="0.25">
      <c r="A5" s="13">
        <v>2</v>
      </c>
      <c r="B5" s="14">
        <v>16</v>
      </c>
      <c r="C5" s="21">
        <f t="shared" ref="C5:C13" si="0">B5*2</f>
        <v>32</v>
      </c>
      <c r="D5" s="22">
        <f>C5+D4</f>
        <v>38</v>
      </c>
      <c r="E5" t="s">
        <v>44</v>
      </c>
      <c r="Q5" s="51">
        <f>Q4+B5</f>
        <v>19</v>
      </c>
      <c r="R5" s="52">
        <f>A5*B5</f>
        <v>32</v>
      </c>
      <c r="S5" s="46" t="s">
        <v>40</v>
      </c>
    </row>
    <row r="6" spans="1:23" x14ac:dyDescent="0.25">
      <c r="A6" s="15">
        <v>3</v>
      </c>
      <c r="B6" s="16">
        <v>1</v>
      </c>
      <c r="C6" s="23">
        <f t="shared" si="0"/>
        <v>2</v>
      </c>
      <c r="D6" s="24">
        <f>C6+D5</f>
        <v>40</v>
      </c>
      <c r="Q6" s="35">
        <f>Q5+B6</f>
        <v>20</v>
      </c>
      <c r="R6" s="50">
        <f>A6*B6</f>
        <v>3</v>
      </c>
      <c r="S6" s="60">
        <f>R14/Q13</f>
        <v>3.96</v>
      </c>
    </row>
    <row r="7" spans="1:23" x14ac:dyDescent="0.25">
      <c r="A7" s="72">
        <v>4</v>
      </c>
      <c r="B7" s="37">
        <v>1</v>
      </c>
      <c r="C7" s="73">
        <f t="shared" si="0"/>
        <v>2</v>
      </c>
      <c r="D7" s="74">
        <f>C7+D6</f>
        <v>42</v>
      </c>
      <c r="Q7" s="71">
        <f>Q6+B7</f>
        <v>21</v>
      </c>
      <c r="R7" s="52">
        <f t="shared" ref="R7:R13" si="1">A7*B7</f>
        <v>4</v>
      </c>
      <c r="S7" s="47"/>
    </row>
    <row r="8" spans="1:23" x14ac:dyDescent="0.25">
      <c r="A8" s="78">
        <v>5</v>
      </c>
      <c r="B8" s="79">
        <v>25</v>
      </c>
      <c r="C8" s="80">
        <f t="shared" si="0"/>
        <v>50</v>
      </c>
      <c r="D8" s="81">
        <f t="shared" ref="D8:D13" si="2">C8+D7</f>
        <v>92</v>
      </c>
      <c r="E8" t="s">
        <v>45</v>
      </c>
      <c r="Q8" s="35">
        <f t="shared" ref="Q8:Q13" si="3">Q7+B8</f>
        <v>46</v>
      </c>
      <c r="R8" s="50">
        <f t="shared" si="1"/>
        <v>125</v>
      </c>
      <c r="S8" s="54"/>
    </row>
    <row r="9" spans="1:23" x14ac:dyDescent="0.25">
      <c r="A9" s="13">
        <v>6</v>
      </c>
      <c r="B9" s="14">
        <v>2</v>
      </c>
      <c r="C9" s="21">
        <f t="shared" si="0"/>
        <v>4</v>
      </c>
      <c r="D9" s="22">
        <f t="shared" si="2"/>
        <v>96</v>
      </c>
      <c r="Q9" s="51">
        <f t="shared" si="3"/>
        <v>48</v>
      </c>
      <c r="R9" s="52">
        <f t="shared" si="1"/>
        <v>12</v>
      </c>
      <c r="S9" s="58" t="s">
        <v>25</v>
      </c>
    </row>
    <row r="10" spans="1:23" x14ac:dyDescent="0.25">
      <c r="A10" s="15">
        <v>7</v>
      </c>
      <c r="B10" s="16">
        <v>0</v>
      </c>
      <c r="C10" s="23">
        <f t="shared" si="0"/>
        <v>0</v>
      </c>
      <c r="D10" s="24">
        <f t="shared" si="2"/>
        <v>96</v>
      </c>
      <c r="Q10" s="77">
        <f t="shared" si="3"/>
        <v>48</v>
      </c>
      <c r="R10" s="50">
        <f t="shared" si="1"/>
        <v>0</v>
      </c>
      <c r="S10" s="46"/>
    </row>
    <row r="11" spans="1:23" x14ac:dyDescent="0.25">
      <c r="A11" s="13">
        <v>8</v>
      </c>
      <c r="B11" s="14">
        <v>0</v>
      </c>
      <c r="C11" s="21">
        <f t="shared" si="0"/>
        <v>0</v>
      </c>
      <c r="D11" s="22">
        <f t="shared" si="2"/>
        <v>96</v>
      </c>
      <c r="Q11" s="51">
        <f t="shared" si="3"/>
        <v>48</v>
      </c>
      <c r="R11" s="52">
        <f t="shared" si="1"/>
        <v>0</v>
      </c>
      <c r="S11" s="46" t="s">
        <v>28</v>
      </c>
    </row>
    <row r="12" spans="1:23" x14ac:dyDescent="0.25">
      <c r="A12" s="15">
        <v>9</v>
      </c>
      <c r="B12" s="16">
        <v>1</v>
      </c>
      <c r="C12" s="23">
        <f t="shared" si="0"/>
        <v>2</v>
      </c>
      <c r="D12" s="24">
        <f t="shared" si="2"/>
        <v>98</v>
      </c>
      <c r="Q12" s="35">
        <f t="shared" si="3"/>
        <v>49</v>
      </c>
      <c r="R12" s="50">
        <f t="shared" si="1"/>
        <v>9</v>
      </c>
      <c r="S12" s="58">
        <f>Q13/2</f>
        <v>25</v>
      </c>
    </row>
    <row r="13" spans="1:23" ht="15.75" thickBot="1" x14ac:dyDescent="0.3">
      <c r="A13" s="28">
        <v>10</v>
      </c>
      <c r="B13" s="29">
        <v>1</v>
      </c>
      <c r="C13" s="30">
        <f t="shared" si="0"/>
        <v>2</v>
      </c>
      <c r="D13" s="27">
        <f t="shared" si="2"/>
        <v>100</v>
      </c>
      <c r="Q13" s="75">
        <f t="shared" si="3"/>
        <v>50</v>
      </c>
      <c r="R13" s="76">
        <f t="shared" si="1"/>
        <v>10</v>
      </c>
      <c r="S13" s="58" t="s">
        <v>41</v>
      </c>
    </row>
    <row r="14" spans="1:23" x14ac:dyDescent="0.25">
      <c r="A14" s="8" t="s">
        <v>2</v>
      </c>
      <c r="B14" s="9">
        <f>SUM(B4:B13)</f>
        <v>50</v>
      </c>
      <c r="C14" s="10">
        <f>SUM(C4:C13)</f>
        <v>100</v>
      </c>
      <c r="Q14" s="34"/>
      <c r="R14" s="31">
        <f>SUM(R4:R13)</f>
        <v>198</v>
      </c>
      <c r="S14" s="46"/>
    </row>
    <row r="15" spans="1:23" x14ac:dyDescent="0.25">
      <c r="S15" s="46"/>
    </row>
    <row r="16" spans="1:23" x14ac:dyDescent="0.25">
      <c r="S16" s="46"/>
    </row>
    <row r="17" spans="19:21" x14ac:dyDescent="0.25">
      <c r="S17" s="48" t="s">
        <v>26</v>
      </c>
    </row>
    <row r="18" spans="19:21" x14ac:dyDescent="0.25">
      <c r="S18" s="48" t="s">
        <v>42</v>
      </c>
    </row>
    <row r="19" spans="19:21" x14ac:dyDescent="0.25">
      <c r="S19" s="46"/>
    </row>
    <row r="20" spans="19:21" x14ac:dyDescent="0.25">
      <c r="S20" s="46"/>
      <c r="U20" s="34"/>
    </row>
    <row r="21" spans="19:21" x14ac:dyDescent="0.25">
      <c r="S21" s="46"/>
    </row>
    <row r="22" spans="19:21" ht="15.75" thickBot="1" x14ac:dyDescent="0.3">
      <c r="S22" s="49"/>
    </row>
    <row r="23" spans="19:21" x14ac:dyDescent="0.25">
      <c r="S23" s="34"/>
    </row>
  </sheetData>
  <mergeCells count="1">
    <mergeCell ref="A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Pregunta 1</vt:lpstr>
      <vt:lpstr>Pregunta 2</vt:lpstr>
      <vt:lpstr>Pregunta 3</vt:lpstr>
      <vt:lpstr>Pregunta 4</vt:lpstr>
      <vt:lpstr>Pregunta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Valo</dc:creator>
  <cp:lastModifiedBy>C Valo</cp:lastModifiedBy>
  <dcterms:created xsi:type="dcterms:W3CDTF">2022-08-26T13:18:24Z</dcterms:created>
  <dcterms:modified xsi:type="dcterms:W3CDTF">2022-08-26T19:06:06Z</dcterms:modified>
</cp:coreProperties>
</file>