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dmin\Documents\uyen\"/>
    </mc:Choice>
  </mc:AlternateContent>
  <bookViews>
    <workbookView xWindow="0" yWindow="0" windowWidth="16470" windowHeight="13995" activeTab="2"/>
  </bookViews>
  <sheets>
    <sheet name="Crowdfunding" sheetId="1" r:id="rId1"/>
    <sheet name="Sheet6" sheetId="11" r:id="rId2"/>
    <sheet name="Sheet4" sheetId="9" r:id="rId3"/>
    <sheet name="Sheet1" sheetId="13" r:id="rId4"/>
    <sheet name="Sheet2" sheetId="3" r:id="rId5"/>
    <sheet name="Sheet3" sheetId="4" r:id="rId6"/>
  </sheets>
  <definedNames>
    <definedName name="_xlcn.WorksheetConnection_CrowdfundingC1R10011" hidden="1">Crowdfunding!$C$1:$T$1001</definedName>
  </definedNames>
  <calcPr calcId="152511"/>
  <pivotCaches>
    <pivotCache cacheId="9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-8e8239d1-5ad1-4d3a-a6ee-9ad9fc92783c" name="Range" connection="WorksheetConnection_Crowdfunding!$C$1:$R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9" l="1"/>
  <c r="M12" i="9"/>
  <c r="M11" i="9"/>
  <c r="M10" i="9"/>
  <c r="M9" i="9"/>
  <c r="M8" i="9"/>
  <c r="J13" i="9"/>
  <c r="J12" i="9"/>
  <c r="J11" i="9"/>
  <c r="J10" i="9"/>
  <c r="J9" i="9"/>
  <c r="J8" i="9"/>
  <c r="H3" i="11"/>
  <c r="H4" i="11"/>
  <c r="H5" i="11"/>
  <c r="H6" i="11"/>
  <c r="H7" i="11"/>
  <c r="H8" i="11"/>
  <c r="H9" i="11"/>
  <c r="H10" i="11"/>
  <c r="H11" i="11"/>
  <c r="H12" i="11"/>
  <c r="H13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E3" i="11"/>
  <c r="E4" i="11"/>
  <c r="E5" i="11"/>
  <c r="E6" i="11"/>
  <c r="E7" i="11"/>
  <c r="E8" i="11"/>
  <c r="E9" i="11"/>
  <c r="E10" i="11"/>
  <c r="E11" i="11"/>
  <c r="E12" i="11"/>
  <c r="E13" i="11"/>
  <c r="D13" i="11"/>
  <c r="D12" i="11"/>
  <c r="D11" i="11"/>
  <c r="D10" i="11"/>
  <c r="D9" i="11"/>
  <c r="D8" i="11"/>
  <c r="D7" i="11"/>
  <c r="D6" i="11"/>
  <c r="D5" i="11"/>
  <c r="D4" i="11"/>
  <c r="D3" i="11"/>
  <c r="C3" i="11"/>
  <c r="D2" i="11"/>
  <c r="C13" i="11"/>
  <c r="C12" i="11"/>
  <c r="C11" i="11"/>
  <c r="C10" i="11"/>
  <c r="C9" i="11"/>
  <c r="C8" i="11"/>
  <c r="C7" i="11"/>
  <c r="C6" i="11"/>
  <c r="C5" i="11"/>
  <c r="C4" i="11"/>
  <c r="B3" i="11"/>
  <c r="C2" i="11"/>
  <c r="B13" i="11"/>
  <c r="B12" i="11"/>
  <c r="B11" i="11"/>
  <c r="B10" i="11"/>
  <c r="B9" i="11"/>
  <c r="B8" i="11"/>
  <c r="B7" i="11"/>
  <c r="B6" i="11"/>
  <c r="B5" i="11"/>
  <c r="B4" i="11"/>
  <c r="B2" i="11"/>
  <c r="E2" i="11" l="1"/>
  <c r="G2" i="11" s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  <c r="H2" i="11" l="1"/>
  <c r="F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rowdfunding!$C$1:$R$1001" type="102" refreshedVersion="5" minRefreshableVersion="5">
    <extLst>
      <ext xmlns:x15="http://schemas.microsoft.com/office/spreadsheetml/2010/11/main" uri="{DE250136-89BD-433C-8126-D09CA5730AF9}">
        <x15:connection id="Range-8e8239d1-5ad1-4d3a-a6ee-9ad9fc92783c" autoDelete="1">
          <x15:rangePr sourceName="_xlcn.WorksheetConnection_CrowdfundingC1R10011"/>
        </x15:connection>
      </ext>
    </extLst>
  </connection>
</connections>
</file>

<file path=xl/sharedStrings.xml><?xml version="1.0" encoding="utf-8"?>
<sst xmlns="http://schemas.openxmlformats.org/spreadsheetml/2006/main" count="9045" uniqueCount="2102">
  <si>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</si>
  <si>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</si>
  <si>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</si>
  <si>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</si>
  <si>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</si>
  <si>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</si>
  <si>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</si>
  <si>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</si>
  <si>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</si>
  <si>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</si>
  <si>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</si>
  <si>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</si>
  <si>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</si>
  <si>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</si>
  <si>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</si>
  <si>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</si>
  <si>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</si>
  <si>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</si>
  <si>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</si>
  <si>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</si>
  <si>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</si>
  <si>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</si>
  <si>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</si>
  <si>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</si>
  <si>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</si>
  <si>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</si>
  <si>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</si>
  <si>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</si>
  <si>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</si>
  <si>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</si>
  <si>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</si>
  <si>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</si>
  <si>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</si>
  <si>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</si>
  <si>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</si>
  <si>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</si>
  <si>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</si>
  <si>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</si>
  <si>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</si>
  <si>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</si>
  <si>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</si>
  <si>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</si>
  <si>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</si>
  <si>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</si>
  <si>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</si>
  <si>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</si>
  <si>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</si>
  <si>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</si>
  <si>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</si>
  <si>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</si>
  <si>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</si>
  <si>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</si>
  <si>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</si>
  <si>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</si>
  <si>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</si>
  <si>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</si>
  <si>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</si>
  <si>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</si>
  <si>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</si>
  <si>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</si>
  <si>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</si>
  <si>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</si>
  <si>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</si>
  <si>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</si>
  <si>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</si>
  <si>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</si>
  <si>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</si>
  <si>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</si>
  <si>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</si>
  <si>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</si>
  <si>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</si>
  <si>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</si>
  <si>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</si>
  <si>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</si>
  <si>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</si>
  <si>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</si>
  <si>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</si>
  <si>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</si>
  <si>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</si>
  <si>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</si>
  <si>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</si>
  <si>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</si>
  <si>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</si>
  <si>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</si>
  <si>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</si>
  <si>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</si>
  <si>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</si>
  <si>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</si>
  <si>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</si>
  <si>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</si>
  <si>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</si>
  <si>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</si>
  <si>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</si>
  <si>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</si>
  <si>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</si>
  <si>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</si>
  <si>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</si>
  <si>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</si>
  <si>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</si>
  <si>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</si>
  <si>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</si>
  <si>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</si>
  <si>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</si>
  <si>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</si>
  <si>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</si>
  <si>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</si>
  <si>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</si>
  <si>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</si>
  <si>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</si>
  <si>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</si>
  <si>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</si>
  <si>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</si>
  <si>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</si>
  <si>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</si>
  <si>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</si>
  <si>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</si>
  <si>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</si>
  <si>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</si>
  <si>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</si>
  <si>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</si>
  <si>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</si>
  <si>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</si>
  <si>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</si>
  <si>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</si>
  <si>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</si>
  <si>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</si>
  <si>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</si>
  <si>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</si>
  <si>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</si>
  <si>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</si>
  <si>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</si>
  <si>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</si>
  <si>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</si>
  <si>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</si>
  <si>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</si>
  <si>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</si>
  <si>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</si>
  <si>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</si>
  <si>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</si>
  <si>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</si>
  <si>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</si>
  <si>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</si>
  <si>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</si>
  <si>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</si>
  <si>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</si>
  <si>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</si>
  <si>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</si>
  <si>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</si>
  <si>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</si>
  <si>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</si>
  <si>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</si>
  <si>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</si>
  <si>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</si>
  <si>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</si>
  <si>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</si>
  <si>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</si>
  <si>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</si>
  <si>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</si>
  <si>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</si>
  <si>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</si>
  <si>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</si>
  <si>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</si>
  <si>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</si>
  <si>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</si>
  <si>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</si>
  <si>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</si>
  <si>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</si>
  <si>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</si>
  <si>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</si>
  <si>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</si>
  <si>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</si>
  <si>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</si>
  <si>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</si>
  <si>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</si>
  <si>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</si>
  <si>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</si>
  <si>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</si>
  <si>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</si>
  <si>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</si>
  <si>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</si>
  <si>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</si>
  <si>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</si>
  <si>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</si>
  <si>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</si>
  <si>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</si>
  <si>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</si>
  <si>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</si>
  <si>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</si>
  <si>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</si>
  <si>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</si>
  <si>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</si>
  <si>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</si>
  <si>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</si>
  <si>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</si>
  <si>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</si>
  <si>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</si>
  <si>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</si>
  <si>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</si>
  <si>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</si>
  <si>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</si>
  <si>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</si>
  <si>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</si>
  <si>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</si>
  <si>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</si>
  <si>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</si>
  <si>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</si>
  <si>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</si>
  <si>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</si>
  <si>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</si>
  <si>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</si>
  <si>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</si>
  <si>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</si>
  <si>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</si>
  <si>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</si>
  <si>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</si>
  <si>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</si>
  <si>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</si>
  <si>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</si>
  <si>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</si>
  <si>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</si>
  <si>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</si>
  <si>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</si>
  <si>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</si>
  <si>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</si>
  <si>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</si>
  <si>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</si>
  <si>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</si>
  <si>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</si>
  <si>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</si>
  <si>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</si>
  <si>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</si>
  <si>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</si>
  <si>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</si>
  <si>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</si>
  <si>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</si>
  <si>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</si>
  <si>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</si>
  <si>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</si>
  <si>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</si>
  <si>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</si>
  <si>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</si>
  <si>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</si>
  <si>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</si>
  <si>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</si>
  <si>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</si>
  <si>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</si>
  <si>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</si>
  <si>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</si>
  <si>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</si>
  <si>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</si>
  <si>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</si>
  <si>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</si>
  <si>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</si>
  <si>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</si>
  <si>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</si>
  <si>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</si>
  <si>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</si>
  <si>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</si>
  <si>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</si>
  <si>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</si>
  <si>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</si>
  <si>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</si>
  <si>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</si>
  <si>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</si>
  <si>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</si>
  <si>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</si>
  <si>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</si>
  <si>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</si>
  <si>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</si>
  <si>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</si>
  <si>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</si>
  <si>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</si>
  <si>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</si>
  <si>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</si>
  <si>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</si>
  <si>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</si>
  <si>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</si>
  <si>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</si>
  <si>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</si>
  <si>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</si>
  <si>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</si>
  <si>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</si>
  <si>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</si>
  <si>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</si>
  <si>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</si>
  <si>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</si>
  <si>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</si>
  <si>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</si>
  <si>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</si>
  <si>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</si>
  <si>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</si>
  <si>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</si>
  <si>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</si>
  <si>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</si>
  <si>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</si>
  <si>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</si>
  <si>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</si>
  <si>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</si>
  <si>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</si>
  <si>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</si>
  <si>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</si>
  <si>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</si>
  <si>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</si>
  <si>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</si>
  <si>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</si>
  <si>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</si>
  <si>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</si>
  <si>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</si>
  <si>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</si>
  <si>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</si>
  <si>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</si>
  <si>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</si>
  <si>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</si>
  <si>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</si>
  <si>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</si>
  <si>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</si>
  <si>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</si>
  <si>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</si>
  <si>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</si>
  <si>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</si>
  <si>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</si>
  <si>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</si>
  <si>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</si>
  <si>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</si>
  <si>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</si>
  <si>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</si>
  <si>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</si>
  <si>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</si>
  <si>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</si>
  <si>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</si>
  <si>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</si>
  <si>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</si>
  <si>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</si>
  <si>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</si>
  <si>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</si>
  <si>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</si>
  <si>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</si>
  <si>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</si>
  <si>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</si>
  <si>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</si>
  <si>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</si>
  <si>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</si>
  <si>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</si>
  <si>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</si>
  <si>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</si>
  <si>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</si>
  <si>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</si>
  <si>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</si>
  <si>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</si>
  <si>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</si>
  <si>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</si>
  <si>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</si>
  <si>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</si>
  <si>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</si>
  <si>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</si>
  <si>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</si>
  <si>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</si>
  <si>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</si>
  <si>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</si>
  <si>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</si>
  <si>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</si>
  <si>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</si>
  <si>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</si>
  <si>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</si>
  <si>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</si>
  <si>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</si>
  <si>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</si>
  <si>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</si>
  <si>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</si>
  <si>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</si>
  <si>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</si>
  <si>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</si>
  <si>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</si>
  <si>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</si>
  <si>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</si>
  <si>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</si>
  <si>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</si>
  <si>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</si>
  <si>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</si>
  <si>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</si>
  <si>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</si>
  <si>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</si>
  <si>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</si>
  <si>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</si>
  <si>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</si>
  <si>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</si>
  <si>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</si>
  <si>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</si>
  <si>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</si>
  <si>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</si>
  <si>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</si>
  <si>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</si>
  <si>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</si>
  <si>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</si>
  <si>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</si>
  <si>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</si>
  <si>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</si>
  <si>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</si>
  <si>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</si>
  <si>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</si>
  <si>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</si>
  <si>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</si>
  <si>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</si>
  <si>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</si>
  <si>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</si>
  <si>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</si>
  <si>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</si>
  <si>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</si>
  <si>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</si>
  <si>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</si>
  <si>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</si>
  <si>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</si>
  <si>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</si>
  <si>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</si>
  <si>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</si>
  <si>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</si>
  <si>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</si>
  <si>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</si>
  <si>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</si>
  <si>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</si>
  <si>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</si>
  <si>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</si>
  <si>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</si>
  <si>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</si>
  <si>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</si>
  <si>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</si>
  <si>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</si>
  <si>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</si>
  <si>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</si>
  <si>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</si>
  <si>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</si>
  <si>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</si>
  <si>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</si>
  <si>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</si>
  <si>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</si>
  <si>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</si>
  <si>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</si>
  <si>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</si>
  <si>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</si>
  <si>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</si>
  <si>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</si>
  <si>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</si>
  <si>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</si>
  <si>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</si>
  <si>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</si>
  <si>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</si>
  <si>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</si>
  <si>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</si>
  <si>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</si>
  <si>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</si>
  <si>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</si>
  <si>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</si>
  <si>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</si>
  <si>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</si>
  <si>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</si>
  <si>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</si>
  <si>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</si>
  <si>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</si>
  <si>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</si>
  <si>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</si>
  <si>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</si>
  <si>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</si>
  <si>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</si>
  <si>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</si>
  <si>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</si>
  <si>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</si>
  <si>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</si>
  <si>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</si>
  <si>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</si>
  <si>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</si>
  <si>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</si>
  <si>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</si>
  <si>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</si>
  <si>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</si>
  <si>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</si>
  <si>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</si>
  <si>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</si>
  <si>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</si>
  <si>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</si>
  <si>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</si>
  <si>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</si>
  <si>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</si>
  <si>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</si>
  <si>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</si>
  <si>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</si>
  <si>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</si>
  <si>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</si>
  <si>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</si>
  <si>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</si>
  <si>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</si>
  <si>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</si>
  <si>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</si>
  <si>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</si>
  <si>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</si>
  <si>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</si>
  <si>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</si>
  <si>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</si>
  <si>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</si>
  <si>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</si>
  <si>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</si>
  <si>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</si>
  <si>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</si>
  <si>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</si>
  <si>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</si>
  <si>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</si>
  <si>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</si>
  <si>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</si>
  <si>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</si>
  <si>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</si>
  <si>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</si>
  <si>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</si>
  <si>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</si>
  <si>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</si>
  <si>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</si>
  <si>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</si>
  <si>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</si>
  <si>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</si>
  <si>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</si>
  <si>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</si>
  <si>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</si>
  <si>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</si>
  <si>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</si>
  <si>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</si>
  <si>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</si>
  <si>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</si>
  <si>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</si>
  <si>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</si>
  <si>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</si>
  <si>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</si>
  <si>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</si>
  <si>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</si>
  <si>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</si>
  <si>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</si>
  <si>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</si>
  <si>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</si>
  <si>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</si>
  <si>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</si>
  <si>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</si>
  <si>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</si>
  <si>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</si>
  <si>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</si>
  <si>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</si>
  <si>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</si>
  <si>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</si>
  <si>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</si>
  <si>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</si>
  <si>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</si>
  <si>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</si>
  <si>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</si>
  <si>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</si>
  <si>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</si>
  <si>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</si>
  <si>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</si>
  <si>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</si>
  <si>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</si>
  <si>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</si>
  <si>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</si>
  <si>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</si>
  <si>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</si>
  <si>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</si>
  <si>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</si>
  <si>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</si>
  <si>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</si>
  <si>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</si>
  <si>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</si>
  <si>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</si>
  <si>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</si>
  <si>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</si>
  <si>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</si>
  <si>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</si>
  <si>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</si>
  <si>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</si>
  <si>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</si>
  <si>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</si>
  <si>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</si>
  <si>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</si>
  <si>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</si>
  <si>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</si>
  <si>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</si>
  <si>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</si>
  <si>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</si>
  <si>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</si>
  <si>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</si>
  <si>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</si>
  <si>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</si>
  <si>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</si>
  <si>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</si>
  <si>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</si>
  <si>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</si>
  <si>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</si>
  <si>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</si>
  <si>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</si>
  <si>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</si>
  <si>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</si>
  <si>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</si>
  <si>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</si>
  <si>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</si>
  <si>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</si>
  <si>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</si>
  <si>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</si>
  <si>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</si>
  <si>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</si>
  <si>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</si>
  <si>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</si>
  <si>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</si>
  <si>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</si>
  <si>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</si>
  <si>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</si>
  <si>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</si>
  <si>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</si>
  <si>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</si>
  <si>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</si>
  <si>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</si>
  <si>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</si>
  <si>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</si>
  <si>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</si>
  <si>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</si>
  <si>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</si>
  <si>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</si>
  <si>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</si>
  <si>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</si>
  <si>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</si>
  <si>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</si>
  <si>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</si>
  <si>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</si>
  <si>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</si>
  <si>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</si>
  <si>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</si>
  <si>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</si>
  <si>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</si>
  <si>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</si>
  <si>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</si>
  <si>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</si>
  <si>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</si>
  <si>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</si>
  <si>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</si>
  <si>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</si>
  <si>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</si>
  <si>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</si>
  <si>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</si>
  <si>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</si>
  <si>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</si>
  <si>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</si>
  <si>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</si>
  <si>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</si>
  <si>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</si>
  <si>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</si>
  <si>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</si>
  <si>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</si>
  <si>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</si>
  <si>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</si>
  <si>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</si>
  <si>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</si>
  <si>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</si>
  <si>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</si>
  <si>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</si>
  <si>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</si>
  <si>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</si>
  <si>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</si>
  <si>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</si>
  <si>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</si>
  <si>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</si>
  <si>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</si>
  <si>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</si>
  <si>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</si>
  <si>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</si>
  <si>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</si>
  <si>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</si>
  <si>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</si>
  <si>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</si>
  <si>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</si>
  <si>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</si>
  <si>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</si>
  <si>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</si>
  <si>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</si>
  <si>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</si>
  <si>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</si>
  <si>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</si>
  <si>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</si>
  <si>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</si>
  <si>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</si>
  <si>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</si>
  <si>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</si>
  <si>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</si>
  <si>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</si>
  <si>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</si>
  <si>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</si>
  <si>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</si>
  <si>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</si>
  <si>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</si>
  <si>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</si>
  <si>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</si>
  <si>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</si>
  <si>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</si>
  <si>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</si>
  <si>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</si>
  <si>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</si>
  <si>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</si>
  <si>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</si>
  <si>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</si>
  <si>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</si>
  <si>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</si>
  <si>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</si>
  <si>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</si>
  <si>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</si>
  <si>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</si>
  <si>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</si>
  <si>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</si>
  <si>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</si>
  <si>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</si>
  <si>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</si>
  <si>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</si>
  <si>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</si>
  <si>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</si>
  <si>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</si>
  <si>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</si>
  <si>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</si>
  <si>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</si>
  <si>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</si>
  <si>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</si>
  <si>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</si>
  <si>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</si>
  <si>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</si>
  <si>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</si>
  <si>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</si>
  <si>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</si>
  <si>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</si>
  <si>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</si>
  <si>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</si>
  <si>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</si>
  <si>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</si>
  <si>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</si>
  <si>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</si>
  <si>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</si>
  <si>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</si>
  <si>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</si>
  <si>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</si>
  <si>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</si>
  <si>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</si>
  <si>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</si>
  <si>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</si>
  <si>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</si>
  <si>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</si>
  <si>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</si>
  <si>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</si>
  <si>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</si>
  <si>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</si>
  <si>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</si>
  <si>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</si>
  <si>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</si>
  <si>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</si>
  <si>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</si>
  <si>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</si>
  <si>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</si>
  <si>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</si>
  <si>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</si>
  <si>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</si>
  <si>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</si>
  <si>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</si>
  <si>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</si>
  <si>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</si>
  <si>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</si>
  <si>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</si>
  <si>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</si>
  <si>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</si>
  <si>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</si>
  <si>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</si>
  <si>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</si>
  <si>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</si>
  <si>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</si>
  <si>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</si>
  <si>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</si>
  <si>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</si>
  <si>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</si>
  <si>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</si>
  <si>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</si>
  <si>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</si>
  <si>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</si>
  <si>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</si>
  <si>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</si>
  <si>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</si>
  <si>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</si>
  <si>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</si>
  <si>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</si>
  <si>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</si>
  <si>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</si>
  <si>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</si>
  <si>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</si>
  <si>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</si>
  <si>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</si>
  <si>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</si>
  <si>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</si>
  <si>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</si>
  <si>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</si>
  <si>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</si>
  <si>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</si>
  <si>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</si>
  <si>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</si>
  <si>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</si>
  <si>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</si>
  <si>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</si>
  <si>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</si>
  <si>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</si>
  <si>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</si>
  <si>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</si>
  <si>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</si>
  <si>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</si>
  <si>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</si>
  <si>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</si>
  <si>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</si>
  <si>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</si>
  <si>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</si>
  <si>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</si>
  <si>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</si>
  <si>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</si>
  <si>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</si>
  <si>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</si>
  <si>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</si>
  <si>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</si>
  <si>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</si>
  <si>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</si>
  <si>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</si>
  <si>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</si>
  <si>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</si>
  <si>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</si>
  <si>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</si>
  <si>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</si>
  <si>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</si>
  <si>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</si>
  <si>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</si>
  <si>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</si>
  <si>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</si>
  <si>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</si>
  <si>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</si>
  <si>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</si>
  <si>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</si>
  <si>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</si>
  <si>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</si>
  <si>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</si>
  <si>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</si>
  <si>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</si>
  <si>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</si>
  <si>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</si>
  <si>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</si>
  <si>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</si>
  <si>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</si>
  <si>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</si>
  <si>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</si>
  <si>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</si>
  <si>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</si>
  <si>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</si>
  <si>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</si>
  <si>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</si>
  <si>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</si>
  <si>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</si>
  <si>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</si>
  <si>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</si>
  <si>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</si>
  <si>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</si>
  <si>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</si>
  <si>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</si>
  <si>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</si>
  <si>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</si>
  <si>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</si>
  <si>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</si>
  <si>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</si>
  <si>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</si>
  <si>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</si>
  <si>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</si>
  <si>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</si>
  <si>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</si>
  <si>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</si>
  <si>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</si>
  <si>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</si>
  <si>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</si>
  <si>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</si>
  <si>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</si>
  <si>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</si>
  <si>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</si>
  <si>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</si>
  <si>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</si>
  <si>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</si>
  <si>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</si>
  <si>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</si>
  <si>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</si>
  <si>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</si>
  <si>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</si>
  <si>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</si>
  <si>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</si>
  <si>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</si>
  <si>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</si>
  <si>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</si>
  <si>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</si>
  <si>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</si>
  <si>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</si>
  <si>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</si>
  <si>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</si>
  <si>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</si>
  <si>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</si>
  <si>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</si>
  <si>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</si>
  <si>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</si>
  <si>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</si>
  <si>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</si>
  <si>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</si>
  <si>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</si>
  <si>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</si>
  <si>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</si>
  <si>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</si>
  <si>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</si>
  <si>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</si>
  <si>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</si>
  <si>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</si>
  <si>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</si>
  <si>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</si>
  <si>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</si>
  <si>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</si>
  <si>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</si>
  <si>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</si>
  <si>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</si>
  <si>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</si>
  <si>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</si>
  <si>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</si>
  <si>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</si>
  <si>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</si>
  <si>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</si>
  <si>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</si>
  <si>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</si>
  <si>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</si>
  <si>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</si>
  <si>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</si>
  <si>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</si>
  <si>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</si>
  <si>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</si>
  <si>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</si>
  <si>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</si>
  <si>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</si>
  <si>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</si>
  <si>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</si>
  <si>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</si>
  <si>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</si>
  <si>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</si>
  <si>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</si>
  <si>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</si>
  <si>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</si>
  <si>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</si>
  <si>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</si>
  <si>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</si>
  <si>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</si>
  <si>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</si>
  <si>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</si>
  <si>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</si>
  <si>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</si>
  <si>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</si>
  <si>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</si>
  <si>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</si>
  <si>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</si>
  <si>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</si>
  <si>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</si>
  <si>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</si>
  <si>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</si>
  <si>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</si>
  <si>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</si>
  <si>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</si>
  <si>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</si>
  <si>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</si>
  <si>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</si>
  <si>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</si>
  <si>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</si>
  <si>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</si>
  <si>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</si>
  <si>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</si>
  <si>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</si>
  <si>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</si>
  <si>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</si>
  <si>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</si>
  <si>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</si>
  <si>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</si>
  <si>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</si>
  <si>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</si>
  <si>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</si>
  <si>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</si>
  <si>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</si>
  <si>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</si>
  <si>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</si>
  <si>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</si>
  <si>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</si>
  <si>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</si>
  <si>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</si>
  <si>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</si>
  <si>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</si>
  <si>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</si>
  <si>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</si>
  <si>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</si>
  <si>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</si>
  <si>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</si>
  <si>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</si>
  <si>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</si>
  <si>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</si>
  <si>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</si>
  <si>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</si>
  <si>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</si>
  <si>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</si>
  <si>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</si>
  <si>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</si>
  <si>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</si>
  <si>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</si>
  <si>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</si>
  <si>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</si>
  <si>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</si>
  <si>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</si>
  <si>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</si>
  <si>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</si>
  <si>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</si>
  <si>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</si>
  <si>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</si>
  <si>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</si>
  <si>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</si>
  <si>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</si>
  <si>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</si>
  <si>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</si>
  <si>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</si>
  <si>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</si>
  <si>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</si>
  <si>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</si>
  <si>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</si>
  <si>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</si>
  <si>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</si>
  <si>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</si>
  <si>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</si>
  <si>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</si>
  <si>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</si>
  <si>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</si>
  <si>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</si>
  <si>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</si>
  <si>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</si>
  <si>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</si>
  <si>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</si>
  <si>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</si>
  <si>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</si>
  <si>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</si>
  <si>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</si>
  <si>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</si>
  <si>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</si>
  <si>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</si>
  <si>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</si>
  <si>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</si>
  <si>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</si>
  <si>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</si>
  <si>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</si>
  <si>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</si>
  <si>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</si>
  <si>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</si>
  <si>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</si>
  <si>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</si>
  <si>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</si>
  <si>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</si>
  <si>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</si>
  <si>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</si>
  <si>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</si>
  <si>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</si>
  <si>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</si>
  <si>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</si>
  <si>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</si>
  <si>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</si>
  <si>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</si>
  <si>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</si>
  <si>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</si>
  <si>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</si>
  <si>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</si>
  <si>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</si>
  <si>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</si>
  <si>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</si>
  <si>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</si>
  <si>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</si>
  <si>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</si>
  <si>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</si>
  <si>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</si>
  <si>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</si>
  <si>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</si>
  <si>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</si>
  <si>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</si>
  <si>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</si>
  <si>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</si>
  <si>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</si>
  <si>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</si>
  <si>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</si>
  <si>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</si>
  <si>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</si>
  <si>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</si>
  <si>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</si>
  <si>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</si>
  <si>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</si>
  <si>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</si>
  <si>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</si>
  <si>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</si>
  <si>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</si>
  <si>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</si>
  <si>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</si>
  <si>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</si>
  <si>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</si>
  <si>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</si>
  <si>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</si>
  <si>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</si>
  <si>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</si>
  <si>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</si>
  <si>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</si>
  <si>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</si>
  <si>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</si>
  <si>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</si>
  <si>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</si>
  <si>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</si>
  <si>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</si>
  <si>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</si>
  <si>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</si>
  <si>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</si>
  <si>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</si>
  <si>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</si>
  <si>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</si>
  <si>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</si>
  <si>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</si>
  <si>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</si>
  <si>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</si>
  <si>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</si>
  <si>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</si>
  <si>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</si>
  <si>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</si>
  <si>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</si>
  <si>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</si>
  <si>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</si>
  <si>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</si>
  <si>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</si>
  <si>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</si>
  <si>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</si>
  <si>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</si>
  <si>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</si>
  <si>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</si>
  <si>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</si>
  <si>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</si>
  <si>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</si>
  <si>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</si>
  <si>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</si>
  <si>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</si>
  <si>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</si>
  <si>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</si>
  <si>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</si>
  <si>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</si>
  <si>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</si>
  <si>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</si>
  <si>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</si>
  <si>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</si>
  <si>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</si>
  <si>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</si>
  <si>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</si>
  <si>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</si>
  <si>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</si>
  <si>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</si>
  <si>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</si>
  <si>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</si>
  <si>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</si>
  <si>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</si>
  <si>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</si>
  <si>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</si>
  <si>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</si>
  <si>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</si>
  <si>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</si>
  <si>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</si>
  <si>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</si>
  <si>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</si>
  <si>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</si>
  <si>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</si>
  <si>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</si>
  <si>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</si>
  <si>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</si>
  <si>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</si>
  <si>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</si>
  <si>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</si>
  <si>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</si>
  <si>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</si>
  <si>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</si>
  <si>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</si>
  <si>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</si>
  <si>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</si>
  <si>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</si>
  <si>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</si>
  <si>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</si>
  <si>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</si>
  <si>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</si>
  <si>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</si>
  <si>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</si>
  <si>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</si>
  <si>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</si>
  <si>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</si>
  <si>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</si>
  <si>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</si>
  <si>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</si>
  <si>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</si>
  <si>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</si>
  <si>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</si>
  <si>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</si>
  <si>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</si>
  <si>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</si>
  <si>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</si>
  <si>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</si>
  <si>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</si>
  <si>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</si>
  <si>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</si>
  <si>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</si>
  <si>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</si>
  <si>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</si>
  <si>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</si>
  <si>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</si>
  <si>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</si>
  <si>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</si>
  <si>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</si>
  <si>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</si>
  <si>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</si>
  <si>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</si>
  <si>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</si>
  <si>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</si>
  <si>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</si>
  <si>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</si>
  <si>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</si>
  <si>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</si>
  <si>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</si>
  <si>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</si>
  <si>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</si>
  <si>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</si>
  <si>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</si>
  <si>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</si>
  <si>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</si>
  <si>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</si>
  <si>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</si>
  <si>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</si>
  <si>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</si>
  <si>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</si>
  <si>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</si>
  <si>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</si>
  <si>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</si>
  <si>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</si>
  <si>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</si>
  <si>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</si>
  <si>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</si>
  <si>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</si>
  <si>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</si>
  <si>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</si>
  <si>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</si>
  <si>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</si>
  <si>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</si>
  <si>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</si>
  <si>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</si>
  <si>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</si>
  <si>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</si>
  <si>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</si>
  <si>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</si>
  <si>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</si>
  <si>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</si>
  <si>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</si>
  <si>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</si>
  <si>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</si>
  <si>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</si>
  <si>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</si>
  <si>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</si>
  <si>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</si>
  <si>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</si>
  <si>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</si>
  <si>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</si>
  <si>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</si>
  <si>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</si>
  <si>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</si>
  <si>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</si>
  <si>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</si>
  <si>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</si>
  <si>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</si>
  <si>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</si>
  <si>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</si>
  <si>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</si>
  <si>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</si>
  <si>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</si>
  <si>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</si>
  <si>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</si>
  <si>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</si>
  <si>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</si>
  <si>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</si>
  <si>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</si>
  <si>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</si>
  <si>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</si>
  <si>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</si>
  <si>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</si>
  <si>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</si>
  <si>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</si>
  <si>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</si>
  <si>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</si>
  <si>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</si>
  <si>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</si>
  <si>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</si>
  <si>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</si>
  <si>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</si>
  <si>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</si>
  <si>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</si>
  <si>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</si>
  <si>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</si>
  <si>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</si>
  <si>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</si>
  <si>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</si>
  <si>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</si>
  <si>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</si>
  <si>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</si>
  <si>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</si>
  <si>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</si>
  <si>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</si>
  <si>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</si>
  <si>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</si>
  <si>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</si>
  <si>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</si>
  <si>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</si>
  <si>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</si>
  <si>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</si>
  <si>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</si>
  <si>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</si>
  <si>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</si>
  <si>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</si>
  <si>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</si>
  <si>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</si>
  <si>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</si>
  <si>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</si>
  <si>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</si>
  <si>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</si>
  <si>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</si>
  <si>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</si>
  <si>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</si>
  <si>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</si>
  <si>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</si>
  <si>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</si>
  <si>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</si>
  <si>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</si>
  <si>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</si>
  <si>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</si>
  <si>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</si>
  <si>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</si>
  <si>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</si>
  <si>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</si>
  <si>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</si>
  <si>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</si>
  <si>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</si>
  <si>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</si>
  <si>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</si>
  <si>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</si>
  <si>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</si>
  <si>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</si>
  <si>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</si>
  <si>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</si>
  <si>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</si>
  <si>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</si>
  <si>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</si>
  <si>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</si>
  <si>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</si>
  <si>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</si>
  <si>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</si>
  <si>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</si>
  <si>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</si>
  <si>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</si>
  <si>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</si>
  <si>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</si>
  <si>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</si>
  <si>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</si>
  <si>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</si>
  <si>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</si>
  <si>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</si>
  <si>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</si>
  <si>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</si>
  <si>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</si>
  <si>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</si>
  <si>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</si>
  <si>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</si>
  <si>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</si>
  <si>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</si>
  <si>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</si>
  <si>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</si>
  <si>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</si>
  <si>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</si>
  <si>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</si>
  <si>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</si>
  <si>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</si>
  <si>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</si>
  <si>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</si>
  <si>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</si>
  <si>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</si>
  <si>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</si>
  <si>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</si>
  <si>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</si>
  <si>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</si>
  <si>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</si>
  <si>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</si>
  <si>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</si>
  <si>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</si>
  <si>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</si>
  <si>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</si>
  <si>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</si>
  <si>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</si>
  <si>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</si>
  <si>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</si>
  <si>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</si>
  <si>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</si>
  <si>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</si>
  <si>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</si>
  <si>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</si>
  <si>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</si>
  <si>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</si>
  <si>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</si>
  <si>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</si>
  <si>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</si>
  <si>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</si>
  <si>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</si>
  <si>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</si>
  <si>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</si>
  <si>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</si>
  <si>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</si>
  <si>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</si>
  <si>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</si>
  <si>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</si>
  <si>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</si>
  <si>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</si>
  <si>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</si>
  <si>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</si>
  <si>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</si>
  <si>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</si>
  <si>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</si>
  <si>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</si>
  <si>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</si>
  <si>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</si>
  <si>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</si>
  <si>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</si>
  <si>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</si>
  <si>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</si>
  <si>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</si>
  <si>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</si>
  <si>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</si>
  <si>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</si>
  <si>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</si>
  <si>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</si>
  <si>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</si>
  <si>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</si>
  <si>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</si>
  <si>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</si>
  <si>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</si>
  <si>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</si>
  <si>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</si>
  <si>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</si>
  <si>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</si>
  <si>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</si>
  <si>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</si>
  <si>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</si>
  <si>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</si>
  <si>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</si>
  <si>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</si>
  <si>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</si>
  <si>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</si>
  <si>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</si>
  <si>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</si>
  <si>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</si>
  <si>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</si>
  <si>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</si>
  <si>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</si>
  <si>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</si>
  <si>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</si>
  <si>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</si>
  <si>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</si>
  <si>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</si>
  <si>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</si>
  <si>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</si>
  <si>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</si>
  <si>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</si>
  <si>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</si>
  <si>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</si>
  <si>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</si>
  <si>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</si>
  <si>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</si>
  <si>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</si>
  <si>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</si>
  <si>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</si>
  <si>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</si>
  <si>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</si>
  <si>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</si>
  <si>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</si>
  <si>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</si>
  <si>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</si>
  <si>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</si>
  <si>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</si>
  <si>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</si>
  <si>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</si>
  <si>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</si>
  <si>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</si>
  <si>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</si>
  <si>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</si>
  <si>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</si>
  <si>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</si>
  <si>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</si>
  <si>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</si>
  <si>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</si>
  <si>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</si>
  <si>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</si>
  <si>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</si>
  <si>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</si>
  <si>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</si>
  <si>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</si>
  <si>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</si>
  <si>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</si>
  <si>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</si>
  <si>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</si>
  <si>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</si>
  <si>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</si>
  <si>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</si>
  <si>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</si>
  <si>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</si>
  <si>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</si>
  <si>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</si>
  <si>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</si>
  <si>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</si>
  <si>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</si>
  <si>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</si>
  <si>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</si>
  <si>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</si>
  <si>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</si>
  <si>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</si>
  <si>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</si>
  <si>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</si>
  <si>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</si>
  <si>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</si>
  <si>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</si>
  <si>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</si>
  <si>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</si>
  <si>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</si>
  <si>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</si>
  <si>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</si>
  <si>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</si>
  <si>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</si>
  <si>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</si>
  <si>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</si>
  <si>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</si>
  <si>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</si>
  <si>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</si>
  <si>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</si>
  <si>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</si>
  <si>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</si>
  <si>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</si>
  <si>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</si>
  <si>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</si>
  <si>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</si>
  <si>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</si>
  <si>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</si>
  <si>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</si>
  <si>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</si>
  <si>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</si>
  <si>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</si>
  <si>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</si>
  <si>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</si>
  <si>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</si>
  <si>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</si>
  <si>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</si>
  <si>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</si>
  <si>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</si>
  <si>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</si>
  <si>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</si>
  <si>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</si>
  <si>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</si>
  <si>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</si>
  <si>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</si>
  <si>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</si>
  <si>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</si>
  <si>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</si>
  <si>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</si>
  <si>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</si>
  <si>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</si>
  <si>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</si>
  <si>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</si>
  <si>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</si>
  <si>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</si>
  <si>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</si>
  <si>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</si>
  <si>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</si>
  <si>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</si>
  <si>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</si>
  <si>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</si>
  <si>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</si>
  <si>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</si>
  <si>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</si>
  <si>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</si>
  <si>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</si>
  <si>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</si>
  <si>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</si>
  <si>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</si>
  <si>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</si>
  <si>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</si>
  <si>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</si>
  <si>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</si>
  <si>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</si>
  <si>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</si>
  <si>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</si>
  <si>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</si>
  <si>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</si>
  <si>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</si>
  <si>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</si>
  <si>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</si>
  <si>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</si>
  <si>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</si>
  <si>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</si>
  <si>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</si>
  <si>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</si>
  <si>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</si>
  <si>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</si>
  <si>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</si>
  <si>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</si>
  <si>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</si>
  <si>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</si>
  <si>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</si>
  <si>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</si>
  <si>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</si>
  <si>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</si>
  <si>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</si>
  <si>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</si>
  <si>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</si>
  <si>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</si>
  <si>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</si>
  <si>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</si>
  <si>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</si>
  <si>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</si>
  <si>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</si>
  <si>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</si>
  <si>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</si>
  <si>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</si>
  <si>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</si>
  <si>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</si>
  <si>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</si>
  <si>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</si>
  <si>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</si>
  <si>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</si>
  <si>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</si>
  <si>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</si>
  <si>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</si>
  <si>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</si>
  <si>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</si>
  <si>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</si>
  <si>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</si>
  <si>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</si>
  <si>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</si>
  <si>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</si>
  <si>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</si>
  <si>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</si>
  <si>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</si>
  <si>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</si>
  <si>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</si>
  <si>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</si>
  <si>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</si>
  <si>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</si>
  <si>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</si>
  <si>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</si>
  <si>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</si>
  <si>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</si>
  <si>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</si>
  <si>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</si>
  <si>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</si>
  <si>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</si>
  <si>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</si>
  <si>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</si>
  <si>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</si>
  <si>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</si>
  <si>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</si>
  <si>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</si>
  <si>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</si>
  <si>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</si>
  <si>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</si>
  <si>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</si>
  <si>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</si>
  <si>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</si>
  <si>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</si>
  <si>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</si>
  <si>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</si>
  <si>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</si>
  <si>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</si>
  <si>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</si>
  <si>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</si>
  <si>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</si>
  <si>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</si>
  <si>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</si>
  <si>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</si>
  <si>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</si>
  <si>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</si>
  <si>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</si>
  <si>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</si>
  <si>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</si>
  <si>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</si>
  <si>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</si>
  <si>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</si>
  <si>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</si>
  <si>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</si>
  <si>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</si>
  <si>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</si>
  <si>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</si>
  <si>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</si>
  <si>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</si>
  <si>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</si>
  <si>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</si>
  <si>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</si>
  <si>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</si>
  <si>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</si>
  <si>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</si>
  <si>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</si>
  <si>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</si>
  <si>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</si>
  <si>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</si>
  <si>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</si>
  <si>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</si>
  <si>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</si>
  <si>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</si>
  <si>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</si>
  <si>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</si>
  <si>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</si>
  <si>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</si>
  <si>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</si>
  <si>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</si>
  <si>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</si>
  <si>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</si>
  <si>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</si>
  <si>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</si>
  <si>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</si>
  <si>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</si>
  <si>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</si>
  <si>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</si>
  <si>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</si>
  <si>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</si>
  <si>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</si>
  <si>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</si>
  <si>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</si>
  <si>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</si>
  <si>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</si>
  <si>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</si>
  <si>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</si>
  <si>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</si>
  <si>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</si>
  <si>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</si>
  <si>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</si>
  <si>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</si>
  <si>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</si>
  <si>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</si>
  <si>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</si>
  <si>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</si>
  <si>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</si>
  <si>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</si>
  <si>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</si>
  <si>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</si>
  <si>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</si>
  <si>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</si>
  <si>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</si>
  <si>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</si>
  <si>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</si>
  <si>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</si>
  <si>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</si>
  <si>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</si>
  <si>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</si>
  <si>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</si>
  <si>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</si>
  <si>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</si>
  <si>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</si>
  <si>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</si>
  <si>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</si>
  <si>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</si>
  <si>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</si>
  <si>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</si>
  <si>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</si>
  <si>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</si>
  <si>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</si>
  <si>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</si>
  <si>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</si>
  <si>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</si>
  <si>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</si>
  <si>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</si>
  <si>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</si>
  <si>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</si>
  <si>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</si>
  <si>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</si>
  <si>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</si>
  <si>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</si>
  <si>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</si>
  <si>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</si>
  <si>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</si>
  <si>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</si>
  <si>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</si>
  <si>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</si>
  <si>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</si>
  <si>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</si>
  <si>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</si>
  <si>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</si>
  <si>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</si>
  <si>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</si>
  <si>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</si>
  <si>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</si>
  <si>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</si>
  <si>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</si>
  <si>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</si>
  <si>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</si>
  <si>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</si>
  <si>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</si>
  <si>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</si>
  <si>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</si>
  <si>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</si>
  <si>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</si>
  <si>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</si>
  <si>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</si>
  <si>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</si>
  <si>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</si>
  <si>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</si>
  <si>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</si>
  <si>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</si>
  <si>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</si>
  <si>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</si>
  <si>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</si>
  <si>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</si>
  <si>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</si>
  <si>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</si>
  <si>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</si>
  <si>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</si>
  <si>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</si>
  <si>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</si>
  <si>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</si>
  <si>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</si>
  <si>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</si>
  <si>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</si>
  <si>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</si>
  <si>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</si>
  <si>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</si>
  <si>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</si>
  <si>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</si>
  <si>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</si>
  <si>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</si>
  <si>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</si>
  <si>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</si>
  <si>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</si>
  <si>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</si>
  <si>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</si>
  <si>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</si>
  <si>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</si>
  <si>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</si>
  <si>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</si>
  <si>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</si>
  <si>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</si>
  <si>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</si>
  <si>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</si>
  <si>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</si>
  <si>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</si>
  <si>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</si>
  <si>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</si>
  <si>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</si>
  <si>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</si>
  <si>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</si>
  <si>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</si>
  <si>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</si>
  <si>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</si>
  <si>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</si>
  <si>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</si>
  <si>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</si>
  <si>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</si>
  <si>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</si>
  <si>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</si>
  <si>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</si>
  <si>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</si>
  <si>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</si>
  <si>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</si>
  <si>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</si>
  <si>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</si>
  <si>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</si>
  <si>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</si>
  <si>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</si>
  <si>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</si>
  <si>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</si>
  <si>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</si>
  <si>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</si>
  <si>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</si>
  <si>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</si>
  <si>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</si>
  <si>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</si>
  <si>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</si>
  <si>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</si>
  <si>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</si>
  <si>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</si>
  <si>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</si>
  <si>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</si>
  <si>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</si>
  <si>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</si>
  <si>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</si>
  <si>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</si>
  <si>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</si>
  <si>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</si>
  <si>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</si>
  <si>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</si>
  <si>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</si>
  <si>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</si>
  <si>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</si>
  <si>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</si>
  <si>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</si>
  <si>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</si>
  <si>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</si>
  <si>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</si>
  <si>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</si>
  <si>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</si>
  <si>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</si>
  <si>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</si>
  <si>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</si>
  <si>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</si>
  <si>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</si>
  <si>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</si>
  <si>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</si>
  <si>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</si>
  <si>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</si>
  <si>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</si>
  <si>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</si>
  <si>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</si>
  <si>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</si>
  <si>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</si>
  <si>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</si>
  <si>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</si>
  <si>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</si>
  <si>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</si>
  <si>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</si>
  <si>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</si>
  <si>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</si>
  <si>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</si>
  <si>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</si>
  <si>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</si>
  <si>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</si>
  <si>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</si>
  <si>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</si>
  <si>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</si>
  <si>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</si>
  <si>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</si>
  <si>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</si>
  <si>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</si>
  <si>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</si>
  <si>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</si>
  <si>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</si>
  <si>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</si>
  <si>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</si>
  <si>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</si>
  <si>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</si>
  <si>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</si>
  <si>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</si>
  <si>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</si>
  <si>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</si>
  <si>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</si>
  <si>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</si>
  <si>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</si>
  <si>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</si>
  <si>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</si>
  <si>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</si>
  <si>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</si>
  <si>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</si>
  <si>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</si>
  <si>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</si>
  <si>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</si>
  <si>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</si>
  <si>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</si>
  <si>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</si>
  <si>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</si>
  <si>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</si>
  <si>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</si>
  <si>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</si>
  <si>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</si>
  <si>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</si>
  <si>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</si>
  <si>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</si>
  <si>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</si>
  <si>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</si>
  <si>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</si>
  <si>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</si>
  <si>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</si>
  <si>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</si>
  <si>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</si>
  <si>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</si>
  <si>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</si>
  <si>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</si>
  <si>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</si>
  <si>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</si>
  <si>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</si>
  <si>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</si>
  <si>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</si>
  <si>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</si>
  <si>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</si>
  <si>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</si>
  <si>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</si>
  <si>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</si>
  <si>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</si>
  <si>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</si>
  <si>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</si>
  <si>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</si>
  <si>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</si>
  <si>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</si>
  <si>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</si>
  <si>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</si>
  <si>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</si>
  <si>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</si>
  <si>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</si>
  <si>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</si>
  <si>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</si>
  <si>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</si>
  <si>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</si>
  <si>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</si>
  <si>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</si>
  <si>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</si>
  <si>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</si>
  <si>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</si>
  <si>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</si>
  <si>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</si>
  <si>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</si>
  <si>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</si>
  <si>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</si>
  <si>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</si>
  <si>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</si>
  <si>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</si>
  <si>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</si>
  <si>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</si>
  <si>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</si>
  <si>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</si>
  <si>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</si>
  <si>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</si>
  <si>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</si>
  <si>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</si>
  <si>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</si>
  <si>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</si>
  <si>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</si>
  <si>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</si>
  <si>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out come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</si>
  <si>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</si>
  <si>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</si>
  <si>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</si>
  <si>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</si>
  <si>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</si>
  <si>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</si>
  <si>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</si>
  <si>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</si>
  <si>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</si>
  <si>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</si>
  <si>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</si>
  <si>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</si>
  <si>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</si>
  <si>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</si>
  <si>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</si>
  <si>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</si>
  <si>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</si>
  <si>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</si>
  <si>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</si>
  <si>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</si>
  <si>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</si>
  <si>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</si>
  <si>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</si>
  <si>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</si>
  <si>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</si>
  <si>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</si>
  <si>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</si>
  <si>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</si>
  <si>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</si>
  <si>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</si>
  <si>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</si>
  <si>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</si>
  <si>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</si>
  <si>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Category</t>
  </si>
  <si>
    <t>Row Labels</t>
  </si>
  <si>
    <t>Grand Total</t>
  </si>
  <si>
    <t>Column Labels</t>
  </si>
  <si>
    <t>(All)</t>
  </si>
  <si>
    <t>Count of country</t>
  </si>
  <si>
    <t>date created conversion</t>
  </si>
  <si>
    <t>date ended conversion</t>
  </si>
  <si>
    <t>Goal</t>
  </si>
  <si>
    <t>Number successful</t>
  </si>
  <si>
    <t xml:space="preserve">Number failed </t>
  </si>
  <si>
    <t>Number Canceled</t>
  </si>
  <si>
    <t>Total Projects</t>
  </si>
  <si>
    <t>Percentage Successful</t>
  </si>
  <si>
    <t>Percentage Failed</t>
  </si>
  <si>
    <t>Percentage Canceled</t>
  </si>
  <si>
    <t>&lt; 1000</t>
  </si>
  <si>
    <t>outcome</t>
  </si>
  <si>
    <t>backers_ count</t>
  </si>
  <si>
    <t>mean</t>
  </si>
  <si>
    <t xml:space="preserve">median </t>
  </si>
  <si>
    <t>minimum</t>
  </si>
  <si>
    <t>maximum</t>
  </si>
  <si>
    <t>variance</t>
  </si>
  <si>
    <t>standard deviation</t>
  </si>
  <si>
    <t>5000 - 9999</t>
  </si>
  <si>
    <t>10000 - 14999</t>
  </si>
  <si>
    <t>15000 - 19999</t>
  </si>
  <si>
    <t>20000 - 24999</t>
  </si>
  <si>
    <t>25000 - 29999</t>
  </si>
  <si>
    <t>30000 - 34999</t>
  </si>
  <si>
    <t>35000 - 39999</t>
  </si>
  <si>
    <t>40000 - 44999</t>
  </si>
  <si>
    <t>45000 - 49999</t>
  </si>
  <si>
    <t>1000 less than 4999</t>
  </si>
  <si>
    <t>&gt;= 50000</t>
  </si>
  <si>
    <t>successful campaign</t>
  </si>
  <si>
    <t>unsuccessful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</si>
</sst>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Sheet6!$F$2:$F$13</c:f>
              <c:numCache>
                <c:formatCode>0.00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37.171052631578952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Sheet6!$G$2:$G$13</c:f>
              <c:numCache>
                <c:formatCode>0.00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53.618421052631582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Sheet6!$H$2:$H$13</c:f>
              <c:numCache>
                <c:formatCode>0.00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9.2105263157894726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866392"/>
        <c:axId val="353866784"/>
      </c:lineChart>
      <c:catAx>
        <c:axId val="353866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66784"/>
        <c:crosses val="autoZero"/>
        <c:auto val="1"/>
        <c:lblAlgn val="ctr"/>
        <c:lblOffset val="100"/>
        <c:noMultiLvlLbl val="0"/>
      </c:catAx>
      <c:valAx>
        <c:axId val="3538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460984"/>
        <c:axId val="232515600"/>
      </c:barChart>
      <c:catAx>
        <c:axId val="19946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15600"/>
        <c:crosses val="autoZero"/>
        <c:auto val="1"/>
        <c:lblAlgn val="ctr"/>
        <c:lblOffset val="100"/>
        <c:noMultiLvlLbl val="0"/>
      </c:catAx>
      <c:valAx>
        <c:axId val="2325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6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945568"/>
        <c:axId val="232950048"/>
      </c:barChart>
      <c:catAx>
        <c:axId val="2329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50048"/>
        <c:crosses val="autoZero"/>
        <c:auto val="1"/>
        <c:lblAlgn val="ctr"/>
        <c:lblOffset val="100"/>
        <c:noMultiLvlLbl val="0"/>
      </c:catAx>
      <c:valAx>
        <c:axId val="2329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1704975</xdr:colOff>
      <xdr:row>14</xdr:row>
      <xdr:rowOff>138111</xdr:rowOff>
    </xdr:from>
    <xdr:to>
      <xdr:col>6</xdr:col>
      <xdr:colOff>552450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2</xdr:row>
      <xdr:rowOff>138111</xdr:rowOff>
    </xdr:from>
    <xdr:to>
      <xdr:col>16</xdr:col>
      <xdr:colOff>638174</xdr:colOff>
      <xdr:row>21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5</xdr:row>
      <xdr:rowOff>185736</xdr:rowOff>
    </xdr:from>
    <xdr:to>
      <xdr:col>16</xdr:col>
      <xdr:colOff>676275</xdr:colOff>
      <xdr:row>27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915.869344328705" createdVersion="5" refreshedVersion="5" minRefreshableVersion="3" recordCount="1000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NonDate="0" containsString="0" containsBlank="1"/>
    </cacheField>
    <cacheField name="out 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429" maxValue="1122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dmin" refreshedDate="44915.882735763887" backgroundQuery="1" createdVersion="5" refreshedVersion="5" minRefreshableVersion="3" recordCount="0" supportSubquery="1" supportAdvancedDrill="1">
  <cacheSource type="external" connectionId="1"/>
  <cacheFields count="3">
    <cacheField name="[Range].[Parent Category].[Parent Category]" caption="Parent Category" numFmtId="0" hierarchy="14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out come].[out come]" caption="out come" numFmtId="0" hierarchy="4" level="1">
      <sharedItems count="4">
        <s v="canceled"/>
        <s v="failed"/>
        <s v="live"/>
        <s v="successful"/>
      </sharedItems>
    </cacheField>
    <cacheField name="[Measures].[Count of country]" caption="Count of country" numFmtId="0" hierarchy="18" level="32767"/>
  </cacheFields>
  <cacheHierarchies count="21"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130" unbalanced="0"/>
    <cacheHierarchy uniqueName="[Range].[out come]" caption="out come" attribute="1" defaultMemberUniqueName="[Range].[out come].[All]" allUniqueName="[Range].[out 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Measures].[Count of out come]" caption="Count of out come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arent Category]" caption="Count of Parent Category" measure="1" displayFolder="" measureGroup="Rang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ountry]" caption="Count of country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m/>
    <x v="0"/>
    <n v="0"/>
    <n v="727.005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m/>
    <x v="1"/>
    <n v="158"/>
    <n v="727.73273273273276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m/>
    <x v="1"/>
    <n v="1425"/>
    <n v="728.3036072144288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m/>
    <x v="0"/>
    <n v="24"/>
    <n v="727.60481444333004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m/>
    <x v="0"/>
    <n v="53"/>
    <n v="728.31124497991971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m/>
    <x v="1"/>
    <n v="174"/>
    <n v="728.9899497487437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m/>
    <x v="0"/>
    <n v="18"/>
    <n v="729.54828973843064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m/>
    <x v="1"/>
    <n v="227"/>
    <n v="730.26485397784495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m/>
    <x v="2"/>
    <n v="708"/>
    <n v="730.7721774193548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m/>
    <x v="0"/>
    <n v="44"/>
    <n v="730.7951564076689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m/>
    <x v="1"/>
    <n v="220"/>
    <n v="731.48888888888894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m/>
    <x v="0"/>
    <n v="27"/>
    <n v="732.00606673407481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m/>
    <x v="0"/>
    <n v="55"/>
    <n v="732.71963562753035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m/>
    <x v="1"/>
    <n v="98"/>
    <n v="733.40628166160081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m/>
    <x v="0"/>
    <n v="200"/>
    <n v="734.05070993914808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m/>
    <x v="0"/>
    <n v="452"/>
    <n v="734.5928934010152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m/>
    <x v="1"/>
    <n v="100"/>
    <n v="734.880081300813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m/>
    <x v="1"/>
    <n v="1249"/>
    <n v="735.52594099694807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m/>
    <x v="3"/>
    <n v="135"/>
    <n v="735.00305498981675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m/>
    <x v="0"/>
    <n v="674"/>
    <n v="735.61467889908261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m/>
    <x v="1"/>
    <n v="1396"/>
    <n v="735.67755102040815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m/>
    <x v="0"/>
    <n v="558"/>
    <n v="735.00306435137895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m/>
    <x v="1"/>
    <n v="890"/>
    <n v="735.1840490797545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m/>
    <x v="1"/>
    <n v="142"/>
    <n v="735.0255885363357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m/>
    <x v="1"/>
    <n v="2673"/>
    <n v="735.63319672131149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m/>
    <x v="1"/>
    <n v="163"/>
    <n v="733.64615384615388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m/>
    <x v="3"/>
    <n v="1480"/>
    <n v="734.23203285420948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m/>
    <x v="0"/>
    <n v="15"/>
    <n v="733.46557040082223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m/>
    <x v="1"/>
    <n v="2220"/>
    <n v="734.20473251028807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m/>
    <x v="1"/>
    <n v="1606"/>
    <n v="732.67456230690016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m/>
    <x v="1"/>
    <n v="129"/>
    <n v="731.77422680412371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m/>
    <x v="1"/>
    <n v="226"/>
    <n v="732.39628482972137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m/>
    <x v="0"/>
    <n v="2307"/>
    <n v="732.91942148760336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m/>
    <x v="1"/>
    <n v="5419"/>
    <n v="731.2916235780765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m/>
    <x v="1"/>
    <n v="165"/>
    <n v="726.43892339544516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m/>
    <x v="1"/>
    <n v="1965"/>
    <n v="727.02072538860102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m/>
    <x v="1"/>
    <n v="16"/>
    <n v="725.73651452282161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m/>
    <x v="1"/>
    <n v="107"/>
    <n v="726.4735202492212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m/>
    <x v="1"/>
    <n v="134"/>
    <n v="727.11746361746361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m/>
    <x v="0"/>
    <n v="88"/>
    <n v="727.73465140478663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m/>
    <x v="1"/>
    <n v="198"/>
    <n v="728.40104166666663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m/>
    <x v="1"/>
    <n v="111"/>
    <n v="728.9541188738269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m/>
    <x v="1"/>
    <n v="222"/>
    <n v="729.59916492693105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m/>
    <x v="1"/>
    <n v="6212"/>
    <n v="730.1295715778474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m/>
    <x v="1"/>
    <n v="98"/>
    <n v="724.39539748953973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m/>
    <x v="0"/>
    <n v="48"/>
    <n v="725.05130890052351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m/>
    <x v="1"/>
    <n v="92"/>
    <n v="725.7610062893081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m/>
    <x v="1"/>
    <n v="149"/>
    <n v="726.42602308499477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m/>
    <x v="1"/>
    <n v="2431"/>
    <n v="727.03256302521004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m/>
    <x v="1"/>
    <n v="303"/>
    <n v="725.24079915878019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m/>
    <x v="0"/>
    <n v="1"/>
    <n v="725.6852631578947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m/>
    <x v="0"/>
    <n v="1467"/>
    <n v="726.44889357218119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m/>
    <x v="0"/>
    <n v="75"/>
    <n v="725.66772151898738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m/>
    <x v="1"/>
    <n v="209"/>
    <n v="726.3548046462513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m/>
    <x v="0"/>
    <n v="120"/>
    <n v="726.90169133192387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m/>
    <x v="1"/>
    <n v="131"/>
    <n v="727.54391534391539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m/>
    <x v="1"/>
    <n v="164"/>
    <n v="728.17584745762713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m/>
    <x v="1"/>
    <n v="201"/>
    <n v="728.7741251325557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m/>
    <x v="1"/>
    <n v="211"/>
    <n v="729.33439490445858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m/>
    <x v="1"/>
    <n v="128"/>
    <n v="729.88522848034006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m/>
    <x v="1"/>
    <n v="1600"/>
    <n v="730.52553191489358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m/>
    <x v="0"/>
    <n v="2253"/>
    <n v="729.59957401490942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m/>
    <x v="1"/>
    <n v="249"/>
    <n v="727.97547974413646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m/>
    <x v="0"/>
    <n v="5"/>
    <n v="728.48665955176091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m/>
    <x v="0"/>
    <n v="38"/>
    <n v="729.25961538461536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m/>
    <x v="1"/>
    <n v="236"/>
    <n v="729.99893048128342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m/>
    <x v="0"/>
    <n v="12"/>
    <n v="730.52783725910069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m/>
    <x v="1"/>
    <n v="4065"/>
    <n v="731.2979635584137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m/>
    <x v="1"/>
    <n v="246"/>
    <n v="727.72103004291841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m/>
    <x v="3"/>
    <n v="17"/>
    <n v="728.23845327604727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m/>
    <x v="1"/>
    <n v="2475"/>
    <n v="729.00322580645161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m/>
    <x v="1"/>
    <n v="76"/>
    <n v="727.12378902045214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m/>
    <x v="1"/>
    <n v="54"/>
    <n v="727.82543103448279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m/>
    <x v="1"/>
    <n v="88"/>
    <n v="728.55231930960088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m/>
    <x v="1"/>
    <n v="85"/>
    <n v="729.24406047516197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m/>
    <x v="1"/>
    <n v="170"/>
    <n v="729.9405405405405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m/>
    <x v="0"/>
    <n v="1684"/>
    <n v="730.54653679653677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m/>
    <x v="0"/>
    <n v="56"/>
    <n v="729.51354279523298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m/>
    <x v="1"/>
    <n v="330"/>
    <n v="730.24403470715833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m/>
    <x v="0"/>
    <n v="838"/>
    <n v="730.67861020629755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m/>
    <x v="1"/>
    <n v="127"/>
    <n v="730.56195652173915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m/>
    <x v="1"/>
    <n v="411"/>
    <n v="731.2187159956474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m/>
    <x v="1"/>
    <n v="180"/>
    <n v="731.56753812636168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m/>
    <x v="0"/>
    <n v="1000"/>
    <n v="732.16902944383855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m/>
    <x v="1"/>
    <n v="374"/>
    <n v="731.87663755458516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m/>
    <x v="1"/>
    <n v="71"/>
    <n v="732.26775956284155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m/>
    <x v="1"/>
    <n v="203"/>
    <n v="732.99124726477021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m/>
    <x v="0"/>
    <n v="1482"/>
    <n v="733.57174151150059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m/>
    <x v="1"/>
    <n v="113"/>
    <n v="732.75109649122805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m/>
    <x v="1"/>
    <n v="96"/>
    <n v="733.43139407244792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m/>
    <x v="0"/>
    <n v="106"/>
    <n v="734.13186813186815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m/>
    <x v="0"/>
    <n v="679"/>
    <n v="734.82288228822881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m/>
    <x v="1"/>
    <n v="498"/>
    <n v="734.88436123348015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m/>
    <x v="3"/>
    <n v="610"/>
    <n v="735.1455347298787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m/>
    <x v="1"/>
    <n v="180"/>
    <n v="735.2836644591611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m/>
    <x v="1"/>
    <n v="27"/>
    <n v="735.8972375690607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m/>
    <x v="1"/>
    <n v="2331"/>
    <n v="736.68141592920358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m/>
    <x v="1"/>
    <n v="113"/>
    <n v="734.91583610188263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m/>
    <x v="0"/>
    <n v="1220"/>
    <n v="735.60532150776055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m/>
    <x v="1"/>
    <n v="164"/>
    <n v="735.0677025527192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m/>
    <x v="0"/>
    <n v="1"/>
    <n v="735.70222222222219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m/>
    <x v="1"/>
    <n v="164"/>
    <n v="736.51946607341495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m/>
    <x v="1"/>
    <n v="336"/>
    <n v="737.15701559020044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m/>
    <x v="0"/>
    <n v="37"/>
    <n v="737.60423634336678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m/>
    <x v="1"/>
    <n v="1917"/>
    <n v="738.38616071428567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m/>
    <x v="1"/>
    <n v="95"/>
    <n v="737.06927374301677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m/>
    <x v="1"/>
    <n v="147"/>
    <n v="737.78747203579417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m/>
    <x v="1"/>
    <n v="86"/>
    <n v="738.44904815229563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m/>
    <x v="1"/>
    <n v="83"/>
    <n v="739.18049327354265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m/>
    <x v="0"/>
    <n v="60"/>
    <n v="739.9169472502806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m/>
    <x v="0"/>
    <n v="296"/>
    <n v="740.68089887640451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m/>
    <x v="1"/>
    <n v="676"/>
    <n v="741.18110236220468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m/>
    <x v="1"/>
    <n v="361"/>
    <n v="741.2545045045045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m/>
    <x v="1"/>
    <n v="131"/>
    <n v="741.68320180383319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m/>
    <x v="1"/>
    <n v="126"/>
    <n v="742.3724604966139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m/>
    <x v="0"/>
    <n v="3304"/>
    <n v="743.06892655367233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m/>
    <x v="0"/>
    <n v="73"/>
    <n v="740.17194570135746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m/>
    <x v="1"/>
    <n v="275"/>
    <n v="740.92751981879951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m/>
    <x v="1"/>
    <n v="67"/>
    <n v="741.45578231292518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m/>
    <x v="1"/>
    <n v="154"/>
    <n v="742.2213393870602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m/>
    <x v="1"/>
    <n v="1782"/>
    <n v="742.88977272727277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m/>
    <x v="1"/>
    <n v="903"/>
    <n v="741.70762229806598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m/>
    <x v="0"/>
    <n v="3387"/>
    <n v="741.52391799544421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m/>
    <x v="0"/>
    <n v="662"/>
    <n v="738.5074116305587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m/>
    <x v="1"/>
    <n v="94"/>
    <n v="738.59474885844747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m/>
    <x v="1"/>
    <n v="180"/>
    <n v="739.33142857142855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m/>
    <x v="0"/>
    <n v="774"/>
    <n v="739.97139588100686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m/>
    <x v="0"/>
    <n v="672"/>
    <n v="739.932416953035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m/>
    <x v="3"/>
    <n v="532"/>
    <n v="740.01032110091739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m/>
    <x v="3"/>
    <n v="55"/>
    <n v="740.24913892078075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m/>
    <x v="1"/>
    <n v="533"/>
    <n v="741.03678160919537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m/>
    <x v="1"/>
    <n v="2443"/>
    <n v="741.27617951668583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m/>
    <x v="1"/>
    <n v="89"/>
    <n v="739.31566820276498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m/>
    <x v="1"/>
    <n v="159"/>
    <n v="740.06574394463667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m/>
    <x v="0"/>
    <n v="940"/>
    <n v="740.73672055427255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m/>
    <x v="0"/>
    <n v="117"/>
    <n v="740.50635838150288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m/>
    <x v="3"/>
    <n v="58"/>
    <n v="741.22800925925924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m/>
    <x v="1"/>
    <n v="50"/>
    <n v="742.0196987253765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m/>
    <x v="0"/>
    <n v="115"/>
    <n v="742.822505800464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m/>
    <x v="0"/>
    <n v="326"/>
    <n v="743.55168408826944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m/>
    <x v="1"/>
    <n v="186"/>
    <n v="744.03720930232555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m/>
    <x v="1"/>
    <n v="1071"/>
    <n v="744.68684516880091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m/>
    <x v="1"/>
    <n v="117"/>
    <n v="744.30652680652679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m/>
    <x v="1"/>
    <n v="70"/>
    <n v="745.03850641773624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m/>
    <x v="1"/>
    <n v="135"/>
    <n v="745.82710280373828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m/>
    <x v="1"/>
    <n v="768"/>
    <n v="746.54152046783622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m/>
    <x v="3"/>
    <n v="51"/>
    <n v="746.51639344262298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m/>
    <x v="1"/>
    <n v="199"/>
    <n v="747.33177022274322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m/>
    <x v="1"/>
    <n v="107"/>
    <n v="747.97535211267609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m/>
    <x v="1"/>
    <n v="195"/>
    <n v="748.72855464159807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m/>
    <x v="0"/>
    <n v="1"/>
    <n v="749.38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m/>
    <x v="0"/>
    <n v="1467"/>
    <n v="750.26148409893995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m/>
    <x v="1"/>
    <n v="3376"/>
    <n v="749.41627358490564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m/>
    <x v="0"/>
    <n v="5681"/>
    <n v="746.31523022432111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m/>
    <x v="0"/>
    <n v="1059"/>
    <n v="740.48226950354615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m/>
    <x v="0"/>
    <n v="1194"/>
    <n v="740.10532544378702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m/>
    <x v="3"/>
    <n v="379"/>
    <n v="739.5675355450237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m/>
    <x v="0"/>
    <n v="30"/>
    <n v="739.99525504151836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m/>
    <x v="1"/>
    <n v="41"/>
    <n v="740.83847980997621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m/>
    <x v="1"/>
    <n v="1821"/>
    <n v="741.67063020214027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m/>
    <x v="1"/>
    <n v="164"/>
    <n v="740.38571428571424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m/>
    <x v="0"/>
    <n v="75"/>
    <n v="741.07270560190705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m/>
    <x v="1"/>
    <n v="157"/>
    <n v="741.86754176610975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m/>
    <x v="1"/>
    <n v="246"/>
    <n v="742.56630824372758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m/>
    <x v="1"/>
    <n v="1396"/>
    <n v="743.16028708133967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m/>
    <x v="1"/>
    <n v="2506"/>
    <n v="742.37844311377251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m/>
    <x v="1"/>
    <n v="244"/>
    <n v="740.26378896882488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m/>
    <x v="1"/>
    <n v="146"/>
    <n v="740.85954381752697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m/>
    <x v="0"/>
    <n v="955"/>
    <n v="741.57451923076928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m/>
    <x v="1"/>
    <n v="1267"/>
    <n v="741.31768953068593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m/>
    <x v="0"/>
    <n v="67"/>
    <n v="740.68433734939754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m/>
    <x v="0"/>
    <n v="5"/>
    <n v="741.49698431845593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m/>
    <x v="0"/>
    <n v="26"/>
    <n v="742.38647342995171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m/>
    <x v="1"/>
    <n v="1561"/>
    <n v="743.25272067714627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m/>
    <x v="1"/>
    <n v="48"/>
    <n v="742.26271186440681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m/>
    <x v="0"/>
    <n v="1130"/>
    <n v="743.10424242424244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m/>
    <x v="0"/>
    <n v="782"/>
    <n v="742.63470873786412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m/>
    <x v="1"/>
    <n v="2739"/>
    <n v="742.58687727825031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m/>
    <x v="0"/>
    <n v="210"/>
    <n v="740.15815085158147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m/>
    <x v="1"/>
    <n v="3537"/>
    <n v="740.80389768574912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m/>
    <x v="1"/>
    <n v="2107"/>
    <n v="737.39390243902437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m/>
    <x v="0"/>
    <n v="136"/>
    <n v="735.72161172161168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m/>
    <x v="1"/>
    <n v="3318"/>
    <n v="736.45476772616132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m/>
    <x v="0"/>
    <n v="86"/>
    <n v="733.29498164014683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m/>
    <x v="1"/>
    <n v="340"/>
    <n v="734.08823529411768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m/>
    <x v="0"/>
    <n v="19"/>
    <n v="734.57177914110434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m/>
    <x v="0"/>
    <n v="886"/>
    <n v="735.45085995085992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m/>
    <x v="1"/>
    <n v="1442"/>
    <n v="735.26568265682658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m/>
    <x v="0"/>
    <n v="35"/>
    <n v="734.39532019704438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m/>
    <x v="3"/>
    <n v="441"/>
    <n v="735.25770653514178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m/>
    <x v="0"/>
    <n v="24"/>
    <n v="735.62098765432097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m/>
    <x v="0"/>
    <n v="86"/>
    <n v="736.50061804697157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m/>
    <x v="0"/>
    <n v="243"/>
    <n v="737.30569306930693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m/>
    <x v="0"/>
    <n v="65"/>
    <n v="737.91821561338293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m/>
    <x v="1"/>
    <n v="126"/>
    <n v="738.75310173697267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m/>
    <x v="1"/>
    <n v="524"/>
    <n v="739.51428571428573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m/>
    <x v="0"/>
    <n v="100"/>
    <n v="739.78233830845772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m/>
    <x v="1"/>
    <n v="1989"/>
    <n v="740.57907845579075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m/>
    <x v="0"/>
    <n v="168"/>
    <n v="739.0224438902743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m/>
    <x v="0"/>
    <n v="13"/>
    <n v="739.73533083645441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m/>
    <x v="0"/>
    <n v="1"/>
    <n v="740.64374999999995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m/>
    <x v="1"/>
    <n v="157"/>
    <n v="741.56946182728416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m/>
    <x v="3"/>
    <n v="82"/>
    <n v="742.30200501253137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m/>
    <x v="1"/>
    <n v="4498"/>
    <n v="743.13048933500625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m/>
    <x v="0"/>
    <n v="40"/>
    <n v="738.4133165829146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m/>
    <x v="1"/>
    <n v="80"/>
    <n v="739.29182389937102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m/>
    <x v="3"/>
    <n v="57"/>
    <n v="740.12216624685141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m/>
    <x v="1"/>
    <n v="43"/>
    <n v="740.98360655737702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m/>
    <x v="1"/>
    <n v="2053"/>
    <n v="741.86489898989896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m/>
    <x v="2"/>
    <n v="808"/>
    <n v="740.2073324905183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m/>
    <x v="0"/>
    <n v="226"/>
    <n v="740.1215189873418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m/>
    <x v="0"/>
    <n v="1625"/>
    <n v="740.7731305449937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m/>
    <x v="1"/>
    <n v="168"/>
    <n v="739.65101522842644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m/>
    <x v="1"/>
    <n v="4289"/>
    <n v="740.3773824650571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m/>
    <x v="1"/>
    <n v="165"/>
    <n v="735.86259541984737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m/>
    <x v="0"/>
    <n v="143"/>
    <n v="736.5898089171975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m/>
    <x v="1"/>
    <n v="1815"/>
    <n v="737.34693877551024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m/>
    <x v="0"/>
    <n v="934"/>
    <n v="735.97062579821204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m/>
    <x v="1"/>
    <n v="397"/>
    <n v="735.71739130434787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m/>
    <x v="1"/>
    <n v="1539"/>
    <n v="736.1510883482714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m/>
    <x v="0"/>
    <n v="17"/>
    <n v="735.12179487179492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m/>
    <x v="0"/>
    <n v="2179"/>
    <n v="736.0436456996149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m/>
    <x v="1"/>
    <n v="138"/>
    <n v="734.18894601542411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m/>
    <x v="0"/>
    <n v="931"/>
    <n v="734.95624195624191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m/>
    <x v="1"/>
    <n v="3594"/>
    <n v="734.70360824742272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m/>
    <x v="1"/>
    <n v="5880"/>
    <n v="731.0141935483870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m/>
    <x v="1"/>
    <n v="112"/>
    <n v="724.36175710594318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m/>
    <x v="1"/>
    <n v="943"/>
    <n v="725.15394566623547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m/>
    <x v="1"/>
    <n v="2468"/>
    <n v="724.87176165803112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m/>
    <x v="1"/>
    <n v="2551"/>
    <n v="722.61089494163423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m/>
    <x v="1"/>
    <n v="101"/>
    <n v="720.23636363636365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m/>
    <x v="3"/>
    <n v="67"/>
    <n v="721.0416124837451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m/>
    <x v="1"/>
    <n v="92"/>
    <n v="721.893229166666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m/>
    <x v="1"/>
    <n v="62"/>
    <n v="722.71447196870929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m/>
    <x v="1"/>
    <n v="149"/>
    <n v="723.5770234986945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m/>
    <x v="0"/>
    <n v="92"/>
    <n v="724.32810457516337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m/>
    <x v="0"/>
    <n v="57"/>
    <n v="725.15575916230364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m/>
    <x v="1"/>
    <n v="329"/>
    <n v="726.03145478374836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m/>
    <x v="1"/>
    <n v="97"/>
    <n v="726.5524934383202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m/>
    <x v="0"/>
    <n v="41"/>
    <n v="727.37976346911955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m/>
    <x v="1"/>
    <n v="1784"/>
    <n v="728.28289473684208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m/>
    <x v="1"/>
    <n v="1684"/>
    <n v="726.89196310935438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m/>
    <x v="1"/>
    <n v="250"/>
    <n v="725.62928759894464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m/>
    <x v="1"/>
    <n v="238"/>
    <n v="726.25759577278734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m/>
    <x v="1"/>
    <n v="53"/>
    <n v="726.90343915343919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m/>
    <x v="1"/>
    <n v="214"/>
    <n v="727.7960264900662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m/>
    <x v="1"/>
    <n v="222"/>
    <n v="728.47745358090185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m/>
    <x v="1"/>
    <n v="1884"/>
    <n v="729.15006640106242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m/>
    <x v="1"/>
    <n v="218"/>
    <n v="727.61436170212767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m/>
    <x v="1"/>
    <n v="6465"/>
    <n v="728.29294274300935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m/>
    <x v="0"/>
    <n v="1"/>
    <n v="720.64400000000001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m/>
    <x v="0"/>
    <n v="101"/>
    <n v="721.60480640854473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m/>
    <x v="1"/>
    <n v="59"/>
    <n v="722.43449197860957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m/>
    <x v="0"/>
    <n v="1335"/>
    <n v="723.32262382864792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m/>
    <x v="1"/>
    <n v="88"/>
    <n v="722.50268096514742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m/>
    <x v="1"/>
    <n v="1697"/>
    <n v="723.35436241610739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m/>
    <x v="0"/>
    <n v="15"/>
    <n v="722.04569892473114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m/>
    <x v="1"/>
    <n v="92"/>
    <n v="722.9973082099596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m/>
    <x v="1"/>
    <n v="186"/>
    <n v="723.8477088948786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m/>
    <x v="1"/>
    <n v="138"/>
    <n v="724.57354925775974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m/>
    <x v="1"/>
    <n v="261"/>
    <n v="725.36621621621623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m/>
    <x v="0"/>
    <n v="454"/>
    <n v="725.99458728010825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m/>
    <x v="1"/>
    <n v="107"/>
    <n v="726.36314363143629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m/>
    <x v="1"/>
    <n v="199"/>
    <n v="727.20352781546808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m/>
    <x v="1"/>
    <n v="5512"/>
    <n v="727.92119565217388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m/>
    <x v="1"/>
    <n v="86"/>
    <n v="721.41224489795923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m/>
    <x v="0"/>
    <n v="3182"/>
    <n v="722.27792915531336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m/>
    <x v="1"/>
    <n v="2768"/>
    <n v="718.92223738062751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m/>
    <x v="1"/>
    <n v="48"/>
    <n v="716.12295081967216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m/>
    <x v="1"/>
    <n v="87"/>
    <n v="717.03693570451435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m/>
    <x v="3"/>
    <n v="1890"/>
    <n v="717.9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m/>
    <x v="2"/>
    <n v="61"/>
    <n v="716.29218106995881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m/>
    <x v="1"/>
    <n v="1894"/>
    <n v="717.19230769230774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m/>
    <x v="1"/>
    <n v="282"/>
    <n v="715.57359009628613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m/>
    <x v="0"/>
    <n v="15"/>
    <n v="716.17079889807167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m/>
    <x v="1"/>
    <n v="116"/>
    <n v="717.13793103448279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m/>
    <x v="0"/>
    <n v="133"/>
    <n v="717.9682320441988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m/>
    <x v="1"/>
    <n v="83"/>
    <n v="718.77731673582298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m/>
    <x v="1"/>
    <n v="91"/>
    <n v="719.65789473684208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m/>
    <x v="1"/>
    <n v="546"/>
    <n v="720.52981969486825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m/>
    <x v="1"/>
    <n v="393"/>
    <n v="720.77222222222224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m/>
    <x v="0"/>
    <n v="2062"/>
    <n v="721.22809457579967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m/>
    <x v="1"/>
    <n v="133"/>
    <n v="719.36072423398332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m/>
    <x v="0"/>
    <n v="29"/>
    <n v="720.1785216178522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m/>
    <x v="0"/>
    <n v="132"/>
    <n v="721.1438547486033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m/>
    <x v="1"/>
    <n v="254"/>
    <n v="721.96783216783217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m/>
    <x v="3"/>
    <n v="184"/>
    <n v="722.623249299719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m/>
    <x v="1"/>
    <n v="176"/>
    <n v="723.37868162692848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m/>
    <x v="0"/>
    <n v="137"/>
    <n v="724.14747191011236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m/>
    <x v="1"/>
    <n v="337"/>
    <n v="724.97327707454292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m/>
    <x v="0"/>
    <n v="908"/>
    <n v="725.51971830985917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m/>
    <x v="1"/>
    <n v="107"/>
    <n v="725.26234132581101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m/>
    <x v="0"/>
    <n v="10"/>
    <n v="726.13559322033893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m/>
    <x v="3"/>
    <n v="32"/>
    <n v="727.14851485148517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m/>
    <x v="1"/>
    <n v="183"/>
    <n v="728.13314447592063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m/>
    <x v="0"/>
    <n v="1910"/>
    <n v="728.9063829787234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m/>
    <x v="0"/>
    <n v="38"/>
    <n v="727.22869318181813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m/>
    <x v="0"/>
    <n v="104"/>
    <n v="728.20910384068281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m/>
    <x v="1"/>
    <n v="72"/>
    <n v="729.09829059829065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m/>
    <x v="0"/>
    <n v="49"/>
    <n v="730.0356633380884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m/>
    <x v="0"/>
    <n v="1"/>
    <n v="731.00857142857137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m/>
    <x v="1"/>
    <n v="295"/>
    <n v="732.05293276108728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m/>
    <x v="0"/>
    <n v="245"/>
    <n v="732.67908309455584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m/>
    <x v="0"/>
    <n v="32"/>
    <n v="733.37876614060258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m/>
    <x v="1"/>
    <n v="142"/>
    <n v="734.386494252873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m/>
    <x v="1"/>
    <n v="85"/>
    <n v="735.23884892086335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m/>
    <x v="0"/>
    <n v="7"/>
    <n v="736.17579250720462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m/>
    <x v="1"/>
    <n v="659"/>
    <n v="737.22799422799426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m/>
    <x v="0"/>
    <n v="803"/>
    <n v="737.34104046242771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m/>
    <x v="3"/>
    <n v="75"/>
    <n v="737.2460202604920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m/>
    <x v="0"/>
    <n v="16"/>
    <n v="738.20579710144932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m/>
    <x v="1"/>
    <n v="121"/>
    <n v="739.25399129172717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m/>
    <x v="1"/>
    <n v="3742"/>
    <n v="740.15261627906978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m/>
    <x v="1"/>
    <n v="223"/>
    <n v="735.78311499272195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m/>
    <x v="1"/>
    <n v="133"/>
    <n v="736.53061224489795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m/>
    <x v="0"/>
    <n v="31"/>
    <n v="737.41167883211676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m/>
    <x v="0"/>
    <n v="108"/>
    <n v="738.44444444444446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m/>
    <x v="0"/>
    <n v="30"/>
    <n v="739.3674963396779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m/>
    <x v="0"/>
    <n v="17"/>
    <n v="740.40762463343106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m/>
    <x v="3"/>
    <n v="64"/>
    <n v="741.46989720998533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m/>
    <x v="0"/>
    <n v="80"/>
    <n v="742.46617647058827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m/>
    <x v="0"/>
    <n v="2468"/>
    <n v="743.44182621502205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m/>
    <x v="1"/>
    <n v="5168"/>
    <n v="740.89823008849555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m/>
    <x v="0"/>
    <n v="26"/>
    <n v="734.35893648449041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m/>
    <x v="1"/>
    <n v="307"/>
    <n v="735.40680473372777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m/>
    <x v="0"/>
    <n v="73"/>
    <n v="736.04148148148147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m/>
    <x v="0"/>
    <n v="128"/>
    <n v="737.02522255192878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m/>
    <x v="0"/>
    <n v="33"/>
    <n v="737.93016344725106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m/>
    <x v="1"/>
    <n v="2441"/>
    <n v="738.97916666666663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m/>
    <x v="2"/>
    <n v="211"/>
    <n v="736.44262295081967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m/>
    <x v="1"/>
    <n v="1385"/>
    <n v="737.2268656716418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m/>
    <x v="1"/>
    <n v="190"/>
    <n v="736.25859491778772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m/>
    <x v="1"/>
    <n v="470"/>
    <n v="737.07634730538928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m/>
    <x v="1"/>
    <n v="253"/>
    <n v="737.47676161919037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m/>
    <x v="1"/>
    <n v="1113"/>
    <n v="738.20420420420419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m/>
    <x v="1"/>
    <n v="2283"/>
    <n v="737.6406015037594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m/>
    <x v="0"/>
    <n v="1072"/>
    <n v="735.31325301204822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m/>
    <x v="1"/>
    <n v="1095"/>
    <n v="734.80542986425337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m/>
    <x v="1"/>
    <n v="1690"/>
    <n v="734.26132930513597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m/>
    <x v="3"/>
    <n v="1297"/>
    <n v="732.81543116490161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m/>
    <x v="0"/>
    <n v="393"/>
    <n v="731.9606060606061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m/>
    <x v="0"/>
    <n v="1257"/>
    <n v="732.47496206373296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m/>
    <x v="0"/>
    <n v="328"/>
    <n v="731.677811550152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m/>
    <x v="0"/>
    <n v="147"/>
    <n v="732.29223744292233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m/>
    <x v="0"/>
    <n v="830"/>
    <n v="733.1844512195122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m/>
    <x v="0"/>
    <n v="331"/>
    <n v="733.036641221374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m/>
    <x v="0"/>
    <n v="25"/>
    <n v="733.65137614678895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m/>
    <x v="1"/>
    <n v="191"/>
    <n v="734.73660030627866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m/>
    <x v="0"/>
    <n v="3483"/>
    <n v="735.57055214723925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m/>
    <x v="0"/>
    <n v="923"/>
    <n v="731.35023041474653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m/>
    <x v="0"/>
    <n v="1"/>
    <n v="731.05538461538458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m/>
    <x v="1"/>
    <n v="2013"/>
    <n v="732.18027734976886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m/>
    <x v="0"/>
    <n v="33"/>
    <n v="730.2037037037037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m/>
    <x v="1"/>
    <n v="1703"/>
    <n v="731.28129829984539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m/>
    <x v="1"/>
    <n v="80"/>
    <n v="729.77708978328178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m/>
    <x v="2"/>
    <n v="86"/>
    <n v="730.78449612403097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m/>
    <x v="0"/>
    <n v="40"/>
    <n v="731.78571428571433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m/>
    <x v="1"/>
    <n v="41"/>
    <n v="732.86158631415242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m/>
    <x v="0"/>
    <n v="23"/>
    <n v="733.93925233644859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m/>
    <x v="1"/>
    <n v="187"/>
    <n v="735.04836193447738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m/>
    <x v="1"/>
    <n v="2875"/>
    <n v="735.90468750000002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m/>
    <x v="1"/>
    <n v="88"/>
    <n v="732.5571205007825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m/>
    <x v="1"/>
    <n v="191"/>
    <n v="733.56739811912223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m/>
    <x v="1"/>
    <n v="139"/>
    <n v="734.41915227629511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m/>
    <x v="1"/>
    <n v="186"/>
    <n v="735.35534591194971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m/>
    <x v="1"/>
    <n v="112"/>
    <n v="736.22047244094483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m/>
    <x v="1"/>
    <n v="101"/>
    <n v="737.20504731861195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m/>
    <x v="0"/>
    <n v="75"/>
    <n v="738.21011058451813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m/>
    <x v="1"/>
    <n v="206"/>
    <n v="739.25949367088606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m/>
    <x v="1"/>
    <n v="154"/>
    <n v="740.10459587955631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m/>
    <x v="1"/>
    <n v="5966"/>
    <n v="741.03492063492058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m/>
    <x v="0"/>
    <n v="2176"/>
    <n v="732.72813990461054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m/>
    <x v="1"/>
    <n v="169"/>
    <n v="730.42993630573244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m/>
    <x v="1"/>
    <n v="2106"/>
    <n v="731.32535885167465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m/>
    <x v="0"/>
    <n v="441"/>
    <n v="729.12939297124603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m/>
    <x v="0"/>
    <n v="25"/>
    <n v="729.59040000000005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m/>
    <x v="1"/>
    <n v="131"/>
    <n v="730.71955128205127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m/>
    <x v="0"/>
    <n v="127"/>
    <n v="731.68218298555382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m/>
    <x v="0"/>
    <n v="355"/>
    <n v="732.65434083601281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m/>
    <x v="0"/>
    <n v="44"/>
    <n v="733.26247987117551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m/>
    <x v="1"/>
    <n v="84"/>
    <n v="734.3741935483871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m/>
    <x v="1"/>
    <n v="155"/>
    <n v="735.42487883683361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m/>
    <x v="0"/>
    <n v="67"/>
    <n v="736.36407766990294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m/>
    <x v="1"/>
    <n v="189"/>
    <n v="737.4489465153971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m/>
    <x v="1"/>
    <n v="4799"/>
    <n v="738.33928571428567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m/>
    <x v="1"/>
    <n v="1137"/>
    <n v="731.73658536585367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m/>
    <x v="0"/>
    <n v="1068"/>
    <n v="731.07654723127041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m/>
    <x v="0"/>
    <n v="424"/>
    <n v="730.52691680261012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m/>
    <x v="3"/>
    <n v="145"/>
    <n v="731.02777777777783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m/>
    <x v="1"/>
    <n v="1152"/>
    <n v="731.98690671031102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m/>
    <x v="1"/>
    <n v="50"/>
    <n v="731.29836065573772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m/>
    <x v="0"/>
    <n v="151"/>
    <n v="732.41707717569784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m/>
    <x v="0"/>
    <n v="1608"/>
    <n v="733.37335526315792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m/>
    <x v="1"/>
    <n v="3059"/>
    <n v="731.93245469522242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m/>
    <x v="1"/>
    <n v="34"/>
    <n v="728.0924092409241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m/>
    <x v="1"/>
    <n v="220"/>
    <n v="729.23966942148763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m/>
    <x v="1"/>
    <n v="1604"/>
    <n v="730.08278145695363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m/>
    <x v="1"/>
    <n v="454"/>
    <n v="728.63349917081257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m/>
    <x v="1"/>
    <n v="123"/>
    <n v="729.08970099667772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m/>
    <x v="0"/>
    <n v="941"/>
    <n v="730.0981697171381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m/>
    <x v="0"/>
    <n v="1"/>
    <n v="729.74666666666667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m/>
    <x v="1"/>
    <n v="299"/>
    <n v="730.96327212020037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m/>
    <x v="0"/>
    <n v="40"/>
    <n v="731.68561872909697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m/>
    <x v="0"/>
    <n v="3015"/>
    <n v="732.8442211055275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m/>
    <x v="1"/>
    <n v="2237"/>
    <n v="729.01510067114089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m/>
    <x v="0"/>
    <n v="435"/>
    <n v="726.4806722689076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m/>
    <x v="1"/>
    <n v="645"/>
    <n v="726.97138047138048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m/>
    <x v="1"/>
    <n v="484"/>
    <n v="727.10961214165263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m/>
    <x v="1"/>
    <n v="154"/>
    <n v="727.52027027027032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m/>
    <x v="0"/>
    <n v="714"/>
    <n v="728.4906937394247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m/>
    <x v="2"/>
    <n v="1111"/>
    <n v="728.5152542372881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m/>
    <x v="1"/>
    <n v="82"/>
    <n v="727.86587436332763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m/>
    <x v="1"/>
    <n v="134"/>
    <n v="728.96428571428567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m/>
    <x v="2"/>
    <n v="1089"/>
    <n v="729.97785349233391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m/>
    <x v="0"/>
    <n v="5497"/>
    <n v="729.36518771331055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m/>
    <x v="0"/>
    <n v="418"/>
    <n v="721.21538461538466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m/>
    <x v="0"/>
    <n v="1439"/>
    <n v="721.73458904109589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m/>
    <x v="0"/>
    <n v="15"/>
    <n v="720.5042881646654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m/>
    <x v="0"/>
    <n v="1999"/>
    <n v="721.71649484536078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m/>
    <x v="1"/>
    <n v="5203"/>
    <n v="719.51807228915663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m/>
    <x v="1"/>
    <n v="94"/>
    <n v="711.78793103448277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m/>
    <x v="0"/>
    <n v="118"/>
    <n v="712.8549222797927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m/>
    <x v="1"/>
    <n v="205"/>
    <n v="713.88408304498273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m/>
    <x v="0"/>
    <n v="162"/>
    <n v="714.76603119584058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m/>
    <x v="0"/>
    <n v="83"/>
    <n v="715.72569444444446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m/>
    <x v="1"/>
    <n v="92"/>
    <n v="716.8260869565217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m/>
    <x v="1"/>
    <n v="219"/>
    <n v="717.91463414634143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m/>
    <x v="1"/>
    <n v="2526"/>
    <n v="718.78534031413608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m/>
    <x v="0"/>
    <n v="747"/>
    <n v="715.62587412587413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m/>
    <x v="3"/>
    <n v="2138"/>
    <n v="715.57092819614707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m/>
    <x v="0"/>
    <n v="84"/>
    <n v="713.07543859649127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m/>
    <x v="1"/>
    <n v="94"/>
    <n v="714.18101933216167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m/>
    <x v="0"/>
    <n v="91"/>
    <n v="715.27288732394368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m/>
    <x v="0"/>
    <n v="792"/>
    <n v="716.37389770723109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m/>
    <x v="3"/>
    <n v="10"/>
    <n v="716.2402826855124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m/>
    <x v="1"/>
    <n v="1713"/>
    <n v="717.4902654867256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m/>
    <x v="1"/>
    <n v="249"/>
    <n v="715.72517730496452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m/>
    <x v="1"/>
    <n v="192"/>
    <n v="716.55417406749552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m/>
    <x v="1"/>
    <n v="247"/>
    <n v="717.48754448398574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m/>
    <x v="1"/>
    <n v="2293"/>
    <n v="718.32620320855619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m/>
    <x v="1"/>
    <n v="3131"/>
    <n v="715.51428571428573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m/>
    <x v="0"/>
    <n v="32"/>
    <n v="711.19320214669051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m/>
    <x v="1"/>
    <n v="143"/>
    <n v="712.41039426523298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m/>
    <x v="3"/>
    <n v="90"/>
    <n v="713.43267504488335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m/>
    <x v="1"/>
    <n v="296"/>
    <n v="714.55395683453241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m/>
    <x v="1"/>
    <n v="170"/>
    <n v="715.30810810810806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m/>
    <x v="0"/>
    <n v="186"/>
    <n v="716.29241877256322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m/>
    <x v="3"/>
    <n v="439"/>
    <n v="717.25135623869801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m/>
    <x v="0"/>
    <n v="605"/>
    <n v="717.7554347826087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m/>
    <x v="1"/>
    <n v="86"/>
    <n v="717.9600725952813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m/>
    <x v="0"/>
    <n v="1"/>
    <n v="719.10909090909092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m/>
    <x v="1"/>
    <n v="6286"/>
    <n v="720.41712204007285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m/>
    <x v="0"/>
    <n v="31"/>
    <n v="710.26094890510944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m/>
    <x v="0"/>
    <n v="1181"/>
    <n v="711.50274223034739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m/>
    <x v="0"/>
    <n v="39"/>
    <n v="710.64285714285711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m/>
    <x v="1"/>
    <n v="3727"/>
    <n v="711.87522935779816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m/>
    <x v="1"/>
    <n v="1605"/>
    <n v="706.3327205882352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m/>
    <x v="0"/>
    <n v="46"/>
    <n v="704.6777163904236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m/>
    <x v="1"/>
    <n v="2120"/>
    <n v="705.89298892988927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m/>
    <x v="0"/>
    <n v="105"/>
    <n v="703.27911275415897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m/>
    <x v="1"/>
    <n v="50"/>
    <n v="704.38703703703709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m/>
    <x v="1"/>
    <n v="2080"/>
    <n v="705.60111317254177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m/>
    <x v="0"/>
    <n v="535"/>
    <n v="703.046468401487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m/>
    <x v="1"/>
    <n v="2105"/>
    <n v="703.35940409683428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m/>
    <x v="1"/>
    <n v="2436"/>
    <n v="700.74440298507466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m/>
    <x v="1"/>
    <n v="80"/>
    <n v="697.50093457943922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m/>
    <x v="1"/>
    <n v="42"/>
    <n v="698.6573033707865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m/>
    <x v="1"/>
    <n v="139"/>
    <n v="699.88930581613511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m/>
    <x v="0"/>
    <n v="16"/>
    <n v="700.94360902255642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m/>
    <x v="1"/>
    <n v="159"/>
    <n v="702.23352165725044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m/>
    <x v="1"/>
    <n v="381"/>
    <n v="703.2584905660377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m/>
    <x v="1"/>
    <n v="194"/>
    <n v="703.86767485822304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m/>
    <x v="0"/>
    <n v="575"/>
    <n v="704.8333333333333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m/>
    <x v="1"/>
    <n v="106"/>
    <n v="705.07969639468695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m/>
    <x v="1"/>
    <n v="142"/>
    <n v="706.21863117870726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m/>
    <x v="1"/>
    <n v="211"/>
    <n v="707.29333333333329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m/>
    <x v="0"/>
    <n v="1120"/>
    <n v="708.24045801526722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m/>
    <x v="0"/>
    <n v="113"/>
    <n v="707.45315487571702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m/>
    <x v="1"/>
    <n v="2756"/>
    <n v="708.59195402298849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m/>
    <x v="1"/>
    <n v="173"/>
    <n v="704.66218809980808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m/>
    <x v="1"/>
    <n v="87"/>
    <n v="705.68461538461543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m/>
    <x v="0"/>
    <n v="1538"/>
    <n v="706.87668593448939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m/>
    <x v="0"/>
    <n v="9"/>
    <n v="705.27220077220079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m/>
    <x v="0"/>
    <n v="554"/>
    <n v="706.61895551257248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m/>
    <x v="1"/>
    <n v="1572"/>
    <n v="706.91472868217056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m/>
    <x v="0"/>
    <n v="648"/>
    <n v="705.23495145631068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m/>
    <x v="0"/>
    <n v="21"/>
    <n v="705.3463035019455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m/>
    <x v="1"/>
    <n v="2346"/>
    <n v="706.6803118908382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m/>
    <x v="1"/>
    <n v="115"/>
    <n v="703.478515625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m/>
    <x v="1"/>
    <n v="85"/>
    <n v="704.63013698630141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m/>
    <x v="1"/>
    <n v="144"/>
    <n v="705.84509803921571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m/>
    <x v="1"/>
    <n v="2443"/>
    <n v="706.94891944990172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m/>
    <x v="3"/>
    <n v="595"/>
    <n v="703.53149606299212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m/>
    <x v="1"/>
    <n v="64"/>
    <n v="703.74556213017752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m/>
    <x v="1"/>
    <n v="268"/>
    <n v="705.00988142292488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m/>
    <x v="1"/>
    <n v="195"/>
    <n v="705.87524752475247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m/>
    <x v="0"/>
    <n v="54"/>
    <n v="706.88888888888891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m/>
    <x v="0"/>
    <n v="120"/>
    <n v="708.18687872763417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m/>
    <x v="0"/>
    <n v="579"/>
    <n v="709.35856573705178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m/>
    <x v="0"/>
    <n v="2072"/>
    <n v="709.61876247504995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m/>
    <x v="0"/>
    <n v="0"/>
    <n v="706.89400000000001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m/>
    <x v="0"/>
    <n v="1796"/>
    <n v="708.31062124248501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m/>
    <x v="1"/>
    <n v="186"/>
    <n v="706.12650602409633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m/>
    <x v="1"/>
    <n v="460"/>
    <n v="707.17303822937629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m/>
    <x v="0"/>
    <n v="62"/>
    <n v="707.67137096774195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m/>
    <x v="0"/>
    <n v="347"/>
    <n v="708.9757575757576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m/>
    <x v="1"/>
    <n v="2528"/>
    <n v="709.70850202429153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m/>
    <x v="0"/>
    <n v="19"/>
    <n v="706.02028397565925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m/>
    <x v="1"/>
    <n v="3657"/>
    <n v="707.41666666666663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m/>
    <x v="0"/>
    <n v="1258"/>
    <n v="701.40936863543789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m/>
    <x v="1"/>
    <n v="131"/>
    <n v="700.27346938775509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m/>
    <x v="0"/>
    <n v="362"/>
    <n v="701.43762781186092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m/>
    <x v="1"/>
    <n v="239"/>
    <n v="702.13319672131149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m/>
    <x v="3"/>
    <n v="35"/>
    <n v="703.08418891170436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m/>
    <x v="3"/>
    <n v="528"/>
    <n v="704.45884773662556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m/>
    <x v="0"/>
    <n v="133"/>
    <n v="704.8226804123711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m/>
    <x v="0"/>
    <n v="846"/>
    <n v="706.00413223140492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m/>
    <x v="1"/>
    <n v="78"/>
    <n v="705.71428571428567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m/>
    <x v="0"/>
    <n v="10"/>
    <n v="707.01659751037346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m/>
    <x v="1"/>
    <n v="1773"/>
    <n v="708.46569646569651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m/>
    <x v="1"/>
    <n v="32"/>
    <n v="706.2479166666667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m/>
    <x v="1"/>
    <n v="369"/>
    <n v="707.65553235908146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m/>
    <x v="0"/>
    <n v="191"/>
    <n v="708.36401673640171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m/>
    <x v="1"/>
    <n v="89"/>
    <n v="709.44863731656187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m/>
    <x v="0"/>
    <n v="1979"/>
    <n v="710.75210084033608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m/>
    <x v="0"/>
    <n v="63"/>
    <n v="708.0821052631579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m/>
    <x v="1"/>
    <n v="147"/>
    <n v="709.44303797468353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m/>
    <x v="0"/>
    <n v="6080"/>
    <n v="710.63213530655389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m/>
    <x v="0"/>
    <n v="80"/>
    <n v="699.25635593220341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m/>
    <x v="0"/>
    <n v="9"/>
    <n v="700.57112526539277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m/>
    <x v="0"/>
    <n v="1784"/>
    <n v="702.04255319148933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m/>
    <x v="2"/>
    <n v="3640"/>
    <n v="699.73560767590618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m/>
    <x v="1"/>
    <n v="126"/>
    <n v="693.45299145299145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m/>
    <x v="1"/>
    <n v="2218"/>
    <n v="694.6680942184153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m/>
    <x v="0"/>
    <n v="243"/>
    <n v="691.39914163090134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m/>
    <x v="1"/>
    <n v="202"/>
    <n v="692.36344086021506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m/>
    <x v="1"/>
    <n v="140"/>
    <n v="693.42025862068965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m/>
    <x v="1"/>
    <n v="1052"/>
    <n v="694.61555075593958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m/>
    <x v="0"/>
    <n v="1296"/>
    <n v="693.84199134199139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m/>
    <x v="0"/>
    <n v="77"/>
    <n v="692.53579175704988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m/>
    <x v="1"/>
    <n v="247"/>
    <n v="693.8739130434783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m/>
    <x v="0"/>
    <n v="395"/>
    <n v="694.84749455337692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m/>
    <x v="0"/>
    <n v="49"/>
    <n v="695.50218340611355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m/>
    <x v="0"/>
    <n v="180"/>
    <n v="696.91684901531733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m/>
    <x v="1"/>
    <n v="84"/>
    <n v="698.05043859649118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m/>
    <x v="0"/>
    <n v="2690"/>
    <n v="699.4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m/>
    <x v="1"/>
    <n v="88"/>
    <n v="695.01541850220269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m/>
    <x v="1"/>
    <n v="156"/>
    <n v="696.35540838852103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m/>
    <x v="1"/>
    <n v="2985"/>
    <n v="697.5508849557521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m/>
    <x v="1"/>
    <n v="762"/>
    <n v="692.4789356984479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m/>
    <x v="3"/>
    <n v="1"/>
    <n v="692.32444444444445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m/>
    <x v="0"/>
    <n v="2779"/>
    <n v="693.86414253897556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m/>
    <x v="0"/>
    <n v="92"/>
    <n v="689.20982142857144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m/>
    <x v="0"/>
    <n v="1028"/>
    <n v="690.5458612975392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m/>
    <x v="1"/>
    <n v="554"/>
    <n v="689.78923766816149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m/>
    <x v="1"/>
    <n v="135"/>
    <n v="690.0943820224719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m/>
    <x v="1"/>
    <n v="122"/>
    <n v="691.34459459459458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m/>
    <x v="1"/>
    <n v="221"/>
    <n v="692.62979683972912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m/>
    <x v="1"/>
    <n v="126"/>
    <n v="693.69683257918552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m/>
    <x v="1"/>
    <n v="1022"/>
    <n v="694.98412698412699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m/>
    <x v="1"/>
    <n v="3177"/>
    <n v="694.2409090909091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m/>
    <x v="1"/>
    <n v="198"/>
    <n v="688.5854214123006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m/>
    <x v="0"/>
    <n v="26"/>
    <n v="689.70547945205476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m/>
    <x v="1"/>
    <n v="85"/>
    <n v="691.22425629290615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m/>
    <x v="0"/>
    <n v="1790"/>
    <n v="692.61467889908261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m/>
    <x v="1"/>
    <n v="3596"/>
    <n v="690.09195402298849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m/>
    <x v="0"/>
    <n v="37"/>
    <n v="683.3963133640553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m/>
    <x v="1"/>
    <n v="244"/>
    <n v="684.88914549653578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m/>
    <x v="1"/>
    <n v="5180"/>
    <n v="685.90972222222217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m/>
    <x v="1"/>
    <n v="589"/>
    <n v="675.48259860788858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m/>
    <x v="1"/>
    <n v="2725"/>
    <n v="675.6837209302325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m/>
    <x v="0"/>
    <n v="35"/>
    <n v="670.90675990675993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m/>
    <x v="3"/>
    <n v="94"/>
    <n v="672.39252336448601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m/>
    <x v="1"/>
    <n v="300"/>
    <n v="673.74707259953163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m/>
    <x v="1"/>
    <n v="144"/>
    <n v="674.62441314553996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m/>
    <x v="0"/>
    <n v="558"/>
    <n v="675.87294117647059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m/>
    <x v="0"/>
    <n v="64"/>
    <n v="676.15094339622647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m/>
    <x v="3"/>
    <n v="37"/>
    <n v="677.59810874704488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m/>
    <x v="0"/>
    <n v="245"/>
    <n v="679.11611374407585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m/>
    <x v="1"/>
    <n v="87"/>
    <n v="680.1472684085511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m/>
    <x v="1"/>
    <n v="3116"/>
    <n v="681.5595238095238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m/>
    <x v="0"/>
    <n v="71"/>
    <n v="675.74940334128883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m/>
    <x v="0"/>
    <n v="42"/>
    <n v="677.19617224880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m/>
    <x v="1"/>
    <n v="909"/>
    <n v="678.7194244604317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m/>
    <x v="1"/>
    <n v="1613"/>
    <n v="678.16586538461536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m/>
    <x v="1"/>
    <n v="136"/>
    <n v="675.91325301204824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m/>
    <x v="1"/>
    <n v="130"/>
    <n v="677.21739130434787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m/>
    <x v="0"/>
    <n v="156"/>
    <n v="678.54237288135596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m/>
    <x v="0"/>
    <n v="1368"/>
    <n v="679.81067961165047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m/>
    <x v="0"/>
    <n v="102"/>
    <n v="678.13625304136258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m/>
    <x v="0"/>
    <n v="86"/>
    <n v="679.54146341463411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m/>
    <x v="1"/>
    <n v="102"/>
    <n v="680.99266503667479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m/>
    <x v="0"/>
    <n v="253"/>
    <n v="682.41176470588232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m/>
    <x v="1"/>
    <n v="4006"/>
    <n v="683.46683046683052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m/>
    <x v="0"/>
    <n v="157"/>
    <n v="675.28325123152706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m/>
    <x v="1"/>
    <n v="1629"/>
    <n v="676.56296296296296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m/>
    <x v="0"/>
    <n v="183"/>
    <n v="674.20544554455444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m/>
    <x v="1"/>
    <n v="2188"/>
    <n v="675.424317617866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m/>
    <x v="1"/>
    <n v="2409"/>
    <n v="671.66169154228851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m/>
    <x v="0"/>
    <n v="82"/>
    <n v="667.32917705735656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m/>
    <x v="0"/>
    <n v="1"/>
    <n v="668.79250000000002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m/>
    <x v="1"/>
    <n v="194"/>
    <n v="670.46616541353387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m/>
    <x v="1"/>
    <n v="1140"/>
    <n v="671.66331658291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m/>
    <x v="1"/>
    <n v="102"/>
    <n v="670.4836272040302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m/>
    <x v="1"/>
    <n v="2857"/>
    <n v="671.91919191919192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m/>
    <x v="1"/>
    <n v="107"/>
    <n v="666.3873417721519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m/>
    <x v="1"/>
    <n v="160"/>
    <n v="667.80710659898477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m/>
    <x v="1"/>
    <n v="2230"/>
    <n v="669.09923664122141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m/>
    <x v="1"/>
    <n v="316"/>
    <n v="665.11734693877554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m/>
    <x v="1"/>
    <n v="117"/>
    <n v="666.0102301790281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m/>
    <x v="1"/>
    <n v="6406"/>
    <n v="667.41794871794866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m/>
    <x v="3"/>
    <n v="15"/>
    <n v="652.66580976863759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m/>
    <x v="1"/>
    <n v="192"/>
    <n v="654.30927835051546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m/>
    <x v="1"/>
    <n v="26"/>
    <n v="655.50387596899225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m/>
    <x v="1"/>
    <n v="723"/>
    <n v="657.13471502590676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m/>
    <x v="1"/>
    <n v="170"/>
    <n v="656.9636363636364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m/>
    <x v="1"/>
    <n v="238"/>
    <n v="658.23177083333337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m/>
    <x v="1"/>
    <n v="55"/>
    <n v="659.32898172323758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m/>
    <x v="0"/>
    <n v="1198"/>
    <n v="660.91099476439786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m/>
    <x v="0"/>
    <n v="648"/>
    <n v="659.501312335958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m/>
    <x v="1"/>
    <n v="128"/>
    <n v="659.53157894736842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m/>
    <x v="1"/>
    <n v="2144"/>
    <n v="660.9340369393139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m/>
    <x v="0"/>
    <n v="64"/>
    <n v="657.01058201058197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m/>
    <x v="1"/>
    <n v="2693"/>
    <n v="658.58355437665784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m/>
    <x v="1"/>
    <n v="432"/>
    <n v="653.17287234042556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m/>
    <x v="0"/>
    <n v="62"/>
    <n v="653.76266666666663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m/>
    <x v="1"/>
    <n v="189"/>
    <n v="655.34491978609628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m/>
    <x v="1"/>
    <n v="154"/>
    <n v="656.59517426273453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m/>
    <x v="1"/>
    <n v="96"/>
    <n v="657.94623655913983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m/>
    <x v="0"/>
    <n v="750"/>
    <n v="659.46091644204853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m/>
    <x v="3"/>
    <n v="87"/>
    <n v="659.21621621621625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m/>
    <x v="1"/>
    <n v="3063"/>
    <n v="660.76693766937672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m/>
    <x v="2"/>
    <n v="278"/>
    <n v="654.23913043478262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m/>
    <x v="0"/>
    <n v="105"/>
    <n v="655.26430517711174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m/>
    <x v="3"/>
    <n v="1658"/>
    <n v="656.76775956284155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m/>
    <x v="1"/>
    <n v="2266"/>
    <n v="654.02465753424656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m/>
    <x v="0"/>
    <n v="2604"/>
    <n v="649.59615384615381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m/>
    <x v="0"/>
    <n v="65"/>
    <n v="644.21212121212125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m/>
    <x v="0"/>
    <n v="94"/>
    <n v="645.81215469613255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m/>
    <x v="2"/>
    <n v="45"/>
    <n v="647.3407202216066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m/>
    <x v="0"/>
    <n v="257"/>
    <n v="649.01388888888891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m/>
    <x v="1"/>
    <n v="194"/>
    <n v="650.10584958217271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m/>
    <x v="1"/>
    <n v="129"/>
    <n v="651.37988826815638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m/>
    <x v="1"/>
    <n v="375"/>
    <n v="652.84313725490199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m/>
    <x v="0"/>
    <n v="2928"/>
    <n v="653.62359550561803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m/>
    <x v="0"/>
    <n v="4697"/>
    <n v="647.21690140845067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m/>
    <x v="0"/>
    <n v="2915"/>
    <n v="635.7768361581920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m/>
    <x v="0"/>
    <n v="18"/>
    <n v="629.3201133144475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m/>
    <x v="3"/>
    <n v="723"/>
    <n v="631.05681818181813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m/>
    <x v="0"/>
    <n v="602"/>
    <n v="630.7948717948718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m/>
    <x v="0"/>
    <n v="1"/>
    <n v="630.87714285714287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m/>
    <x v="0"/>
    <n v="3868"/>
    <n v="632.68194842406876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m/>
    <x v="1"/>
    <n v="409"/>
    <n v="623.38505747126442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m/>
    <x v="1"/>
    <n v="234"/>
    <n v="624.00288184438045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m/>
    <x v="1"/>
    <n v="3016"/>
    <n v="625.13005780346816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m/>
    <x v="1"/>
    <n v="264"/>
    <n v="618.20000000000005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m/>
    <x v="0"/>
    <n v="504"/>
    <n v="619.22965116279067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m/>
    <x v="0"/>
    <n v="14"/>
    <n v="619.56559766763849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m/>
    <x v="3"/>
    <n v="390"/>
    <n v="621.33625730994152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m/>
    <x v="0"/>
    <n v="750"/>
    <n v="622.01466275659823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m/>
    <x v="0"/>
    <n v="77"/>
    <n v="621.63823529411764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m/>
    <x v="0"/>
    <n v="752"/>
    <n v="623.24483775811211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m/>
    <x v="0"/>
    <n v="131"/>
    <n v="622.86390532544374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m/>
    <x v="0"/>
    <n v="87"/>
    <n v="624.32344213649856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m/>
    <x v="0"/>
    <n v="1063"/>
    <n v="625.92261904761904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m/>
    <x v="1"/>
    <n v="272"/>
    <n v="624.61791044776123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m/>
    <x v="3"/>
    <n v="25"/>
    <n v="625.67365269461072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m/>
    <x v="1"/>
    <n v="419"/>
    <n v="627.47747747747746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m/>
    <x v="0"/>
    <n v="76"/>
    <n v="628.10542168674704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m/>
    <x v="1"/>
    <n v="1621"/>
    <n v="629.77341389728099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m/>
    <x v="1"/>
    <n v="1101"/>
    <n v="626.76969696969695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m/>
    <x v="1"/>
    <n v="1073"/>
    <n v="625.32826747720367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m/>
    <x v="0"/>
    <n v="4428"/>
    <n v="623.96341463414637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m/>
    <x v="0"/>
    <n v="58"/>
    <n v="612.33027522935777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m/>
    <x v="3"/>
    <n v="1218"/>
    <n v="614.03067484662574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m/>
    <x v="1"/>
    <n v="331"/>
    <n v="612.17230769230764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m/>
    <x v="1"/>
    <n v="1170"/>
    <n v="613.04012345679007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m/>
    <x v="0"/>
    <n v="111"/>
    <n v="611.31578947368416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m/>
    <x v="3"/>
    <n v="215"/>
    <n v="612.86956521739125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m/>
    <x v="1"/>
    <n v="363"/>
    <n v="614.10903426791276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m/>
    <x v="0"/>
    <n v="2955"/>
    <n v="614.89374999999995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m/>
    <x v="0"/>
    <n v="1657"/>
    <n v="607.55799373040747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m/>
    <x v="1"/>
    <n v="103"/>
    <n v="604.2578616352201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m/>
    <x v="1"/>
    <n v="147"/>
    <n v="605.83911671924295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m/>
    <x v="1"/>
    <n v="110"/>
    <n v="607.29113924050637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m/>
    <x v="0"/>
    <n v="926"/>
    <n v="608.86984126984123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m/>
    <x v="1"/>
    <n v="134"/>
    <n v="607.85987261146499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m/>
    <x v="1"/>
    <n v="269"/>
    <n v="609.37380191693296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m/>
    <x v="1"/>
    <n v="175"/>
    <n v="610.46474358974353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m/>
    <x v="1"/>
    <n v="69"/>
    <n v="611.8649517684887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m/>
    <x v="1"/>
    <n v="190"/>
    <n v="613.61612903225807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m/>
    <x v="1"/>
    <n v="237"/>
    <n v="614.9870550161812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m/>
    <x v="0"/>
    <n v="77"/>
    <n v="616.21428571428567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m/>
    <x v="0"/>
    <n v="1748"/>
    <n v="617.97068403908793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m/>
    <x v="0"/>
    <n v="79"/>
    <n v="614.27777777777783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m/>
    <x v="1"/>
    <n v="196"/>
    <n v="616.03278688524586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m/>
    <x v="0"/>
    <n v="889"/>
    <n v="617.414473684210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m/>
    <x v="1"/>
    <n v="7295"/>
    <n v="616.51815181518157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m/>
    <x v="1"/>
    <n v="2893"/>
    <n v="594.40397350993373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m/>
    <x v="0"/>
    <n v="56"/>
    <n v="586.76744186046517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m/>
    <x v="0"/>
    <n v="1"/>
    <n v="588.5366666666666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m/>
    <x v="1"/>
    <n v="820"/>
    <n v="590.50167224080269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m/>
    <x v="0"/>
    <n v="83"/>
    <n v="589.7315436241610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m/>
    <x v="1"/>
    <n v="2038"/>
    <n v="591.43771043771039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m/>
    <x v="1"/>
    <n v="116"/>
    <n v="586.55067567567562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m/>
    <x v="0"/>
    <n v="2025"/>
    <n v="588.1457627118644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m/>
    <x v="1"/>
    <n v="1345"/>
    <n v="583.2585034013606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m/>
    <x v="1"/>
    <n v="168"/>
    <n v="580.65870307167233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m/>
    <x v="1"/>
    <n v="137"/>
    <n v="582.07191780821915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m/>
    <x v="1"/>
    <n v="186"/>
    <n v="583.60137457044675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m/>
    <x v="1"/>
    <n v="125"/>
    <n v="584.97241379310344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m/>
    <x v="0"/>
    <n v="14"/>
    <n v="586.5640138408304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m/>
    <x v="1"/>
    <n v="202"/>
    <n v="588.55208333333337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m/>
    <x v="1"/>
    <n v="103"/>
    <n v="589.89895470383271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m/>
    <x v="1"/>
    <n v="1785"/>
    <n v="591.60139860139861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m/>
    <x v="0"/>
    <n v="656"/>
    <n v="587.414035087719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m/>
    <x v="1"/>
    <n v="157"/>
    <n v="587.17253521126759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m/>
    <x v="1"/>
    <n v="555"/>
    <n v="588.69257950530039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m/>
    <x v="1"/>
    <n v="297"/>
    <n v="588.8120567375887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m/>
    <x v="1"/>
    <n v="123"/>
    <n v="589.85053380782915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m/>
    <x v="3"/>
    <n v="38"/>
    <n v="591.51785714285711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m/>
    <x v="3"/>
    <n v="60"/>
    <n v="593.50179211469538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m/>
    <x v="1"/>
    <n v="3036"/>
    <n v="595.42086330935251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m/>
    <x v="1"/>
    <n v="144"/>
    <n v="586.61010830324915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m/>
    <x v="1"/>
    <n v="121"/>
    <n v="588.213768115942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m/>
    <x v="0"/>
    <n v="1596"/>
    <n v="589.912727272727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m/>
    <x v="3"/>
    <n v="524"/>
    <n v="586.2408759124088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m/>
    <x v="1"/>
    <n v="181"/>
    <n v="586.46886446886447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m/>
    <x v="0"/>
    <n v="10"/>
    <n v="587.95955882352939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m/>
    <x v="1"/>
    <n v="122"/>
    <n v="590.09225092250927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m/>
    <x v="1"/>
    <n v="1071"/>
    <n v="591.825925925925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m/>
    <x v="3"/>
    <n v="219"/>
    <n v="590.04460966542752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m/>
    <x v="0"/>
    <n v="1121"/>
    <n v="591.42910447761199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m/>
    <x v="1"/>
    <n v="980"/>
    <n v="589.44569288389516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m/>
    <x v="1"/>
    <n v="536"/>
    <n v="587.97744360902254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m/>
    <x v="1"/>
    <n v="1991"/>
    <n v="588.17358490566039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m/>
    <x v="3"/>
    <n v="29"/>
    <n v="582.8598484848485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m/>
    <x v="1"/>
    <n v="180"/>
    <n v="584.96577946768059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m/>
    <x v="0"/>
    <n v="15"/>
    <n v="586.51145038167942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m/>
    <x v="0"/>
    <n v="191"/>
    <n v="588.70114942528733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m/>
    <x v="0"/>
    <n v="16"/>
    <n v="590.23076923076928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m/>
    <x v="1"/>
    <n v="130"/>
    <n v="592.44787644787641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m/>
    <x v="1"/>
    <n v="122"/>
    <n v="594.24031007751933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m/>
    <x v="0"/>
    <n v="17"/>
    <n v="596.07782101167311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m/>
    <x v="1"/>
    <n v="140"/>
    <n v="598.33984375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m/>
    <x v="0"/>
    <n v="34"/>
    <n v="600.13725490196077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m/>
    <x v="1"/>
    <n v="3388"/>
    <n v="602.36614173228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m/>
    <x v="1"/>
    <n v="280"/>
    <n v="591.35573122529649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m/>
    <x v="3"/>
    <n v="614"/>
    <n v="592.59126984126988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m/>
    <x v="1"/>
    <n v="366"/>
    <n v="592.50597609561748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m/>
    <x v="0"/>
    <n v="1"/>
    <n v="593.41200000000003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m/>
    <x v="1"/>
    <n v="270"/>
    <n v="595.79116465863456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m/>
    <x v="3"/>
    <n v="114"/>
    <n v="597.10483870967744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m/>
    <x v="1"/>
    <n v="137"/>
    <n v="599.0607287449393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m/>
    <x v="1"/>
    <n v="3205"/>
    <n v="600.93902439024396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m/>
    <x v="1"/>
    <n v="288"/>
    <n v="590.31020408163261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m/>
    <x v="1"/>
    <n v="148"/>
    <n v="591.54918032786884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m/>
    <x v="1"/>
    <n v="114"/>
    <n v="593.37448559670781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m/>
    <x v="1"/>
    <n v="1518"/>
    <n v="595.35537190082641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m/>
    <x v="0"/>
    <n v="1274"/>
    <n v="591.5269709543569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m/>
    <x v="0"/>
    <n v="210"/>
    <n v="588.68333333333328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m/>
    <x v="1"/>
    <n v="166"/>
    <n v="590.26778242677824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m/>
    <x v="1"/>
    <n v="100"/>
    <n v="592.05042016806726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m/>
    <x v="1"/>
    <n v="235"/>
    <n v="594.12658227848101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m/>
    <x v="1"/>
    <n v="148"/>
    <n v="595.64830508474574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m/>
    <x v="1"/>
    <n v="198"/>
    <n v="597.55319148936167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m/>
    <x v="0"/>
    <n v="248"/>
    <n v="599.2606837606837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m/>
    <x v="0"/>
    <n v="513"/>
    <n v="600.76824034334766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m/>
    <x v="1"/>
    <n v="150"/>
    <n v="601.14655172413791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m/>
    <x v="0"/>
    <n v="3410"/>
    <n v="603.09956709956714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m/>
    <x v="1"/>
    <n v="216"/>
    <n v="590.8956521739130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m/>
    <x v="3"/>
    <n v="26"/>
    <n v="592.53275109170306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m/>
    <x v="1"/>
    <n v="5139"/>
    <n v="595.01754385964909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m/>
    <x v="1"/>
    <n v="2353"/>
    <n v="575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m/>
    <x v="1"/>
    <n v="78"/>
    <n v="567.13274336283189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m/>
    <x v="0"/>
    <n v="10"/>
    <n v="569.30666666666662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m/>
    <x v="0"/>
    <n v="2201"/>
    <n v="571.80357142857144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m/>
    <x v="0"/>
    <n v="676"/>
    <n v="564.49775784753365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m/>
    <x v="1"/>
    <n v="174"/>
    <n v="563.99549549549545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m/>
    <x v="0"/>
    <n v="831"/>
    <n v="565.76018099547514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m/>
    <x v="1"/>
    <n v="164"/>
    <n v="564.5545454545454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m/>
    <x v="3"/>
    <n v="56"/>
    <n v="566.38356164383561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m/>
    <x v="1"/>
    <n v="161"/>
    <n v="568.72477064220186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m/>
    <x v="1"/>
    <n v="138"/>
    <n v="570.60368663594465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m/>
    <x v="1"/>
    <n v="3308"/>
    <n v="572.6064814814815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m/>
    <x v="1"/>
    <n v="127"/>
    <n v="559.88372093023258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m/>
    <x v="1"/>
    <n v="207"/>
    <n v="561.90654205607473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m/>
    <x v="0"/>
    <n v="859"/>
    <n v="563.57276995305165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m/>
    <x v="2"/>
    <n v="31"/>
    <n v="562.17924528301887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m/>
    <x v="0"/>
    <n v="45"/>
    <n v="564.69668246445497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m/>
    <x v="3"/>
    <n v="1113"/>
    <n v="567.17142857142858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m/>
    <x v="0"/>
    <n v="6"/>
    <n v="564.55980861244018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m/>
    <x v="0"/>
    <n v="7"/>
    <n v="567.24519230769226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m/>
    <x v="1"/>
    <n v="181"/>
    <n v="569.95169082125608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m/>
    <x v="1"/>
    <n v="110"/>
    <n v="571.83980582524271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m/>
    <x v="0"/>
    <n v="31"/>
    <n v="574.0926829268293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m/>
    <x v="0"/>
    <n v="78"/>
    <n v="576.75490196078431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m/>
    <x v="1"/>
    <n v="185"/>
    <n v="579.21182266009851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m/>
    <x v="1"/>
    <n v="121"/>
    <n v="581.16336633663366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m/>
    <x v="0"/>
    <n v="1225"/>
    <n v="583.45273631840791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m/>
    <x v="0"/>
    <n v="1"/>
    <n v="580.245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m/>
    <x v="1"/>
    <n v="106"/>
    <n v="583.15577889447241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m/>
    <x v="1"/>
    <n v="142"/>
    <n v="585.56565656565658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m/>
    <x v="1"/>
    <n v="233"/>
    <n v="587.81725888324877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m/>
    <x v="1"/>
    <n v="218"/>
    <n v="589.62755102040819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m/>
    <x v="0"/>
    <n v="67"/>
    <n v="591.533333333333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m/>
    <x v="1"/>
    <n v="76"/>
    <n v="594.23711340206182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m/>
    <x v="1"/>
    <n v="43"/>
    <n v="596.92227979274617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m/>
    <x v="0"/>
    <n v="19"/>
    <n v="599.80729166666663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m/>
    <x v="0"/>
    <n v="2108"/>
    <n v="602.8481675392670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m/>
    <x v="1"/>
    <n v="221"/>
    <n v="594.92631578947373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m/>
    <x v="0"/>
    <n v="679"/>
    <n v="596.90476190476193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m/>
    <x v="1"/>
    <n v="2805"/>
    <n v="596.468085106383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m/>
    <x v="1"/>
    <n v="68"/>
    <n v="584.65775401069516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m/>
    <x v="0"/>
    <n v="36"/>
    <n v="587.43548387096769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m/>
    <x v="1"/>
    <n v="183"/>
    <n v="590.41621621621618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m/>
    <x v="1"/>
    <n v="133"/>
    <n v="592.63043478260875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m/>
    <x v="1"/>
    <n v="2489"/>
    <n v="595.14207650273227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m/>
    <x v="1"/>
    <n v="69"/>
    <n v="584.73626373626371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m/>
    <x v="0"/>
    <n v="47"/>
    <n v="587.58563535911605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m/>
    <x v="1"/>
    <n v="279"/>
    <n v="590.58888888888885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m/>
    <x v="1"/>
    <n v="210"/>
    <n v="592.3296089385474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m/>
    <x v="1"/>
    <n v="2100"/>
    <n v="594.47752808988764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m/>
    <x v="1"/>
    <n v="252"/>
    <n v="585.9717514124294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m/>
    <x v="1"/>
    <n v="1280"/>
    <n v="587.8693181818181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m/>
    <x v="1"/>
    <n v="157"/>
    <n v="583.91428571428571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m/>
    <x v="1"/>
    <n v="194"/>
    <n v="586.36781609195407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m/>
    <x v="1"/>
    <n v="82"/>
    <n v="588.63583815028903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m/>
    <x v="0"/>
    <n v="70"/>
    <n v="591.58139534883719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m/>
    <x v="0"/>
    <n v="154"/>
    <n v="594.63157894736844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m/>
    <x v="0"/>
    <n v="22"/>
    <n v="597.22352941176473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m/>
    <x v="1"/>
    <n v="4233"/>
    <n v="600.6272189349113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m/>
    <x v="1"/>
    <n v="1297"/>
    <n v="579.00595238095241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m/>
    <x v="1"/>
    <n v="165"/>
    <n v="574.7065868263473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m/>
    <x v="1"/>
    <n v="119"/>
    <n v="577.17469879518069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m/>
    <x v="0"/>
    <n v="1758"/>
    <n v="579.9515151515152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m/>
    <x v="0"/>
    <n v="94"/>
    <n v="572.76829268292681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m/>
    <x v="1"/>
    <n v="1797"/>
    <n v="575.70552147239266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m/>
    <x v="1"/>
    <n v="261"/>
    <n v="568.16666666666663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m/>
    <x v="1"/>
    <n v="157"/>
    <n v="570.07453416149065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m/>
    <x v="1"/>
    <n v="3533"/>
    <n v="572.65625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m/>
    <x v="1"/>
    <n v="155"/>
    <n v="554.03773584905662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m/>
    <x v="1"/>
    <n v="132"/>
    <n v="556.5632911392405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m/>
    <x v="0"/>
    <n v="33"/>
    <n v="559.26751592356686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m/>
    <x v="3"/>
    <n v="94"/>
    <n v="562.64102564102564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m/>
    <x v="1"/>
    <n v="1354"/>
    <n v="565.66451612903222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m/>
    <x v="1"/>
    <n v="48"/>
    <n v="560.545454545454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m/>
    <x v="1"/>
    <n v="110"/>
    <n v="563.89542483660125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m/>
    <x v="1"/>
    <n v="172"/>
    <n v="566.88157894736844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m/>
    <x v="1"/>
    <n v="307"/>
    <n v="569.49668874172187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m/>
    <x v="0"/>
    <n v="1"/>
    <n v="571.24666666666667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m/>
    <x v="1"/>
    <n v="160"/>
    <n v="575.07382550335569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m/>
    <x v="0"/>
    <n v="31"/>
    <n v="577.87837837837833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m/>
    <x v="1"/>
    <n v="1467"/>
    <n v="581.59863945578229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m/>
    <x v="1"/>
    <n v="2662"/>
    <n v="575.53424657534242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m/>
    <x v="1"/>
    <n v="452"/>
    <n v="561.1448275862069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m/>
    <x v="1"/>
    <n v="158"/>
    <n v="561.90277777777783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m/>
    <x v="1"/>
    <n v="225"/>
    <n v="564.7272727272727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m/>
    <x v="0"/>
    <n v="35"/>
    <n v="567.11971830985919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m/>
    <x v="0"/>
    <n v="63"/>
    <n v="570.89361702127655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m/>
    <x v="1"/>
    <n v="65"/>
    <n v="574.5214285714286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m/>
    <x v="1"/>
    <n v="163"/>
    <n v="578.1870503597122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m/>
    <x v="1"/>
    <n v="85"/>
    <n v="581.195652173913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m/>
    <x v="1"/>
    <n v="217"/>
    <n v="584.81751824817513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m/>
    <x v="1"/>
    <n v="150"/>
    <n v="587.52205882352939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m/>
    <x v="1"/>
    <n v="3272"/>
    <n v="590.762962962963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m/>
    <x v="3"/>
    <n v="898"/>
    <n v="570.75373134328356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m/>
    <x v="1"/>
    <n v="300"/>
    <n v="568.29323308270682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m/>
    <x v="1"/>
    <n v="126"/>
    <n v="570.32575757575762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m/>
    <x v="0"/>
    <n v="526"/>
    <n v="573.71755725190837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m/>
    <x v="0"/>
    <n v="121"/>
    <n v="574.0846153846154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m/>
    <x v="1"/>
    <n v="2320"/>
    <n v="577.59689922480618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m/>
    <x v="1"/>
    <n v="81"/>
    <n v="563.984375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m/>
    <x v="1"/>
    <n v="1887"/>
    <n v="567.7874015748032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m/>
    <x v="1"/>
    <n v="4358"/>
    <n v="557.3174603174603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m/>
    <x v="0"/>
    <n v="67"/>
    <n v="526.91200000000003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m/>
    <x v="0"/>
    <n v="57"/>
    <n v="530.62096774193549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m/>
    <x v="0"/>
    <n v="1229"/>
    <n v="534.47154471544718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m/>
    <x v="0"/>
    <n v="12"/>
    <n v="528.77868852459017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m/>
    <x v="1"/>
    <n v="53"/>
    <n v="533.04958677685954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m/>
    <x v="1"/>
    <n v="2414"/>
    <n v="537.04999999999995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m/>
    <x v="0"/>
    <n v="452"/>
    <n v="521.27731092436977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m/>
    <x v="1"/>
    <n v="80"/>
    <n v="521.8644067796610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m/>
    <x v="1"/>
    <n v="193"/>
    <n v="525.64102564102564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m/>
    <x v="0"/>
    <n v="1886"/>
    <n v="528.50862068965512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m/>
    <x v="1"/>
    <n v="52"/>
    <n v="516.70434782608697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m/>
    <x v="0"/>
    <n v="1825"/>
    <n v="520.78070175438597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m/>
    <x v="0"/>
    <n v="31"/>
    <n v="509.23893805309734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m/>
    <x v="1"/>
    <n v="290"/>
    <n v="513.50892857142856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m/>
    <x v="1"/>
    <n v="122"/>
    <n v="515.52252252252254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m/>
    <x v="1"/>
    <n v="1470"/>
    <n v="519.1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m/>
    <x v="1"/>
    <n v="165"/>
    <n v="510.37614678899081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m/>
    <x v="1"/>
    <n v="182"/>
    <n v="513.57407407407402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m/>
    <x v="1"/>
    <n v="199"/>
    <n v="516.67289719626172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m/>
    <x v="1"/>
    <n v="56"/>
    <n v="519.66981132075466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m/>
    <x v="0"/>
    <n v="107"/>
    <n v="524.08571428571429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m/>
    <x v="1"/>
    <n v="1460"/>
    <n v="528.09615384615381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m/>
    <x v="0"/>
    <n v="27"/>
    <n v="519.04854368932035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m/>
    <x v="0"/>
    <n v="1221"/>
    <n v="523.8725490196078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m/>
    <x v="1"/>
    <n v="123"/>
    <n v="516.97029702970292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m/>
    <x v="0"/>
    <n v="1"/>
    <n v="520.91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m/>
    <x v="1"/>
    <n v="159"/>
    <n v="526.16161616161617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m/>
    <x v="1"/>
    <n v="110"/>
    <n v="529.90816326530614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m/>
    <x v="2"/>
    <n v="14"/>
    <n v="534.23711340206182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m/>
    <x v="0"/>
    <n v="16"/>
    <n v="539.6562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m/>
    <x v="1"/>
    <n v="236"/>
    <n v="545.16842105263163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m/>
    <x v="1"/>
    <n v="191"/>
    <n v="548.45744680851067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m/>
    <x v="0"/>
    <n v="41"/>
    <n v="552.30107526881716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m/>
    <x v="1"/>
    <n v="3934"/>
    <n v="557.85869565217388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m/>
    <x v="1"/>
    <n v="80"/>
    <n v="520.7582417582417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m/>
    <x v="3"/>
    <n v="296"/>
    <n v="525.65555555555557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m/>
    <x v="1"/>
    <n v="462"/>
    <n v="528.23595505617982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m/>
    <x v="1"/>
    <n v="179"/>
    <n v="528.98863636363637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m/>
    <x v="0"/>
    <n v="523"/>
    <n v="533.011494252873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m/>
    <x v="0"/>
    <n v="141"/>
    <n v="533.12790697674416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m/>
    <x v="1"/>
    <n v="1866"/>
    <n v="537.74117647058824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m/>
    <x v="0"/>
    <n v="52"/>
    <n v="521.92857142857144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m/>
    <x v="2"/>
    <n v="27"/>
    <n v="527.59036144578317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m/>
    <x v="1"/>
    <n v="156"/>
    <n v="533.69512195121956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m/>
    <x v="0"/>
    <n v="225"/>
    <n v="538.35802469135797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m/>
    <x v="1"/>
    <n v="255"/>
    <n v="542.27499999999998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m/>
    <x v="0"/>
    <n v="38"/>
    <n v="545.9113924050633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m/>
    <x v="1"/>
    <n v="2261"/>
    <n v="552.42307692307691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m/>
    <x v="1"/>
    <n v="40"/>
    <n v="530.23376623376623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m/>
    <x v="1"/>
    <n v="2289"/>
    <n v="536.68421052631584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m/>
    <x v="1"/>
    <n v="65"/>
    <n v="513.32000000000005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m/>
    <x v="0"/>
    <n v="15"/>
    <n v="519.37837837837833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m/>
    <x v="0"/>
    <n v="37"/>
    <n v="526.28767123287673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m/>
    <x v="1"/>
    <n v="3777"/>
    <n v="533.08333333333337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m/>
    <x v="1"/>
    <n v="184"/>
    <n v="487.3943661971831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m/>
    <x v="1"/>
    <n v="85"/>
    <n v="491.72857142857146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m/>
    <x v="0"/>
    <n v="112"/>
    <n v="497.62318840579712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m/>
    <x v="1"/>
    <n v="144"/>
    <n v="503.29411764705884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m/>
    <x v="1"/>
    <n v="1902"/>
    <n v="508.65671641791045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m/>
    <x v="1"/>
    <n v="105"/>
    <n v="487.54545454545456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m/>
    <x v="1"/>
    <n v="132"/>
    <n v="493.43076923076922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m/>
    <x v="0"/>
    <n v="21"/>
    <n v="499.078125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m/>
    <x v="3"/>
    <n v="976"/>
    <n v="506.66666666666669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m/>
    <x v="1"/>
    <n v="96"/>
    <n v="499.09677419354841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m/>
    <x v="0"/>
    <n v="67"/>
    <n v="505.70491803278691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m/>
    <x v="2"/>
    <n v="66"/>
    <n v="513.01666666666665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m/>
    <x v="0"/>
    <n v="78"/>
    <n v="520.5932203389830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m/>
    <x v="0"/>
    <n v="67"/>
    <n v="528.2241379310345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m/>
    <x v="1"/>
    <n v="114"/>
    <n v="536.31578947368416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m/>
    <x v="0"/>
    <n v="263"/>
    <n v="543.85714285714289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m/>
    <x v="0"/>
    <n v="1691"/>
    <n v="548.9636363636364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m/>
    <x v="0"/>
    <n v="181"/>
    <n v="527.81481481481478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m/>
    <x v="0"/>
    <n v="13"/>
    <n v="534.35849056603774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m/>
    <x v="3"/>
    <n v="160"/>
    <n v="544.38461538461536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m/>
    <x v="1"/>
    <n v="203"/>
    <n v="551.92156862745094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m/>
    <x v="0"/>
    <n v="1"/>
    <n v="558.9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m/>
    <x v="1"/>
    <n v="1559"/>
    <n v="570.28571428571433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m/>
    <x v="3"/>
    <n v="2266"/>
    <n v="549.687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m/>
    <x v="0"/>
    <n v="21"/>
    <n v="513.17021276595744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m/>
    <x v="1"/>
    <n v="1548"/>
    <n v="523.86956521739125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m/>
    <x v="1"/>
    <n v="80"/>
    <n v="501.11111111111109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m/>
    <x v="0"/>
    <n v="830"/>
    <n v="510.68181818181819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m/>
    <x v="1"/>
    <n v="131"/>
    <n v="503.25581395348837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m/>
    <x v="1"/>
    <n v="112"/>
    <n v="512.11904761904759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m/>
    <x v="0"/>
    <n v="130"/>
    <n v="521.8780487804878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m/>
    <x v="0"/>
    <n v="55"/>
    <n v="531.67499999999995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m/>
    <x v="1"/>
    <n v="155"/>
    <n v="543.89743589743591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m/>
    <x v="1"/>
    <n v="266"/>
    <n v="554.13157894736844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m/>
    <x v="0"/>
    <n v="114"/>
    <n v="561.9189189189189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m/>
    <x v="1"/>
    <n v="155"/>
    <n v="574.36111111111109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m/>
    <x v="1"/>
    <n v="207"/>
    <n v="586.34285714285716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m/>
    <x v="1"/>
    <n v="245"/>
    <n v="597.5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m/>
    <x v="1"/>
    <n v="1573"/>
    <n v="608.1818181818181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m/>
    <x v="1"/>
    <n v="114"/>
    <n v="578.03125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m/>
    <x v="1"/>
    <n v="93"/>
    <n v="593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m/>
    <x v="0"/>
    <n v="594"/>
    <n v="609.66666666666663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m/>
    <x v="0"/>
    <n v="24"/>
    <n v="610.20689655172418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m/>
    <x v="1"/>
    <n v="1681"/>
    <n v="631.14285714285711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m/>
    <x v="0"/>
    <n v="252"/>
    <n v="592.25925925925924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m/>
    <x v="1"/>
    <n v="32"/>
    <n v="605.34615384615381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m/>
    <x v="1"/>
    <n v="135"/>
    <n v="628.2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m/>
    <x v="1"/>
    <n v="140"/>
    <n v="648.83333333333337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m/>
    <x v="0"/>
    <n v="67"/>
    <n v="670.9565217391303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m/>
    <x v="1"/>
    <n v="92"/>
    <n v="698.40909090909088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m/>
    <x v="1"/>
    <n v="1015"/>
    <n v="727.2857142857143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m/>
    <x v="0"/>
    <n v="742"/>
    <n v="712.9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m/>
    <x v="1"/>
    <n v="323"/>
    <n v="711.3684210526315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m/>
    <x v="0"/>
    <n v="75"/>
    <n v="732.94444444444446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m/>
    <x v="1"/>
    <n v="2326"/>
    <n v="771.64705882352939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m/>
    <x v="1"/>
    <n v="381"/>
    <n v="674.5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m/>
    <x v="0"/>
    <n v="4405"/>
    <n v="694.06666666666672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m/>
    <x v="0"/>
    <n v="92"/>
    <n v="429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m/>
    <x v="1"/>
    <n v="480"/>
    <n v="454.92307692307691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m/>
    <x v="0"/>
    <n v="64"/>
    <n v="452.83333333333331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m/>
    <x v="1"/>
    <n v="226"/>
    <n v="488.18181818181819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m/>
    <x v="0"/>
    <n v="64"/>
    <n v="514.4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m/>
    <x v="1"/>
    <n v="241"/>
    <n v="564.44444444444446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m/>
    <x v="1"/>
    <n v="132"/>
    <n v="604.875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m/>
    <x v="3"/>
    <n v="75"/>
    <n v="672.428571428571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m/>
    <x v="0"/>
    <n v="842"/>
    <n v="772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m/>
    <x v="1"/>
    <n v="2043"/>
    <n v="75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m/>
    <x v="0"/>
    <n v="112"/>
    <n v="436.75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m/>
    <x v="3"/>
    <n v="139"/>
    <n v="545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m/>
    <x v="0"/>
    <n v="374"/>
    <n v="748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m/>
    <x v="3"/>
    <n v="1122"/>
    <n v="1122"/>
    <x v="1"/>
    <s v="USD"/>
    <x v="878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A6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showDrill="0" useAutoFormatting="1" subtotalHiddenItems="1" itemPrintTitles="1" createdVersion="5" indent="0" outline="1" outlineData="1" multipleFieldFilters="0" chartFormat="3">
  <location ref="A3:F14" firstHeaderRow="1" firstDataRow="2" firstDataCol="1"/>
  <pivotFields count="3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untry" fld="2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C$1:$R$1001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4:F3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country" fld="9" subtotal="count" baseField="0" baseItem="0"/>
  </dataFields>
  <chartFormats count="7"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02"/>
  <sheetViews>
    <sheetView topLeftCell="B979" workbookViewId="0">
      <selection activeCell="H1000" activeCellId="2" sqref="H996 H998 H1000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5.5" customWidth="1"/>
    <col min="8" max="8" width="14.75" customWidth="1"/>
    <col min="9" max="9" width="16.25" customWidth="1"/>
    <col min="12" max="13" width="11.125" bestFit="1" customWidth="1"/>
    <col min="14" max="15" width="25.5" customWidth="1"/>
    <col min="18" max="18" width="28" bestFit="1" customWidth="1"/>
    <col min="19" max="19" width="19.125" customWidth="1"/>
    <col min="20" max="20" width="14.125" customWidth="1"/>
  </cols>
  <sheetData>
    <row r="1" spans="1:20" s="1" customFormat="1" x14ac:dyDescent="0.25">
      <c r="A1" s="1" t="s">
        <v>2025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2027</v>
      </c>
      <c r="G1" s="1" t="s">
        <v>2030</v>
      </c>
      <c r="H1" s="1" t="s">
        <v>4</v>
      </c>
      <c r="I1" s="1" t="s">
        <v>2028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2070</v>
      </c>
      <c r="O1" s="1" t="s">
        <v>2071</v>
      </c>
      <c r="P1" s="1" t="s">
        <v>9</v>
      </c>
      <c r="Q1" s="1" t="s">
        <v>10</v>
      </c>
      <c r="R1" s="1" t="s">
        <v>2026</v>
      </c>
      <c r="S1" s="1" t="s">
        <v>2029</v>
      </c>
      <c r="T1" s="1" t="s">
        <v>2064</v>
      </c>
    </row>
    <row r="2" spans="1:20" x14ac:dyDescent="0.25">
      <c r="A2">
        <v>0</v>
      </c>
      <c r="B2" s="4">
        <f>COUNTIFS(Crowdfunding!G2:G1001,"")</f>
        <v>0</v>
      </c>
      <c r="C2" s="3" t="s">
        <v>11</v>
      </c>
      <c r="D2">
        <v>100</v>
      </c>
      <c r="E2">
        <v>0</v>
      </c>
      <c r="F2">
        <f>(E2/D2)*100</f>
        <v>0</v>
      </c>
      <c r="G2" t="s">
        <v>12</v>
      </c>
      <c r="H2">
        <v>0</v>
      </c>
      <c r="I2">
        <f>AVERAGE(H2)</f>
        <v>0</v>
      </c>
      <c r="J2" t="s">
        <v>13</v>
      </c>
      <c r="K2" t="s">
        <v>14</v>
      </c>
      <c r="L2">
        <v>1448690400</v>
      </c>
      <c r="M2">
        <v>1450159200</v>
      </c>
      <c r="N2" s="8">
        <f>(((L2/60)/60/24)+DATE(1970,1,1))</f>
        <v>42336.25</v>
      </c>
      <c r="O2" s="8">
        <f>(((M2/60)/60/24)+DATE(1970,1,1))</f>
        <v>42353.25</v>
      </c>
      <c r="P2" t="b">
        <v>0</v>
      </c>
      <c r="Q2" t="b">
        <v>0</v>
      </c>
      <c r="R2" t="s">
        <v>15</v>
      </c>
      <c r="S2" t="s">
        <v>2031</v>
      </c>
      <c r="T2" t="s">
        <v>2032</v>
      </c>
    </row>
    <row r="3" spans="1:20" x14ac:dyDescent="0.25">
      <c r="A3">
        <v>1</v>
      </c>
      <c r="B3" s="4" t="s">
        <v>16</v>
      </c>
      <c r="C3" s="3" t="s">
        <v>17</v>
      </c>
      <c r="D3">
        <v>1400</v>
      </c>
      <c r="E3">
        <v>14560</v>
      </c>
      <c r="F3">
        <f t="shared" ref="F3:F66" si="0">(E3/D3)*100</f>
        <v>1040</v>
      </c>
      <c r="G3" t="s">
        <v>18</v>
      </c>
      <c r="H3">
        <v>158</v>
      </c>
      <c r="I3">
        <f t="shared" ref="I3:I66" si="1">AVERAGE(H3)</f>
        <v>158</v>
      </c>
      <c r="J3" t="s">
        <v>19</v>
      </c>
      <c r="K3" t="s">
        <v>20</v>
      </c>
      <c r="L3">
        <v>1408424400</v>
      </c>
      <c r="M3">
        <v>1408597200</v>
      </c>
      <c r="N3" s="8">
        <f t="shared" ref="N3:N66" si="2">(((L3/60)/60/24)+DATE(1970,1,1))</f>
        <v>41870.208333333336</v>
      </c>
      <c r="O3" s="8">
        <f t="shared" ref="O3:O66" si="3">(((M3/60)/60/24)+DATE(1970,1,1))</f>
        <v>41872.208333333336</v>
      </c>
      <c r="P3" t="b">
        <v>0</v>
      </c>
      <c r="Q3" t="b">
        <v>1</v>
      </c>
      <c r="R3" t="s">
        <v>21</v>
      </c>
      <c r="S3" t="s">
        <v>2033</v>
      </c>
      <c r="T3" t="s">
        <v>2034</v>
      </c>
    </row>
    <row r="4" spans="1:20" ht="31.5" x14ac:dyDescent="0.25">
      <c r="A4">
        <v>2</v>
      </c>
      <c r="B4" s="4" t="s">
        <v>22</v>
      </c>
      <c r="C4" s="3" t="s">
        <v>23</v>
      </c>
      <c r="D4">
        <v>108400</v>
      </c>
      <c r="E4">
        <v>142523</v>
      </c>
      <c r="F4">
        <f t="shared" si="0"/>
        <v>131.4787822878229</v>
      </c>
      <c r="G4" t="s">
        <v>18</v>
      </c>
      <c r="H4">
        <v>1425</v>
      </c>
      <c r="I4">
        <f t="shared" si="1"/>
        <v>1425</v>
      </c>
      <c r="J4" t="s">
        <v>24</v>
      </c>
      <c r="K4" t="s">
        <v>25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26</v>
      </c>
      <c r="S4" t="s">
        <v>2035</v>
      </c>
      <c r="T4" t="s">
        <v>2036</v>
      </c>
    </row>
    <row r="5" spans="1:20" ht="31.5" x14ac:dyDescent="0.25">
      <c r="A5">
        <v>3</v>
      </c>
      <c r="B5" s="4" t="s">
        <v>27</v>
      </c>
      <c r="C5" s="3" t="s">
        <v>28</v>
      </c>
      <c r="D5">
        <v>4200</v>
      </c>
      <c r="E5">
        <v>2477</v>
      </c>
      <c r="F5">
        <f t="shared" si="0"/>
        <v>58.976190476190467</v>
      </c>
      <c r="G5" t="s">
        <v>12</v>
      </c>
      <c r="H5">
        <v>24</v>
      </c>
      <c r="I5">
        <f t="shared" si="1"/>
        <v>24</v>
      </c>
      <c r="J5" t="s">
        <v>19</v>
      </c>
      <c r="K5" t="s">
        <v>20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21</v>
      </c>
      <c r="S5" t="s">
        <v>2033</v>
      </c>
      <c r="T5" t="s">
        <v>2034</v>
      </c>
    </row>
    <row r="6" spans="1:20" x14ac:dyDescent="0.25">
      <c r="A6">
        <v>4</v>
      </c>
      <c r="B6" s="4" t="s">
        <v>29</v>
      </c>
      <c r="C6" s="3" t="s">
        <v>30</v>
      </c>
      <c r="D6">
        <v>7600</v>
      </c>
      <c r="E6">
        <v>5265</v>
      </c>
      <c r="F6">
        <f t="shared" si="0"/>
        <v>69.276315789473685</v>
      </c>
      <c r="G6" t="s">
        <v>12</v>
      </c>
      <c r="H6">
        <v>53</v>
      </c>
      <c r="I6">
        <f t="shared" si="1"/>
        <v>53</v>
      </c>
      <c r="J6" t="s">
        <v>19</v>
      </c>
      <c r="K6" t="s">
        <v>20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31</v>
      </c>
      <c r="S6" t="s">
        <v>2037</v>
      </c>
      <c r="T6" t="s">
        <v>2038</v>
      </c>
    </row>
    <row r="7" spans="1:20" x14ac:dyDescent="0.25">
      <c r="A7">
        <v>5</v>
      </c>
      <c r="B7" s="4" t="s">
        <v>32</v>
      </c>
      <c r="C7" s="3" t="s">
        <v>33</v>
      </c>
      <c r="D7">
        <v>7600</v>
      </c>
      <c r="E7">
        <v>13195</v>
      </c>
      <c r="F7">
        <f t="shared" si="0"/>
        <v>173.61842105263159</v>
      </c>
      <c r="G7" t="s">
        <v>18</v>
      </c>
      <c r="H7">
        <v>174</v>
      </c>
      <c r="I7">
        <f t="shared" si="1"/>
        <v>174</v>
      </c>
      <c r="J7" t="s">
        <v>34</v>
      </c>
      <c r="K7" t="s">
        <v>35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31</v>
      </c>
      <c r="S7" t="s">
        <v>2037</v>
      </c>
      <c r="T7" t="s">
        <v>2038</v>
      </c>
    </row>
    <row r="8" spans="1:20" x14ac:dyDescent="0.25">
      <c r="A8">
        <v>6</v>
      </c>
      <c r="B8" s="4" t="s">
        <v>36</v>
      </c>
      <c r="C8" s="3" t="s">
        <v>37</v>
      </c>
      <c r="D8">
        <v>5200</v>
      </c>
      <c r="E8">
        <v>1090</v>
      </c>
      <c r="F8">
        <f t="shared" si="0"/>
        <v>20.961538461538463</v>
      </c>
      <c r="G8" t="s">
        <v>12</v>
      </c>
      <c r="H8">
        <v>18</v>
      </c>
      <c r="I8">
        <f t="shared" si="1"/>
        <v>18</v>
      </c>
      <c r="J8" t="s">
        <v>38</v>
      </c>
      <c r="K8" t="s">
        <v>39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40</v>
      </c>
      <c r="S8" t="s">
        <v>2039</v>
      </c>
      <c r="T8" t="s">
        <v>2040</v>
      </c>
    </row>
    <row r="9" spans="1:20" x14ac:dyDescent="0.25">
      <c r="A9">
        <v>7</v>
      </c>
      <c r="B9" s="4" t="s">
        <v>41</v>
      </c>
      <c r="C9" s="3" t="s">
        <v>42</v>
      </c>
      <c r="D9">
        <v>4500</v>
      </c>
      <c r="E9">
        <v>14741</v>
      </c>
      <c r="F9">
        <f t="shared" si="0"/>
        <v>327.57777777777778</v>
      </c>
      <c r="G9" t="s">
        <v>18</v>
      </c>
      <c r="H9">
        <v>227</v>
      </c>
      <c r="I9">
        <f t="shared" si="1"/>
        <v>227</v>
      </c>
      <c r="J9" t="s">
        <v>34</v>
      </c>
      <c r="K9" t="s">
        <v>35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31</v>
      </c>
      <c r="S9" t="s">
        <v>2037</v>
      </c>
      <c r="T9" t="s">
        <v>2038</v>
      </c>
    </row>
    <row r="10" spans="1:20" x14ac:dyDescent="0.25">
      <c r="A10">
        <v>8</v>
      </c>
      <c r="B10" s="4" t="s">
        <v>43</v>
      </c>
      <c r="C10" s="3" t="s">
        <v>44</v>
      </c>
      <c r="D10">
        <v>110100</v>
      </c>
      <c r="E10">
        <v>21946</v>
      </c>
      <c r="F10">
        <f t="shared" si="0"/>
        <v>19.932788374205266</v>
      </c>
      <c r="G10" t="s">
        <v>45</v>
      </c>
      <c r="H10">
        <v>708</v>
      </c>
      <c r="I10">
        <f t="shared" si="1"/>
        <v>708</v>
      </c>
      <c r="J10" t="s">
        <v>34</v>
      </c>
      <c r="K10" t="s">
        <v>35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31</v>
      </c>
      <c r="S10" t="s">
        <v>2037</v>
      </c>
      <c r="T10" t="s">
        <v>2038</v>
      </c>
    </row>
    <row r="11" spans="1:20" x14ac:dyDescent="0.25">
      <c r="A11">
        <v>9</v>
      </c>
      <c r="B11" s="4" t="s">
        <v>46</v>
      </c>
      <c r="C11" s="3" t="s">
        <v>47</v>
      </c>
      <c r="D11">
        <v>6200</v>
      </c>
      <c r="E11">
        <v>3208</v>
      </c>
      <c r="F11">
        <f t="shared" si="0"/>
        <v>51.741935483870968</v>
      </c>
      <c r="G11" t="s">
        <v>12</v>
      </c>
      <c r="H11">
        <v>44</v>
      </c>
      <c r="I11">
        <f t="shared" si="1"/>
        <v>44</v>
      </c>
      <c r="J11" t="s">
        <v>19</v>
      </c>
      <c r="K11" t="s">
        <v>20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48</v>
      </c>
      <c r="S11" t="s">
        <v>2033</v>
      </c>
      <c r="T11" t="s">
        <v>2041</v>
      </c>
    </row>
    <row r="12" spans="1:20" x14ac:dyDescent="0.25">
      <c r="A12">
        <v>10</v>
      </c>
      <c r="B12" s="4" t="s">
        <v>49</v>
      </c>
      <c r="C12" s="3" t="s">
        <v>50</v>
      </c>
      <c r="D12">
        <v>5200</v>
      </c>
      <c r="E12">
        <v>13838</v>
      </c>
      <c r="F12">
        <f t="shared" si="0"/>
        <v>266.11538461538464</v>
      </c>
      <c r="G12" t="s">
        <v>18</v>
      </c>
      <c r="H12">
        <v>220</v>
      </c>
      <c r="I12">
        <f t="shared" si="1"/>
        <v>220</v>
      </c>
      <c r="J12" t="s">
        <v>19</v>
      </c>
      <c r="K12" t="s">
        <v>20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51</v>
      </c>
      <c r="S12" t="s">
        <v>2039</v>
      </c>
      <c r="T12" t="s">
        <v>2042</v>
      </c>
    </row>
    <row r="13" spans="1:20" ht="31.5" x14ac:dyDescent="0.25">
      <c r="A13">
        <v>11</v>
      </c>
      <c r="B13" s="4" t="s">
        <v>52</v>
      </c>
      <c r="C13" s="3" t="s">
        <v>53</v>
      </c>
      <c r="D13">
        <v>6300</v>
      </c>
      <c r="E13">
        <v>3030</v>
      </c>
      <c r="F13">
        <f t="shared" si="0"/>
        <v>48.095238095238095</v>
      </c>
      <c r="G13" t="s">
        <v>12</v>
      </c>
      <c r="H13">
        <v>27</v>
      </c>
      <c r="I13">
        <f t="shared" si="1"/>
        <v>27</v>
      </c>
      <c r="J13" t="s">
        <v>19</v>
      </c>
      <c r="K13" t="s">
        <v>20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31</v>
      </c>
      <c r="S13" t="s">
        <v>2037</v>
      </c>
      <c r="T13" t="s">
        <v>2038</v>
      </c>
    </row>
    <row r="14" spans="1:20" x14ac:dyDescent="0.25">
      <c r="A14">
        <v>12</v>
      </c>
      <c r="B14" s="4" t="s">
        <v>54</v>
      </c>
      <c r="C14" s="3" t="s">
        <v>55</v>
      </c>
      <c r="D14">
        <v>6300</v>
      </c>
      <c r="E14">
        <v>5629</v>
      </c>
      <c r="F14">
        <f t="shared" si="0"/>
        <v>89.349206349206341</v>
      </c>
      <c r="G14" t="s">
        <v>12</v>
      </c>
      <c r="H14">
        <v>55</v>
      </c>
      <c r="I14">
        <f t="shared" si="1"/>
        <v>55</v>
      </c>
      <c r="J14" t="s">
        <v>19</v>
      </c>
      <c r="K14" t="s">
        <v>20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51</v>
      </c>
      <c r="S14" t="s">
        <v>2039</v>
      </c>
      <c r="T14" t="s">
        <v>2042</v>
      </c>
    </row>
    <row r="15" spans="1:20" ht="31.5" x14ac:dyDescent="0.25">
      <c r="A15">
        <v>13</v>
      </c>
      <c r="B15" s="4" t="s">
        <v>56</v>
      </c>
      <c r="C15" s="3" t="s">
        <v>57</v>
      </c>
      <c r="D15">
        <v>4200</v>
      </c>
      <c r="E15">
        <v>10295</v>
      </c>
      <c r="F15">
        <f t="shared" si="0"/>
        <v>245.11904761904765</v>
      </c>
      <c r="G15" t="s">
        <v>18</v>
      </c>
      <c r="H15">
        <v>98</v>
      </c>
      <c r="I15">
        <f t="shared" si="1"/>
        <v>98</v>
      </c>
      <c r="J15" t="s">
        <v>19</v>
      </c>
      <c r="K15" t="s">
        <v>20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58</v>
      </c>
      <c r="S15" t="s">
        <v>2033</v>
      </c>
      <c r="T15" t="s">
        <v>2043</v>
      </c>
    </row>
    <row r="16" spans="1:20" x14ac:dyDescent="0.25">
      <c r="A16">
        <v>14</v>
      </c>
      <c r="B16" s="4" t="s">
        <v>59</v>
      </c>
      <c r="C16" s="3" t="s">
        <v>60</v>
      </c>
      <c r="D16">
        <v>28200</v>
      </c>
      <c r="E16">
        <v>18829</v>
      </c>
      <c r="F16">
        <f t="shared" si="0"/>
        <v>66.769503546099301</v>
      </c>
      <c r="G16" t="s">
        <v>12</v>
      </c>
      <c r="H16">
        <v>200</v>
      </c>
      <c r="I16">
        <f t="shared" si="1"/>
        <v>200</v>
      </c>
      <c r="J16" t="s">
        <v>19</v>
      </c>
      <c r="K16" t="s">
        <v>20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58</v>
      </c>
      <c r="S16" t="s">
        <v>2033</v>
      </c>
      <c r="T16" t="s">
        <v>2043</v>
      </c>
    </row>
    <row r="17" spans="1:20" x14ac:dyDescent="0.25">
      <c r="A17">
        <v>15</v>
      </c>
      <c r="B17" s="4" t="s">
        <v>61</v>
      </c>
      <c r="C17" s="3" t="s">
        <v>62</v>
      </c>
      <c r="D17">
        <v>81200</v>
      </c>
      <c r="E17">
        <v>38414</v>
      </c>
      <c r="F17">
        <f t="shared" si="0"/>
        <v>47.307881773399011</v>
      </c>
      <c r="G17" t="s">
        <v>12</v>
      </c>
      <c r="H17">
        <v>452</v>
      </c>
      <c r="I17">
        <f t="shared" si="1"/>
        <v>452</v>
      </c>
      <c r="J17" t="s">
        <v>19</v>
      </c>
      <c r="K17" t="s">
        <v>20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63</v>
      </c>
      <c r="S17" t="s">
        <v>2035</v>
      </c>
      <c r="T17" t="s">
        <v>2044</v>
      </c>
    </row>
    <row r="18" spans="1:20" x14ac:dyDescent="0.25">
      <c r="A18">
        <v>16</v>
      </c>
      <c r="B18" s="4" t="s">
        <v>64</v>
      </c>
      <c r="C18" s="3" t="s">
        <v>65</v>
      </c>
      <c r="D18">
        <v>1700</v>
      </c>
      <c r="E18">
        <v>11041</v>
      </c>
      <c r="F18">
        <f t="shared" si="0"/>
        <v>649.47058823529414</v>
      </c>
      <c r="G18" t="s">
        <v>18</v>
      </c>
      <c r="H18">
        <v>100</v>
      </c>
      <c r="I18">
        <f t="shared" si="1"/>
        <v>100</v>
      </c>
      <c r="J18" t="s">
        <v>19</v>
      </c>
      <c r="K18" t="s">
        <v>20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66</v>
      </c>
      <c r="S18" t="s">
        <v>2045</v>
      </c>
      <c r="T18" t="s">
        <v>2046</v>
      </c>
    </row>
    <row r="19" spans="1:20" x14ac:dyDescent="0.25">
      <c r="A19">
        <v>17</v>
      </c>
      <c r="B19" s="4" t="s">
        <v>67</v>
      </c>
      <c r="C19" s="3" t="s">
        <v>68</v>
      </c>
      <c r="D19">
        <v>84600</v>
      </c>
      <c r="E19">
        <v>134845</v>
      </c>
      <c r="F19">
        <f t="shared" si="0"/>
        <v>159.39125295508273</v>
      </c>
      <c r="G19" t="s">
        <v>18</v>
      </c>
      <c r="H19">
        <v>1249</v>
      </c>
      <c r="I19">
        <f t="shared" si="1"/>
        <v>1249</v>
      </c>
      <c r="J19" t="s">
        <v>19</v>
      </c>
      <c r="K19" t="s">
        <v>20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69</v>
      </c>
      <c r="S19" t="s">
        <v>2039</v>
      </c>
      <c r="T19" t="s">
        <v>2047</v>
      </c>
    </row>
    <row r="20" spans="1:20" x14ac:dyDescent="0.25">
      <c r="A20">
        <v>18</v>
      </c>
      <c r="B20" s="4" t="s">
        <v>70</v>
      </c>
      <c r="C20" s="3" t="s">
        <v>71</v>
      </c>
      <c r="D20">
        <v>9100</v>
      </c>
      <c r="E20">
        <v>6089</v>
      </c>
      <c r="F20">
        <f t="shared" si="0"/>
        <v>66.912087912087912</v>
      </c>
      <c r="G20" t="s">
        <v>72</v>
      </c>
      <c r="H20">
        <v>135</v>
      </c>
      <c r="I20">
        <f t="shared" si="1"/>
        <v>135</v>
      </c>
      <c r="J20" t="s">
        <v>19</v>
      </c>
      <c r="K20" t="s">
        <v>20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31</v>
      </c>
      <c r="S20" t="s">
        <v>2037</v>
      </c>
      <c r="T20" t="s">
        <v>2038</v>
      </c>
    </row>
    <row r="21" spans="1:20" x14ac:dyDescent="0.25">
      <c r="A21">
        <v>19</v>
      </c>
      <c r="B21" s="4" t="s">
        <v>73</v>
      </c>
      <c r="C21" s="3" t="s">
        <v>74</v>
      </c>
      <c r="D21">
        <v>62500</v>
      </c>
      <c r="E21">
        <v>30331</v>
      </c>
      <c r="F21">
        <f t="shared" si="0"/>
        <v>48.529600000000002</v>
      </c>
      <c r="G21" t="s">
        <v>12</v>
      </c>
      <c r="H21">
        <v>674</v>
      </c>
      <c r="I21">
        <f t="shared" si="1"/>
        <v>674</v>
      </c>
      <c r="J21" t="s">
        <v>19</v>
      </c>
      <c r="K21" t="s">
        <v>20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31</v>
      </c>
      <c r="S21" t="s">
        <v>2037</v>
      </c>
      <c r="T21" t="s">
        <v>2038</v>
      </c>
    </row>
    <row r="22" spans="1:20" x14ac:dyDescent="0.25">
      <c r="A22">
        <v>20</v>
      </c>
      <c r="B22" s="4" t="s">
        <v>75</v>
      </c>
      <c r="C22" s="3" t="s">
        <v>76</v>
      </c>
      <c r="D22">
        <v>131800</v>
      </c>
      <c r="E22">
        <v>147936</v>
      </c>
      <c r="F22">
        <f t="shared" si="0"/>
        <v>112.24279210925646</v>
      </c>
      <c r="G22" t="s">
        <v>18</v>
      </c>
      <c r="H22">
        <v>1396</v>
      </c>
      <c r="I22">
        <f t="shared" si="1"/>
        <v>1396</v>
      </c>
      <c r="J22" t="s">
        <v>19</v>
      </c>
      <c r="K22" t="s">
        <v>20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51</v>
      </c>
      <c r="S22" t="s">
        <v>2039</v>
      </c>
      <c r="T22" t="s">
        <v>2042</v>
      </c>
    </row>
    <row r="23" spans="1:20" x14ac:dyDescent="0.25">
      <c r="A23">
        <v>21</v>
      </c>
      <c r="B23" s="4" t="s">
        <v>77</v>
      </c>
      <c r="C23" s="3" t="s">
        <v>78</v>
      </c>
      <c r="D23">
        <v>94000</v>
      </c>
      <c r="E23">
        <v>38533</v>
      </c>
      <c r="F23">
        <f t="shared" si="0"/>
        <v>40.992553191489364</v>
      </c>
      <c r="G23" t="s">
        <v>12</v>
      </c>
      <c r="H23">
        <v>558</v>
      </c>
      <c r="I23">
        <f t="shared" si="1"/>
        <v>558</v>
      </c>
      <c r="J23" t="s">
        <v>19</v>
      </c>
      <c r="K23" t="s">
        <v>20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31</v>
      </c>
      <c r="S23" t="s">
        <v>2037</v>
      </c>
      <c r="T23" t="s">
        <v>2038</v>
      </c>
    </row>
    <row r="24" spans="1:20" x14ac:dyDescent="0.25">
      <c r="A24">
        <v>22</v>
      </c>
      <c r="B24" s="4" t="s">
        <v>79</v>
      </c>
      <c r="C24" s="3" t="s">
        <v>80</v>
      </c>
      <c r="D24">
        <v>59100</v>
      </c>
      <c r="E24">
        <v>75690</v>
      </c>
      <c r="F24">
        <f t="shared" si="0"/>
        <v>128.07106598984771</v>
      </c>
      <c r="G24" t="s">
        <v>18</v>
      </c>
      <c r="H24">
        <v>890</v>
      </c>
      <c r="I24">
        <f t="shared" si="1"/>
        <v>890</v>
      </c>
      <c r="J24" t="s">
        <v>19</v>
      </c>
      <c r="K24" t="s">
        <v>20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31</v>
      </c>
      <c r="S24" t="s">
        <v>2037</v>
      </c>
      <c r="T24" t="s">
        <v>2038</v>
      </c>
    </row>
    <row r="25" spans="1:20" x14ac:dyDescent="0.25">
      <c r="A25">
        <v>23</v>
      </c>
      <c r="B25" s="4" t="s">
        <v>81</v>
      </c>
      <c r="C25" s="3" t="s">
        <v>82</v>
      </c>
      <c r="D25">
        <v>4500</v>
      </c>
      <c r="E25">
        <v>14942</v>
      </c>
      <c r="F25">
        <f t="shared" si="0"/>
        <v>332.04444444444448</v>
      </c>
      <c r="G25" t="s">
        <v>18</v>
      </c>
      <c r="H25">
        <v>142</v>
      </c>
      <c r="I25">
        <f t="shared" si="1"/>
        <v>142</v>
      </c>
      <c r="J25" t="s">
        <v>38</v>
      </c>
      <c r="K25" t="s">
        <v>39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40</v>
      </c>
      <c r="S25" t="s">
        <v>2039</v>
      </c>
      <c r="T25" t="s">
        <v>2040</v>
      </c>
    </row>
    <row r="26" spans="1:20" x14ac:dyDescent="0.25">
      <c r="A26">
        <v>24</v>
      </c>
      <c r="B26" s="4" t="s">
        <v>83</v>
      </c>
      <c r="C26" s="3" t="s">
        <v>84</v>
      </c>
      <c r="D26">
        <v>92400</v>
      </c>
      <c r="E26">
        <v>104257</v>
      </c>
      <c r="F26">
        <f t="shared" si="0"/>
        <v>112.83225108225108</v>
      </c>
      <c r="G26" t="s">
        <v>18</v>
      </c>
      <c r="H26">
        <v>2673</v>
      </c>
      <c r="I26">
        <f t="shared" si="1"/>
        <v>2673</v>
      </c>
      <c r="J26" t="s">
        <v>19</v>
      </c>
      <c r="K26" t="s">
        <v>20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63</v>
      </c>
      <c r="S26" t="s">
        <v>2035</v>
      </c>
      <c r="T26" t="s">
        <v>2044</v>
      </c>
    </row>
    <row r="27" spans="1:20" x14ac:dyDescent="0.25">
      <c r="A27">
        <v>25</v>
      </c>
      <c r="B27" s="4" t="s">
        <v>85</v>
      </c>
      <c r="C27" s="3" t="s">
        <v>86</v>
      </c>
      <c r="D27">
        <v>5500</v>
      </c>
      <c r="E27">
        <v>11904</v>
      </c>
      <c r="F27">
        <f t="shared" si="0"/>
        <v>216.43636363636364</v>
      </c>
      <c r="G27" t="s">
        <v>18</v>
      </c>
      <c r="H27">
        <v>163</v>
      </c>
      <c r="I27">
        <f t="shared" si="1"/>
        <v>163</v>
      </c>
      <c r="J27" t="s">
        <v>19</v>
      </c>
      <c r="K27" t="s">
        <v>20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87</v>
      </c>
      <c r="S27" t="s">
        <v>2048</v>
      </c>
      <c r="T27" t="s">
        <v>2049</v>
      </c>
    </row>
    <row r="28" spans="1:20" x14ac:dyDescent="0.25">
      <c r="A28">
        <v>26</v>
      </c>
      <c r="B28" s="4" t="s">
        <v>88</v>
      </c>
      <c r="C28" s="3" t="s">
        <v>89</v>
      </c>
      <c r="D28">
        <v>107500</v>
      </c>
      <c r="E28">
        <v>51814</v>
      </c>
      <c r="F28">
        <f t="shared" si="0"/>
        <v>48.199069767441863</v>
      </c>
      <c r="G28" t="s">
        <v>72</v>
      </c>
      <c r="H28">
        <v>1480</v>
      </c>
      <c r="I28">
        <f t="shared" si="1"/>
        <v>1480</v>
      </c>
      <c r="J28" t="s">
        <v>19</v>
      </c>
      <c r="K28" t="s">
        <v>20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31</v>
      </c>
      <c r="S28" t="s">
        <v>2037</v>
      </c>
      <c r="T28" t="s">
        <v>2038</v>
      </c>
    </row>
    <row r="29" spans="1:20" x14ac:dyDescent="0.25">
      <c r="A29">
        <v>27</v>
      </c>
      <c r="B29" s="4" t="s">
        <v>90</v>
      </c>
      <c r="C29" s="3" t="s">
        <v>91</v>
      </c>
      <c r="D29">
        <v>2000</v>
      </c>
      <c r="E29">
        <v>1599</v>
      </c>
      <c r="F29">
        <f t="shared" si="0"/>
        <v>79.95</v>
      </c>
      <c r="G29" t="s">
        <v>12</v>
      </c>
      <c r="H29">
        <v>15</v>
      </c>
      <c r="I29">
        <f t="shared" si="1"/>
        <v>15</v>
      </c>
      <c r="J29" t="s">
        <v>19</v>
      </c>
      <c r="K29" t="s">
        <v>20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21</v>
      </c>
      <c r="S29" t="s">
        <v>2033</v>
      </c>
      <c r="T29" t="s">
        <v>2034</v>
      </c>
    </row>
    <row r="30" spans="1:20" x14ac:dyDescent="0.25">
      <c r="A30">
        <v>28</v>
      </c>
      <c r="B30" s="4" t="s">
        <v>92</v>
      </c>
      <c r="C30" s="3" t="s">
        <v>93</v>
      </c>
      <c r="D30">
        <v>130800</v>
      </c>
      <c r="E30">
        <v>137635</v>
      </c>
      <c r="F30">
        <f t="shared" si="0"/>
        <v>105.22553516819573</v>
      </c>
      <c r="G30" t="s">
        <v>18</v>
      </c>
      <c r="H30">
        <v>2220</v>
      </c>
      <c r="I30">
        <f t="shared" si="1"/>
        <v>2220</v>
      </c>
      <c r="J30" t="s">
        <v>19</v>
      </c>
      <c r="K30" t="s">
        <v>20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31</v>
      </c>
      <c r="S30" t="s">
        <v>2037</v>
      </c>
      <c r="T30" t="s">
        <v>2038</v>
      </c>
    </row>
    <row r="31" spans="1:20" x14ac:dyDescent="0.25">
      <c r="A31">
        <v>29</v>
      </c>
      <c r="B31" s="4" t="s">
        <v>94</v>
      </c>
      <c r="C31" s="3" t="s">
        <v>95</v>
      </c>
      <c r="D31">
        <v>45900</v>
      </c>
      <c r="E31">
        <v>150965</v>
      </c>
      <c r="F31">
        <f t="shared" si="0"/>
        <v>328.89978213507629</v>
      </c>
      <c r="G31" t="s">
        <v>18</v>
      </c>
      <c r="H31">
        <v>1606</v>
      </c>
      <c r="I31">
        <f t="shared" si="1"/>
        <v>1606</v>
      </c>
      <c r="J31" t="s">
        <v>96</v>
      </c>
      <c r="K31" t="s">
        <v>97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98</v>
      </c>
      <c r="S31" t="s">
        <v>2039</v>
      </c>
      <c r="T31" t="s">
        <v>2050</v>
      </c>
    </row>
    <row r="32" spans="1:20" x14ac:dyDescent="0.25">
      <c r="A32">
        <v>30</v>
      </c>
      <c r="B32" s="4" t="s">
        <v>99</v>
      </c>
      <c r="C32" s="3" t="s">
        <v>100</v>
      </c>
      <c r="D32">
        <v>9000</v>
      </c>
      <c r="E32">
        <v>14455</v>
      </c>
      <c r="F32">
        <f t="shared" si="0"/>
        <v>160.61111111111111</v>
      </c>
      <c r="G32" t="s">
        <v>18</v>
      </c>
      <c r="H32">
        <v>129</v>
      </c>
      <c r="I32">
        <f t="shared" si="1"/>
        <v>129</v>
      </c>
      <c r="J32" t="s">
        <v>19</v>
      </c>
      <c r="K32" t="s">
        <v>20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69</v>
      </c>
      <c r="S32" t="s">
        <v>2039</v>
      </c>
      <c r="T32" t="s">
        <v>2047</v>
      </c>
    </row>
    <row r="33" spans="1:20" x14ac:dyDescent="0.25">
      <c r="A33">
        <v>31</v>
      </c>
      <c r="B33" s="4" t="s">
        <v>101</v>
      </c>
      <c r="C33" s="3" t="s">
        <v>102</v>
      </c>
      <c r="D33">
        <v>3500</v>
      </c>
      <c r="E33">
        <v>10850</v>
      </c>
      <c r="F33">
        <f t="shared" si="0"/>
        <v>310</v>
      </c>
      <c r="G33" t="s">
        <v>18</v>
      </c>
      <c r="H33">
        <v>226</v>
      </c>
      <c r="I33">
        <f t="shared" si="1"/>
        <v>226</v>
      </c>
      <c r="J33" t="s">
        <v>38</v>
      </c>
      <c r="K33" t="s">
        <v>39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87</v>
      </c>
      <c r="S33" t="s">
        <v>2048</v>
      </c>
      <c r="T33" t="s">
        <v>2049</v>
      </c>
    </row>
    <row r="34" spans="1:20" x14ac:dyDescent="0.25">
      <c r="A34">
        <v>32</v>
      </c>
      <c r="B34" s="4" t="s">
        <v>103</v>
      </c>
      <c r="C34" s="3" t="s">
        <v>104</v>
      </c>
      <c r="D34">
        <v>101000</v>
      </c>
      <c r="E34">
        <v>87676</v>
      </c>
      <c r="F34">
        <f t="shared" si="0"/>
        <v>86.807920792079202</v>
      </c>
      <c r="G34" t="s">
        <v>12</v>
      </c>
      <c r="H34">
        <v>2307</v>
      </c>
      <c r="I34">
        <f t="shared" si="1"/>
        <v>2307</v>
      </c>
      <c r="J34" t="s">
        <v>105</v>
      </c>
      <c r="K34" t="s">
        <v>106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40</v>
      </c>
      <c r="S34" t="s">
        <v>2039</v>
      </c>
      <c r="T34" t="s">
        <v>2040</v>
      </c>
    </row>
    <row r="35" spans="1:20" x14ac:dyDescent="0.25">
      <c r="A35">
        <v>33</v>
      </c>
      <c r="B35" s="4" t="s">
        <v>107</v>
      </c>
      <c r="C35" s="3" t="s">
        <v>108</v>
      </c>
      <c r="D35">
        <v>50200</v>
      </c>
      <c r="E35">
        <v>189666</v>
      </c>
      <c r="F35">
        <f t="shared" si="0"/>
        <v>377.82071713147411</v>
      </c>
      <c r="G35" t="s">
        <v>18</v>
      </c>
      <c r="H35">
        <v>5419</v>
      </c>
      <c r="I35">
        <f t="shared" si="1"/>
        <v>5419</v>
      </c>
      <c r="J35" t="s">
        <v>19</v>
      </c>
      <c r="K35" t="s">
        <v>20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31</v>
      </c>
      <c r="S35" t="s">
        <v>2037</v>
      </c>
      <c r="T35" t="s">
        <v>2038</v>
      </c>
    </row>
    <row r="36" spans="1:20" ht="31.5" x14ac:dyDescent="0.25">
      <c r="A36">
        <v>34</v>
      </c>
      <c r="B36" s="4" t="s">
        <v>109</v>
      </c>
      <c r="C36" s="3" t="s">
        <v>110</v>
      </c>
      <c r="D36">
        <v>9300</v>
      </c>
      <c r="E36">
        <v>14025</v>
      </c>
      <c r="F36">
        <f t="shared" si="0"/>
        <v>150.80645161290323</v>
      </c>
      <c r="G36" t="s">
        <v>18</v>
      </c>
      <c r="H36">
        <v>165</v>
      </c>
      <c r="I36">
        <f t="shared" si="1"/>
        <v>165</v>
      </c>
      <c r="J36" t="s">
        <v>19</v>
      </c>
      <c r="K36" t="s">
        <v>20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40</v>
      </c>
      <c r="S36" t="s">
        <v>2039</v>
      </c>
      <c r="T36" t="s">
        <v>2040</v>
      </c>
    </row>
    <row r="37" spans="1:20" x14ac:dyDescent="0.25">
      <c r="A37">
        <v>35</v>
      </c>
      <c r="B37" s="4" t="s">
        <v>111</v>
      </c>
      <c r="C37" s="3" t="s">
        <v>112</v>
      </c>
      <c r="D37">
        <v>125500</v>
      </c>
      <c r="E37">
        <v>188628</v>
      </c>
      <c r="F37">
        <f t="shared" si="0"/>
        <v>150.30119521912351</v>
      </c>
      <c r="G37" t="s">
        <v>18</v>
      </c>
      <c r="H37">
        <v>1965</v>
      </c>
      <c r="I37">
        <f t="shared" si="1"/>
        <v>1965</v>
      </c>
      <c r="J37" t="s">
        <v>34</v>
      </c>
      <c r="K37" t="s">
        <v>35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51</v>
      </c>
      <c r="S37" t="s">
        <v>2039</v>
      </c>
      <c r="T37" t="s">
        <v>2042</v>
      </c>
    </row>
    <row r="38" spans="1:20" x14ac:dyDescent="0.25">
      <c r="A38">
        <v>36</v>
      </c>
      <c r="B38" s="4" t="s">
        <v>113</v>
      </c>
      <c r="C38" s="3" t="s">
        <v>114</v>
      </c>
      <c r="D38">
        <v>700</v>
      </c>
      <c r="E38">
        <v>1101</v>
      </c>
      <c r="F38">
        <f t="shared" si="0"/>
        <v>157.28571428571431</v>
      </c>
      <c r="G38" t="s">
        <v>18</v>
      </c>
      <c r="H38">
        <v>16</v>
      </c>
      <c r="I38">
        <f t="shared" si="1"/>
        <v>16</v>
      </c>
      <c r="J38" t="s">
        <v>19</v>
      </c>
      <c r="K38" t="s">
        <v>20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31</v>
      </c>
      <c r="S38" t="s">
        <v>2037</v>
      </c>
      <c r="T38" t="s">
        <v>2038</v>
      </c>
    </row>
    <row r="39" spans="1:20" ht="31.5" x14ac:dyDescent="0.25">
      <c r="A39">
        <v>37</v>
      </c>
      <c r="B39" s="4" t="s">
        <v>115</v>
      </c>
      <c r="C39" s="3" t="s">
        <v>116</v>
      </c>
      <c r="D39">
        <v>8100</v>
      </c>
      <c r="E39">
        <v>11339</v>
      </c>
      <c r="F39">
        <f t="shared" si="0"/>
        <v>139.98765432098764</v>
      </c>
      <c r="G39" t="s">
        <v>18</v>
      </c>
      <c r="H39">
        <v>107</v>
      </c>
      <c r="I39">
        <f t="shared" si="1"/>
        <v>107</v>
      </c>
      <c r="J39" t="s">
        <v>19</v>
      </c>
      <c r="K39" t="s">
        <v>20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117</v>
      </c>
      <c r="S39" t="s">
        <v>2045</v>
      </c>
      <c r="T39" t="s">
        <v>2051</v>
      </c>
    </row>
    <row r="40" spans="1:20" x14ac:dyDescent="0.25">
      <c r="A40">
        <v>38</v>
      </c>
      <c r="B40" s="4" t="s">
        <v>118</v>
      </c>
      <c r="C40" s="3" t="s">
        <v>119</v>
      </c>
      <c r="D40">
        <v>3100</v>
      </c>
      <c r="E40">
        <v>10085</v>
      </c>
      <c r="F40">
        <f t="shared" si="0"/>
        <v>325.32258064516128</v>
      </c>
      <c r="G40" t="s">
        <v>18</v>
      </c>
      <c r="H40">
        <v>134</v>
      </c>
      <c r="I40">
        <f t="shared" si="1"/>
        <v>134</v>
      </c>
      <c r="J40" t="s">
        <v>19</v>
      </c>
      <c r="K40" t="s">
        <v>20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120</v>
      </c>
      <c r="S40" t="s">
        <v>2052</v>
      </c>
      <c r="T40" t="s">
        <v>2053</v>
      </c>
    </row>
    <row r="41" spans="1:20" x14ac:dyDescent="0.25">
      <c r="A41">
        <v>39</v>
      </c>
      <c r="B41" s="4" t="s">
        <v>121</v>
      </c>
      <c r="C41" s="3" t="s">
        <v>122</v>
      </c>
      <c r="D41">
        <v>9900</v>
      </c>
      <c r="E41">
        <v>5027</v>
      </c>
      <c r="F41">
        <f t="shared" si="0"/>
        <v>50.777777777777779</v>
      </c>
      <c r="G41" t="s">
        <v>12</v>
      </c>
      <c r="H41">
        <v>88</v>
      </c>
      <c r="I41">
        <f t="shared" si="1"/>
        <v>88</v>
      </c>
      <c r="J41" t="s">
        <v>34</v>
      </c>
      <c r="K41" t="s">
        <v>35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31</v>
      </c>
      <c r="S41" t="s">
        <v>2037</v>
      </c>
      <c r="T41" t="s">
        <v>2038</v>
      </c>
    </row>
    <row r="42" spans="1:20" x14ac:dyDescent="0.25">
      <c r="A42">
        <v>40</v>
      </c>
      <c r="B42" s="4" t="s">
        <v>123</v>
      </c>
      <c r="C42" s="3" t="s">
        <v>124</v>
      </c>
      <c r="D42">
        <v>8800</v>
      </c>
      <c r="E42">
        <v>14878</v>
      </c>
      <c r="F42">
        <f t="shared" si="0"/>
        <v>169.06818181818181</v>
      </c>
      <c r="G42" t="s">
        <v>18</v>
      </c>
      <c r="H42">
        <v>198</v>
      </c>
      <c r="I42">
        <f t="shared" si="1"/>
        <v>198</v>
      </c>
      <c r="J42" t="s">
        <v>19</v>
      </c>
      <c r="K42" t="s">
        <v>20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63</v>
      </c>
      <c r="S42" t="s">
        <v>2035</v>
      </c>
      <c r="T42" t="s">
        <v>2044</v>
      </c>
    </row>
    <row r="43" spans="1:20" x14ac:dyDescent="0.25">
      <c r="A43">
        <v>41</v>
      </c>
      <c r="B43" s="4" t="s">
        <v>125</v>
      </c>
      <c r="C43" s="3" t="s">
        <v>126</v>
      </c>
      <c r="D43">
        <v>5600</v>
      </c>
      <c r="E43">
        <v>11924</v>
      </c>
      <c r="F43">
        <f t="shared" si="0"/>
        <v>212.92857142857144</v>
      </c>
      <c r="G43" t="s">
        <v>18</v>
      </c>
      <c r="H43">
        <v>111</v>
      </c>
      <c r="I43">
        <f t="shared" si="1"/>
        <v>111</v>
      </c>
      <c r="J43" t="s">
        <v>105</v>
      </c>
      <c r="K43" t="s">
        <v>106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21</v>
      </c>
      <c r="S43" t="s">
        <v>2033</v>
      </c>
      <c r="T43" t="s">
        <v>2034</v>
      </c>
    </row>
    <row r="44" spans="1:20" x14ac:dyDescent="0.25">
      <c r="A44">
        <v>42</v>
      </c>
      <c r="B44" s="4" t="s">
        <v>127</v>
      </c>
      <c r="C44" s="3" t="s">
        <v>128</v>
      </c>
      <c r="D44">
        <v>1800</v>
      </c>
      <c r="E44">
        <v>7991</v>
      </c>
      <c r="F44">
        <f t="shared" si="0"/>
        <v>443.94444444444446</v>
      </c>
      <c r="G44" t="s">
        <v>18</v>
      </c>
      <c r="H44">
        <v>222</v>
      </c>
      <c r="I44">
        <f t="shared" si="1"/>
        <v>222</v>
      </c>
      <c r="J44" t="s">
        <v>19</v>
      </c>
      <c r="K44" t="s">
        <v>20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15</v>
      </c>
      <c r="S44" t="s">
        <v>2031</v>
      </c>
      <c r="T44" t="s">
        <v>2032</v>
      </c>
    </row>
    <row r="45" spans="1:20" x14ac:dyDescent="0.25">
      <c r="A45">
        <v>43</v>
      </c>
      <c r="B45" s="4" t="s">
        <v>129</v>
      </c>
      <c r="C45" s="3" t="s">
        <v>130</v>
      </c>
      <c r="D45">
        <v>90200</v>
      </c>
      <c r="E45">
        <v>167717</v>
      </c>
      <c r="F45">
        <f t="shared" si="0"/>
        <v>185.9390243902439</v>
      </c>
      <c r="G45" t="s">
        <v>18</v>
      </c>
      <c r="H45">
        <v>6212</v>
      </c>
      <c r="I45">
        <f t="shared" si="1"/>
        <v>6212</v>
      </c>
      <c r="J45" t="s">
        <v>19</v>
      </c>
      <c r="K45" t="s">
        <v>20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131</v>
      </c>
      <c r="S45" t="s">
        <v>2045</v>
      </c>
      <c r="T45" t="s">
        <v>2054</v>
      </c>
    </row>
    <row r="46" spans="1:20" x14ac:dyDescent="0.25">
      <c r="A46">
        <v>44</v>
      </c>
      <c r="B46" s="4" t="s">
        <v>132</v>
      </c>
      <c r="C46" s="3" t="s">
        <v>133</v>
      </c>
      <c r="D46">
        <v>1600</v>
      </c>
      <c r="E46">
        <v>10541</v>
      </c>
      <c r="F46">
        <f t="shared" si="0"/>
        <v>658.8125</v>
      </c>
      <c r="G46" t="s">
        <v>18</v>
      </c>
      <c r="H46">
        <v>98</v>
      </c>
      <c r="I46">
        <f t="shared" si="1"/>
        <v>98</v>
      </c>
      <c r="J46" t="s">
        <v>34</v>
      </c>
      <c r="K46" t="s">
        <v>35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117</v>
      </c>
      <c r="S46" t="s">
        <v>2045</v>
      </c>
      <c r="T46" t="s">
        <v>2051</v>
      </c>
    </row>
    <row r="47" spans="1:20" ht="31.5" x14ac:dyDescent="0.25">
      <c r="A47">
        <v>45</v>
      </c>
      <c r="B47" s="4" t="s">
        <v>134</v>
      </c>
      <c r="C47" s="3" t="s">
        <v>135</v>
      </c>
      <c r="D47">
        <v>9500</v>
      </c>
      <c r="E47">
        <v>4530</v>
      </c>
      <c r="F47">
        <f t="shared" si="0"/>
        <v>47.684210526315788</v>
      </c>
      <c r="G47" t="s">
        <v>12</v>
      </c>
      <c r="H47">
        <v>48</v>
      </c>
      <c r="I47">
        <f t="shared" si="1"/>
        <v>48</v>
      </c>
      <c r="J47" t="s">
        <v>19</v>
      </c>
      <c r="K47" t="s">
        <v>20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31</v>
      </c>
      <c r="S47" t="s">
        <v>2037</v>
      </c>
      <c r="T47" t="s">
        <v>2038</v>
      </c>
    </row>
    <row r="48" spans="1:20" x14ac:dyDescent="0.25">
      <c r="A48">
        <v>46</v>
      </c>
      <c r="B48" s="4" t="s">
        <v>136</v>
      </c>
      <c r="C48" s="3" t="s">
        <v>137</v>
      </c>
      <c r="D48">
        <v>3700</v>
      </c>
      <c r="E48">
        <v>4247</v>
      </c>
      <c r="F48">
        <f t="shared" si="0"/>
        <v>114.78378378378378</v>
      </c>
      <c r="G48" t="s">
        <v>18</v>
      </c>
      <c r="H48">
        <v>92</v>
      </c>
      <c r="I48">
        <f t="shared" si="1"/>
        <v>92</v>
      </c>
      <c r="J48" t="s">
        <v>19</v>
      </c>
      <c r="K48" t="s">
        <v>20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21</v>
      </c>
      <c r="S48" t="s">
        <v>2033</v>
      </c>
      <c r="T48" t="s">
        <v>2034</v>
      </c>
    </row>
    <row r="49" spans="1:20" x14ac:dyDescent="0.25">
      <c r="A49">
        <v>47</v>
      </c>
      <c r="B49" s="4" t="s">
        <v>138</v>
      </c>
      <c r="C49" s="3" t="s">
        <v>139</v>
      </c>
      <c r="D49">
        <v>1500</v>
      </c>
      <c r="E49">
        <v>7129</v>
      </c>
      <c r="F49">
        <f t="shared" si="0"/>
        <v>475.26666666666665</v>
      </c>
      <c r="G49" t="s">
        <v>18</v>
      </c>
      <c r="H49">
        <v>149</v>
      </c>
      <c r="I49">
        <f t="shared" si="1"/>
        <v>149</v>
      </c>
      <c r="J49" t="s">
        <v>19</v>
      </c>
      <c r="K49" t="s">
        <v>20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31</v>
      </c>
      <c r="S49" t="s">
        <v>2037</v>
      </c>
      <c r="T49" t="s">
        <v>2038</v>
      </c>
    </row>
    <row r="50" spans="1:20" x14ac:dyDescent="0.25">
      <c r="A50">
        <v>48</v>
      </c>
      <c r="B50" s="4" t="s">
        <v>140</v>
      </c>
      <c r="C50" s="3" t="s">
        <v>141</v>
      </c>
      <c r="D50">
        <v>33300</v>
      </c>
      <c r="E50">
        <v>128862</v>
      </c>
      <c r="F50">
        <f t="shared" si="0"/>
        <v>386.97297297297297</v>
      </c>
      <c r="G50" t="s">
        <v>18</v>
      </c>
      <c r="H50">
        <v>2431</v>
      </c>
      <c r="I50">
        <f t="shared" si="1"/>
        <v>2431</v>
      </c>
      <c r="J50" t="s">
        <v>19</v>
      </c>
      <c r="K50" t="s">
        <v>20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31</v>
      </c>
      <c r="S50" t="s">
        <v>2037</v>
      </c>
      <c r="T50" t="s">
        <v>2038</v>
      </c>
    </row>
    <row r="51" spans="1:20" x14ac:dyDescent="0.25">
      <c r="A51">
        <v>49</v>
      </c>
      <c r="B51" s="4" t="s">
        <v>142</v>
      </c>
      <c r="C51" s="3" t="s">
        <v>143</v>
      </c>
      <c r="D51">
        <v>7200</v>
      </c>
      <c r="E51">
        <v>13653</v>
      </c>
      <c r="F51">
        <f t="shared" si="0"/>
        <v>189.625</v>
      </c>
      <c r="G51" t="s">
        <v>18</v>
      </c>
      <c r="H51">
        <v>303</v>
      </c>
      <c r="I51">
        <f t="shared" si="1"/>
        <v>303</v>
      </c>
      <c r="J51" t="s">
        <v>19</v>
      </c>
      <c r="K51" t="s">
        <v>20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21</v>
      </c>
      <c r="S51" t="s">
        <v>2033</v>
      </c>
      <c r="T51" t="s">
        <v>2034</v>
      </c>
    </row>
    <row r="52" spans="1:20" ht="31.5" x14ac:dyDescent="0.25">
      <c r="A52">
        <v>50</v>
      </c>
      <c r="B52" s="4" t="s">
        <v>144</v>
      </c>
      <c r="C52" s="3" t="s">
        <v>145</v>
      </c>
      <c r="D52">
        <v>100</v>
      </c>
      <c r="E52">
        <v>2</v>
      </c>
      <c r="F52">
        <f t="shared" si="0"/>
        <v>2</v>
      </c>
      <c r="G52" t="s">
        <v>12</v>
      </c>
      <c r="H52">
        <v>1</v>
      </c>
      <c r="I52">
        <f t="shared" si="1"/>
        <v>1</v>
      </c>
      <c r="J52" t="s">
        <v>105</v>
      </c>
      <c r="K52" t="s">
        <v>106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146</v>
      </c>
      <c r="S52" t="s">
        <v>2033</v>
      </c>
      <c r="T52" t="s">
        <v>2055</v>
      </c>
    </row>
    <row r="53" spans="1:20" x14ac:dyDescent="0.25">
      <c r="A53">
        <v>51</v>
      </c>
      <c r="B53" s="4" t="s">
        <v>147</v>
      </c>
      <c r="C53" s="3" t="s">
        <v>148</v>
      </c>
      <c r="D53">
        <v>158100</v>
      </c>
      <c r="E53">
        <v>145243</v>
      </c>
      <c r="F53">
        <f t="shared" si="0"/>
        <v>91.867805186590772</v>
      </c>
      <c r="G53" t="s">
        <v>12</v>
      </c>
      <c r="H53">
        <v>1467</v>
      </c>
      <c r="I53">
        <f t="shared" si="1"/>
        <v>1467</v>
      </c>
      <c r="J53" t="s">
        <v>38</v>
      </c>
      <c r="K53" t="s">
        <v>39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63</v>
      </c>
      <c r="S53" t="s">
        <v>2035</v>
      </c>
      <c r="T53" t="s">
        <v>2044</v>
      </c>
    </row>
    <row r="54" spans="1:20" x14ac:dyDescent="0.25">
      <c r="A54">
        <v>52</v>
      </c>
      <c r="B54" s="4" t="s">
        <v>149</v>
      </c>
      <c r="C54" s="3" t="s">
        <v>150</v>
      </c>
      <c r="D54">
        <v>7200</v>
      </c>
      <c r="E54">
        <v>2459</v>
      </c>
      <c r="F54">
        <f t="shared" si="0"/>
        <v>34.152777777777779</v>
      </c>
      <c r="G54" t="s">
        <v>12</v>
      </c>
      <c r="H54">
        <v>75</v>
      </c>
      <c r="I54">
        <f t="shared" si="1"/>
        <v>75</v>
      </c>
      <c r="J54" t="s">
        <v>19</v>
      </c>
      <c r="K54" t="s">
        <v>20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31</v>
      </c>
      <c r="S54" t="s">
        <v>2037</v>
      </c>
      <c r="T54" t="s">
        <v>2038</v>
      </c>
    </row>
    <row r="55" spans="1:20" x14ac:dyDescent="0.25">
      <c r="A55">
        <v>53</v>
      </c>
      <c r="B55" s="4" t="s">
        <v>151</v>
      </c>
      <c r="C55" s="3" t="s">
        <v>152</v>
      </c>
      <c r="D55">
        <v>8800</v>
      </c>
      <c r="E55">
        <v>12356</v>
      </c>
      <c r="F55">
        <f t="shared" si="0"/>
        <v>140.40909090909091</v>
      </c>
      <c r="G55" t="s">
        <v>18</v>
      </c>
      <c r="H55">
        <v>209</v>
      </c>
      <c r="I55">
        <f t="shared" si="1"/>
        <v>209</v>
      </c>
      <c r="J55" t="s">
        <v>19</v>
      </c>
      <c r="K55" t="s">
        <v>20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51</v>
      </c>
      <c r="S55" t="s">
        <v>2039</v>
      </c>
      <c r="T55" t="s">
        <v>2042</v>
      </c>
    </row>
    <row r="56" spans="1:20" ht="31.5" x14ac:dyDescent="0.25">
      <c r="A56">
        <v>54</v>
      </c>
      <c r="B56" s="4" t="s">
        <v>153</v>
      </c>
      <c r="C56" s="3" t="s">
        <v>154</v>
      </c>
      <c r="D56">
        <v>6000</v>
      </c>
      <c r="E56">
        <v>5392</v>
      </c>
      <c r="F56">
        <f t="shared" si="0"/>
        <v>89.86666666666666</v>
      </c>
      <c r="G56" t="s">
        <v>12</v>
      </c>
      <c r="H56">
        <v>120</v>
      </c>
      <c r="I56">
        <f t="shared" si="1"/>
        <v>120</v>
      </c>
      <c r="J56" t="s">
        <v>19</v>
      </c>
      <c r="K56" t="s">
        <v>20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63</v>
      </c>
      <c r="S56" t="s">
        <v>2035</v>
      </c>
      <c r="T56" t="s">
        <v>2044</v>
      </c>
    </row>
    <row r="57" spans="1:20" ht="31.5" x14ac:dyDescent="0.25">
      <c r="A57">
        <v>55</v>
      </c>
      <c r="B57" s="4" t="s">
        <v>155</v>
      </c>
      <c r="C57" s="3" t="s">
        <v>156</v>
      </c>
      <c r="D57">
        <v>6600</v>
      </c>
      <c r="E57">
        <v>11746</v>
      </c>
      <c r="F57">
        <f t="shared" si="0"/>
        <v>177.96969696969697</v>
      </c>
      <c r="G57" t="s">
        <v>18</v>
      </c>
      <c r="H57">
        <v>131</v>
      </c>
      <c r="I57">
        <f t="shared" si="1"/>
        <v>131</v>
      </c>
      <c r="J57" t="s">
        <v>19</v>
      </c>
      <c r="K57" t="s">
        <v>20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157</v>
      </c>
      <c r="S57" t="s">
        <v>2033</v>
      </c>
      <c r="T57" t="s">
        <v>2056</v>
      </c>
    </row>
    <row r="58" spans="1:20" ht="31.5" x14ac:dyDescent="0.25">
      <c r="A58">
        <v>56</v>
      </c>
      <c r="B58" s="4" t="s">
        <v>158</v>
      </c>
      <c r="C58" s="3" t="s">
        <v>159</v>
      </c>
      <c r="D58">
        <v>8000</v>
      </c>
      <c r="E58">
        <v>11493</v>
      </c>
      <c r="F58">
        <f t="shared" si="0"/>
        <v>143.66249999999999</v>
      </c>
      <c r="G58" t="s">
        <v>18</v>
      </c>
      <c r="H58">
        <v>164</v>
      </c>
      <c r="I58">
        <f t="shared" si="1"/>
        <v>164</v>
      </c>
      <c r="J58" t="s">
        <v>19</v>
      </c>
      <c r="K58" t="s">
        <v>20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63</v>
      </c>
      <c r="S58" t="s">
        <v>2035</v>
      </c>
      <c r="T58" t="s">
        <v>2044</v>
      </c>
    </row>
    <row r="59" spans="1:20" x14ac:dyDescent="0.25">
      <c r="A59">
        <v>57</v>
      </c>
      <c r="B59" s="4" t="s">
        <v>160</v>
      </c>
      <c r="C59" s="3" t="s">
        <v>161</v>
      </c>
      <c r="D59">
        <v>2900</v>
      </c>
      <c r="E59">
        <v>6243</v>
      </c>
      <c r="F59">
        <f t="shared" si="0"/>
        <v>215.27586206896552</v>
      </c>
      <c r="G59" t="s">
        <v>18</v>
      </c>
      <c r="H59">
        <v>201</v>
      </c>
      <c r="I59">
        <f t="shared" si="1"/>
        <v>201</v>
      </c>
      <c r="J59" t="s">
        <v>19</v>
      </c>
      <c r="K59" t="s">
        <v>20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87</v>
      </c>
      <c r="S59" t="s">
        <v>2048</v>
      </c>
      <c r="T59" t="s">
        <v>2049</v>
      </c>
    </row>
    <row r="60" spans="1:20" x14ac:dyDescent="0.25">
      <c r="A60">
        <v>58</v>
      </c>
      <c r="B60" s="4" t="s">
        <v>162</v>
      </c>
      <c r="C60" s="3" t="s">
        <v>163</v>
      </c>
      <c r="D60">
        <v>2700</v>
      </c>
      <c r="E60">
        <v>6132</v>
      </c>
      <c r="F60">
        <f t="shared" si="0"/>
        <v>227.11111111111114</v>
      </c>
      <c r="G60" t="s">
        <v>18</v>
      </c>
      <c r="H60">
        <v>211</v>
      </c>
      <c r="I60">
        <f t="shared" si="1"/>
        <v>211</v>
      </c>
      <c r="J60" t="s">
        <v>19</v>
      </c>
      <c r="K60" t="s">
        <v>20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31</v>
      </c>
      <c r="S60" t="s">
        <v>2037</v>
      </c>
      <c r="T60" t="s">
        <v>2038</v>
      </c>
    </row>
    <row r="61" spans="1:20" x14ac:dyDescent="0.25">
      <c r="A61">
        <v>59</v>
      </c>
      <c r="B61" s="4" t="s">
        <v>164</v>
      </c>
      <c r="C61" s="3" t="s">
        <v>165</v>
      </c>
      <c r="D61">
        <v>1400</v>
      </c>
      <c r="E61">
        <v>3851</v>
      </c>
      <c r="F61">
        <f t="shared" si="0"/>
        <v>275.07142857142861</v>
      </c>
      <c r="G61" t="s">
        <v>18</v>
      </c>
      <c r="H61">
        <v>128</v>
      </c>
      <c r="I61">
        <f t="shared" si="1"/>
        <v>128</v>
      </c>
      <c r="J61" t="s">
        <v>19</v>
      </c>
      <c r="K61" t="s">
        <v>20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31</v>
      </c>
      <c r="S61" t="s">
        <v>2037</v>
      </c>
      <c r="T61" t="s">
        <v>2038</v>
      </c>
    </row>
    <row r="62" spans="1:20" x14ac:dyDescent="0.25">
      <c r="A62">
        <v>60</v>
      </c>
      <c r="B62" s="4" t="s">
        <v>166</v>
      </c>
      <c r="C62" s="3" t="s">
        <v>167</v>
      </c>
      <c r="D62">
        <v>94200</v>
      </c>
      <c r="E62">
        <v>135997</v>
      </c>
      <c r="F62">
        <f t="shared" si="0"/>
        <v>144.37048832271762</v>
      </c>
      <c r="G62" t="s">
        <v>18</v>
      </c>
      <c r="H62">
        <v>1600</v>
      </c>
      <c r="I62">
        <f t="shared" si="1"/>
        <v>1600</v>
      </c>
      <c r="J62" t="s">
        <v>13</v>
      </c>
      <c r="K62" t="s">
        <v>14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31</v>
      </c>
      <c r="S62" t="s">
        <v>2037</v>
      </c>
      <c r="T62" t="s">
        <v>2038</v>
      </c>
    </row>
    <row r="63" spans="1:20" ht="31.5" x14ac:dyDescent="0.25">
      <c r="A63">
        <v>61</v>
      </c>
      <c r="B63" s="4" t="s">
        <v>168</v>
      </c>
      <c r="C63" s="3" t="s">
        <v>169</v>
      </c>
      <c r="D63">
        <v>199200</v>
      </c>
      <c r="E63">
        <v>184750</v>
      </c>
      <c r="F63">
        <f t="shared" si="0"/>
        <v>92.74598393574297</v>
      </c>
      <c r="G63" t="s">
        <v>12</v>
      </c>
      <c r="H63">
        <v>2253</v>
      </c>
      <c r="I63">
        <f t="shared" si="1"/>
        <v>2253</v>
      </c>
      <c r="J63" t="s">
        <v>13</v>
      </c>
      <c r="K63" t="s">
        <v>14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31</v>
      </c>
      <c r="S63" t="s">
        <v>2037</v>
      </c>
      <c r="T63" t="s">
        <v>2038</v>
      </c>
    </row>
    <row r="64" spans="1:20" x14ac:dyDescent="0.25">
      <c r="A64">
        <v>62</v>
      </c>
      <c r="B64" s="4" t="s">
        <v>170</v>
      </c>
      <c r="C64" s="3" t="s">
        <v>171</v>
      </c>
      <c r="D64">
        <v>2000</v>
      </c>
      <c r="E64">
        <v>14452</v>
      </c>
      <c r="F64">
        <f t="shared" si="0"/>
        <v>722.6</v>
      </c>
      <c r="G64" t="s">
        <v>18</v>
      </c>
      <c r="H64">
        <v>249</v>
      </c>
      <c r="I64">
        <f t="shared" si="1"/>
        <v>249</v>
      </c>
      <c r="J64" t="s">
        <v>19</v>
      </c>
      <c r="K64" t="s">
        <v>20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26</v>
      </c>
      <c r="S64" t="s">
        <v>2035</v>
      </c>
      <c r="T64" t="s">
        <v>2036</v>
      </c>
    </row>
    <row r="65" spans="1:20" x14ac:dyDescent="0.25">
      <c r="A65">
        <v>63</v>
      </c>
      <c r="B65" s="4" t="s">
        <v>172</v>
      </c>
      <c r="C65" s="3" t="s">
        <v>173</v>
      </c>
      <c r="D65">
        <v>4700</v>
      </c>
      <c r="E65">
        <v>557</v>
      </c>
      <c r="F65">
        <f t="shared" si="0"/>
        <v>11.851063829787234</v>
      </c>
      <c r="G65" t="s">
        <v>12</v>
      </c>
      <c r="H65">
        <v>5</v>
      </c>
      <c r="I65">
        <f t="shared" si="1"/>
        <v>5</v>
      </c>
      <c r="J65" t="s">
        <v>19</v>
      </c>
      <c r="K65" t="s">
        <v>20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31</v>
      </c>
      <c r="S65" t="s">
        <v>2037</v>
      </c>
      <c r="T65" t="s">
        <v>2038</v>
      </c>
    </row>
    <row r="66" spans="1:20" x14ac:dyDescent="0.25">
      <c r="A66">
        <v>64</v>
      </c>
      <c r="B66" s="4" t="s">
        <v>174</v>
      </c>
      <c r="C66" s="3" t="s">
        <v>175</v>
      </c>
      <c r="D66">
        <v>2800</v>
      </c>
      <c r="E66">
        <v>2734</v>
      </c>
      <c r="F66">
        <f t="shared" si="0"/>
        <v>97.642857142857139</v>
      </c>
      <c r="G66" t="s">
        <v>12</v>
      </c>
      <c r="H66">
        <v>38</v>
      </c>
      <c r="I66">
        <f t="shared" si="1"/>
        <v>38</v>
      </c>
      <c r="J66" t="s">
        <v>19</v>
      </c>
      <c r="K66" t="s">
        <v>20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26</v>
      </c>
      <c r="S66" t="s">
        <v>2035</v>
      </c>
      <c r="T66" t="s">
        <v>2036</v>
      </c>
    </row>
    <row r="67" spans="1:20" x14ac:dyDescent="0.25">
      <c r="A67">
        <v>65</v>
      </c>
      <c r="B67" s="4" t="s">
        <v>176</v>
      </c>
      <c r="C67" s="3" t="s">
        <v>177</v>
      </c>
      <c r="D67">
        <v>6100</v>
      </c>
      <c r="E67">
        <v>14405</v>
      </c>
      <c r="F67">
        <f t="shared" ref="F67:F130" si="4">(E67/D67)*100</f>
        <v>236.14754098360655</v>
      </c>
      <c r="G67" t="s">
        <v>18</v>
      </c>
      <c r="H67">
        <v>236</v>
      </c>
      <c r="I67">
        <f t="shared" ref="I67:I130" si="5">AVERAGE(H67)</f>
        <v>236</v>
      </c>
      <c r="J67" t="s">
        <v>19</v>
      </c>
      <c r="K67" t="s">
        <v>20</v>
      </c>
      <c r="L67">
        <v>1296108000</v>
      </c>
      <c r="M67">
        <v>1296712800</v>
      </c>
      <c r="N67" s="8">
        <f t="shared" ref="N67:N130" si="6">(((L67/60)/60/24)+DATE(1970,1,1))</f>
        <v>40570.25</v>
      </c>
      <c r="O67" s="8">
        <f t="shared" ref="O67:O130" si="7">(((M67/60)/60/24)+DATE(1970,1,1))</f>
        <v>40577.25</v>
      </c>
      <c r="P67" t="b">
        <v>0</v>
      </c>
      <c r="Q67" t="b">
        <v>0</v>
      </c>
      <c r="R67" t="s">
        <v>31</v>
      </c>
      <c r="S67" t="s">
        <v>2037</v>
      </c>
      <c r="T67" t="s">
        <v>2038</v>
      </c>
    </row>
    <row r="68" spans="1:20" x14ac:dyDescent="0.25">
      <c r="A68">
        <v>66</v>
      </c>
      <c r="B68" s="4" t="s">
        <v>178</v>
      </c>
      <c r="C68" s="3" t="s">
        <v>179</v>
      </c>
      <c r="D68">
        <v>2900</v>
      </c>
      <c r="E68">
        <v>1307</v>
      </c>
      <c r="F68">
        <f t="shared" si="4"/>
        <v>45.068965517241381</v>
      </c>
      <c r="G68" t="s">
        <v>12</v>
      </c>
      <c r="H68">
        <v>12</v>
      </c>
      <c r="I68">
        <f t="shared" si="5"/>
        <v>12</v>
      </c>
      <c r="J68" t="s">
        <v>19</v>
      </c>
      <c r="K68" t="s">
        <v>20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31</v>
      </c>
      <c r="S68" t="s">
        <v>2037</v>
      </c>
      <c r="T68" t="s">
        <v>2038</v>
      </c>
    </row>
    <row r="69" spans="1:20" ht="31.5" x14ac:dyDescent="0.25">
      <c r="A69">
        <v>67</v>
      </c>
      <c r="B69" s="4" t="s">
        <v>180</v>
      </c>
      <c r="C69" s="3" t="s">
        <v>181</v>
      </c>
      <c r="D69">
        <v>72600</v>
      </c>
      <c r="E69">
        <v>117892</v>
      </c>
      <c r="F69">
        <f t="shared" si="4"/>
        <v>162.38567493112947</v>
      </c>
      <c r="G69" t="s">
        <v>18</v>
      </c>
      <c r="H69">
        <v>4065</v>
      </c>
      <c r="I69">
        <f t="shared" si="5"/>
        <v>4065</v>
      </c>
      <c r="J69" t="s">
        <v>38</v>
      </c>
      <c r="K69" t="s">
        <v>39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63</v>
      </c>
      <c r="S69" t="s">
        <v>2035</v>
      </c>
      <c r="T69" t="s">
        <v>2044</v>
      </c>
    </row>
    <row r="70" spans="1:20" x14ac:dyDescent="0.25">
      <c r="A70">
        <v>68</v>
      </c>
      <c r="B70" s="4" t="s">
        <v>182</v>
      </c>
      <c r="C70" s="3" t="s">
        <v>183</v>
      </c>
      <c r="D70">
        <v>5700</v>
      </c>
      <c r="E70">
        <v>14508</v>
      </c>
      <c r="F70">
        <f t="shared" si="4"/>
        <v>254.52631578947367</v>
      </c>
      <c r="G70" t="s">
        <v>18</v>
      </c>
      <c r="H70">
        <v>246</v>
      </c>
      <c r="I70">
        <f t="shared" si="5"/>
        <v>246</v>
      </c>
      <c r="J70" t="s">
        <v>105</v>
      </c>
      <c r="K70" t="s">
        <v>106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31</v>
      </c>
      <c r="S70" t="s">
        <v>2037</v>
      </c>
      <c r="T70" t="s">
        <v>2038</v>
      </c>
    </row>
    <row r="71" spans="1:20" x14ac:dyDescent="0.25">
      <c r="A71">
        <v>69</v>
      </c>
      <c r="B71" s="4" t="s">
        <v>184</v>
      </c>
      <c r="C71" s="3" t="s">
        <v>185</v>
      </c>
      <c r="D71">
        <v>7900</v>
      </c>
      <c r="E71">
        <v>1901</v>
      </c>
      <c r="F71">
        <f t="shared" si="4"/>
        <v>24.063291139240505</v>
      </c>
      <c r="G71" t="s">
        <v>72</v>
      </c>
      <c r="H71">
        <v>17</v>
      </c>
      <c r="I71">
        <f t="shared" si="5"/>
        <v>17</v>
      </c>
      <c r="J71" t="s">
        <v>19</v>
      </c>
      <c r="K71" t="s">
        <v>20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31</v>
      </c>
      <c r="S71" t="s">
        <v>2037</v>
      </c>
      <c r="T71" t="s">
        <v>2038</v>
      </c>
    </row>
    <row r="72" spans="1:20" x14ac:dyDescent="0.25">
      <c r="A72">
        <v>70</v>
      </c>
      <c r="B72" s="4" t="s">
        <v>186</v>
      </c>
      <c r="C72" s="3" t="s">
        <v>187</v>
      </c>
      <c r="D72">
        <v>128000</v>
      </c>
      <c r="E72">
        <v>158389</v>
      </c>
      <c r="F72">
        <f t="shared" si="4"/>
        <v>123.74140625000001</v>
      </c>
      <c r="G72" t="s">
        <v>18</v>
      </c>
      <c r="H72">
        <v>2475</v>
      </c>
      <c r="I72">
        <f t="shared" si="5"/>
        <v>2475</v>
      </c>
      <c r="J72" t="s">
        <v>105</v>
      </c>
      <c r="K72" t="s">
        <v>106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31</v>
      </c>
      <c r="S72" t="s">
        <v>2037</v>
      </c>
      <c r="T72" t="s">
        <v>2038</v>
      </c>
    </row>
    <row r="73" spans="1:20" ht="31.5" x14ac:dyDescent="0.25">
      <c r="A73">
        <v>71</v>
      </c>
      <c r="B73" s="4" t="s">
        <v>188</v>
      </c>
      <c r="C73" s="3" t="s">
        <v>189</v>
      </c>
      <c r="D73">
        <v>6000</v>
      </c>
      <c r="E73">
        <v>6484</v>
      </c>
      <c r="F73">
        <f t="shared" si="4"/>
        <v>108.06666666666666</v>
      </c>
      <c r="G73" t="s">
        <v>18</v>
      </c>
      <c r="H73">
        <v>76</v>
      </c>
      <c r="I73">
        <f t="shared" si="5"/>
        <v>76</v>
      </c>
      <c r="J73" t="s">
        <v>19</v>
      </c>
      <c r="K73" t="s">
        <v>20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31</v>
      </c>
      <c r="S73" t="s">
        <v>2037</v>
      </c>
      <c r="T73" t="s">
        <v>2038</v>
      </c>
    </row>
    <row r="74" spans="1:20" x14ac:dyDescent="0.25">
      <c r="A74">
        <v>72</v>
      </c>
      <c r="B74" s="4" t="s">
        <v>190</v>
      </c>
      <c r="C74" s="3" t="s">
        <v>191</v>
      </c>
      <c r="D74">
        <v>600</v>
      </c>
      <c r="E74">
        <v>4022</v>
      </c>
      <c r="F74">
        <f t="shared" si="4"/>
        <v>670.33333333333326</v>
      </c>
      <c r="G74" t="s">
        <v>18</v>
      </c>
      <c r="H74">
        <v>54</v>
      </c>
      <c r="I74">
        <f t="shared" si="5"/>
        <v>54</v>
      </c>
      <c r="J74" t="s">
        <v>19</v>
      </c>
      <c r="K74" t="s">
        <v>20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69</v>
      </c>
      <c r="S74" t="s">
        <v>2039</v>
      </c>
      <c r="T74" t="s">
        <v>2047</v>
      </c>
    </row>
    <row r="75" spans="1:20" x14ac:dyDescent="0.25">
      <c r="A75">
        <v>73</v>
      </c>
      <c r="B75" s="4" t="s">
        <v>192</v>
      </c>
      <c r="C75" s="3" t="s">
        <v>193</v>
      </c>
      <c r="D75">
        <v>1400</v>
      </c>
      <c r="E75">
        <v>9253</v>
      </c>
      <c r="F75">
        <f t="shared" si="4"/>
        <v>660.92857142857144</v>
      </c>
      <c r="G75" t="s">
        <v>18</v>
      </c>
      <c r="H75">
        <v>88</v>
      </c>
      <c r="I75">
        <f t="shared" si="5"/>
        <v>88</v>
      </c>
      <c r="J75" t="s">
        <v>19</v>
      </c>
      <c r="K75" t="s">
        <v>20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157</v>
      </c>
      <c r="S75" t="s">
        <v>2033</v>
      </c>
      <c r="T75" t="s">
        <v>2056</v>
      </c>
    </row>
    <row r="76" spans="1:20" x14ac:dyDescent="0.25">
      <c r="A76">
        <v>74</v>
      </c>
      <c r="B76" s="4" t="s">
        <v>194</v>
      </c>
      <c r="C76" s="3" t="s">
        <v>195</v>
      </c>
      <c r="D76">
        <v>3900</v>
      </c>
      <c r="E76">
        <v>4776</v>
      </c>
      <c r="F76">
        <f t="shared" si="4"/>
        <v>122.46153846153847</v>
      </c>
      <c r="G76" t="s">
        <v>18</v>
      </c>
      <c r="H76">
        <v>85</v>
      </c>
      <c r="I76">
        <f t="shared" si="5"/>
        <v>85</v>
      </c>
      <c r="J76" t="s">
        <v>38</v>
      </c>
      <c r="K76" t="s">
        <v>39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146</v>
      </c>
      <c r="S76" t="s">
        <v>2033</v>
      </c>
      <c r="T76" t="s">
        <v>2055</v>
      </c>
    </row>
    <row r="77" spans="1:20" x14ac:dyDescent="0.25">
      <c r="A77">
        <v>75</v>
      </c>
      <c r="B77" s="4" t="s">
        <v>196</v>
      </c>
      <c r="C77" s="3" t="s">
        <v>197</v>
      </c>
      <c r="D77">
        <v>9700</v>
      </c>
      <c r="E77">
        <v>14606</v>
      </c>
      <c r="F77">
        <f t="shared" si="4"/>
        <v>150.57731958762886</v>
      </c>
      <c r="G77" t="s">
        <v>18</v>
      </c>
      <c r="H77">
        <v>170</v>
      </c>
      <c r="I77">
        <f t="shared" si="5"/>
        <v>170</v>
      </c>
      <c r="J77" t="s">
        <v>19</v>
      </c>
      <c r="K77" t="s">
        <v>20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120</v>
      </c>
      <c r="S77" t="s">
        <v>2052</v>
      </c>
      <c r="T77" t="s">
        <v>2053</v>
      </c>
    </row>
    <row r="78" spans="1:20" x14ac:dyDescent="0.25">
      <c r="A78">
        <v>76</v>
      </c>
      <c r="B78" s="4" t="s">
        <v>198</v>
      </c>
      <c r="C78" s="3" t="s">
        <v>199</v>
      </c>
      <c r="D78">
        <v>122900</v>
      </c>
      <c r="E78">
        <v>95993</v>
      </c>
      <c r="F78">
        <f t="shared" si="4"/>
        <v>78.106590724165997</v>
      </c>
      <c r="G78" t="s">
        <v>12</v>
      </c>
      <c r="H78">
        <v>1684</v>
      </c>
      <c r="I78">
        <f t="shared" si="5"/>
        <v>1684</v>
      </c>
      <c r="J78" t="s">
        <v>19</v>
      </c>
      <c r="K78" t="s">
        <v>20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31</v>
      </c>
      <c r="S78" t="s">
        <v>2037</v>
      </c>
      <c r="T78" t="s">
        <v>2038</v>
      </c>
    </row>
    <row r="79" spans="1:20" x14ac:dyDescent="0.25">
      <c r="A79">
        <v>77</v>
      </c>
      <c r="B79" s="4" t="s">
        <v>200</v>
      </c>
      <c r="C79" s="3" t="s">
        <v>201</v>
      </c>
      <c r="D79">
        <v>9500</v>
      </c>
      <c r="E79">
        <v>4460</v>
      </c>
      <c r="F79">
        <f t="shared" si="4"/>
        <v>46.94736842105263</v>
      </c>
      <c r="G79" t="s">
        <v>12</v>
      </c>
      <c r="H79">
        <v>56</v>
      </c>
      <c r="I79">
        <f t="shared" si="5"/>
        <v>56</v>
      </c>
      <c r="J79" t="s">
        <v>19</v>
      </c>
      <c r="K79" t="s">
        <v>20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69</v>
      </c>
      <c r="S79" t="s">
        <v>2039</v>
      </c>
      <c r="T79" t="s">
        <v>2047</v>
      </c>
    </row>
    <row r="80" spans="1:20" x14ac:dyDescent="0.25">
      <c r="A80">
        <v>78</v>
      </c>
      <c r="B80" s="4" t="s">
        <v>202</v>
      </c>
      <c r="C80" s="3" t="s">
        <v>203</v>
      </c>
      <c r="D80">
        <v>4500</v>
      </c>
      <c r="E80">
        <v>13536</v>
      </c>
      <c r="F80">
        <f t="shared" si="4"/>
        <v>300.8</v>
      </c>
      <c r="G80" t="s">
        <v>18</v>
      </c>
      <c r="H80">
        <v>330</v>
      </c>
      <c r="I80">
        <f t="shared" si="5"/>
        <v>330</v>
      </c>
      <c r="J80" t="s">
        <v>19</v>
      </c>
      <c r="K80" t="s">
        <v>20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204</v>
      </c>
      <c r="S80" t="s">
        <v>2045</v>
      </c>
      <c r="T80" t="s">
        <v>2057</v>
      </c>
    </row>
    <row r="81" spans="1:20" x14ac:dyDescent="0.25">
      <c r="A81">
        <v>79</v>
      </c>
      <c r="B81" s="4" t="s">
        <v>205</v>
      </c>
      <c r="C81" s="3" t="s">
        <v>206</v>
      </c>
      <c r="D81">
        <v>57800</v>
      </c>
      <c r="E81">
        <v>40228</v>
      </c>
      <c r="F81">
        <f t="shared" si="4"/>
        <v>69.598615916955026</v>
      </c>
      <c r="G81" t="s">
        <v>12</v>
      </c>
      <c r="H81">
        <v>838</v>
      </c>
      <c r="I81">
        <f t="shared" si="5"/>
        <v>838</v>
      </c>
      <c r="J81" t="s">
        <v>19</v>
      </c>
      <c r="K81" t="s">
        <v>20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31</v>
      </c>
      <c r="S81" t="s">
        <v>2037</v>
      </c>
      <c r="T81" t="s">
        <v>2038</v>
      </c>
    </row>
    <row r="82" spans="1:20" x14ac:dyDescent="0.25">
      <c r="A82">
        <v>80</v>
      </c>
      <c r="B82" s="4" t="s">
        <v>207</v>
      </c>
      <c r="C82" s="3" t="s">
        <v>208</v>
      </c>
      <c r="D82">
        <v>1100</v>
      </c>
      <c r="E82">
        <v>7012</v>
      </c>
      <c r="F82">
        <f t="shared" si="4"/>
        <v>637.4545454545455</v>
      </c>
      <c r="G82" t="s">
        <v>18</v>
      </c>
      <c r="H82">
        <v>127</v>
      </c>
      <c r="I82">
        <f t="shared" si="5"/>
        <v>127</v>
      </c>
      <c r="J82" t="s">
        <v>19</v>
      </c>
      <c r="K82" t="s">
        <v>20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87</v>
      </c>
      <c r="S82" t="s">
        <v>2048</v>
      </c>
      <c r="T82" t="s">
        <v>2049</v>
      </c>
    </row>
    <row r="83" spans="1:20" x14ac:dyDescent="0.25">
      <c r="A83">
        <v>81</v>
      </c>
      <c r="B83" s="4" t="s">
        <v>209</v>
      </c>
      <c r="C83" s="3" t="s">
        <v>210</v>
      </c>
      <c r="D83">
        <v>16800</v>
      </c>
      <c r="E83">
        <v>37857</v>
      </c>
      <c r="F83">
        <f t="shared" si="4"/>
        <v>225.33928571428569</v>
      </c>
      <c r="G83" t="s">
        <v>18</v>
      </c>
      <c r="H83">
        <v>411</v>
      </c>
      <c r="I83">
        <f t="shared" si="5"/>
        <v>411</v>
      </c>
      <c r="J83" t="s">
        <v>19</v>
      </c>
      <c r="K83" t="s">
        <v>20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21</v>
      </c>
      <c r="S83" t="s">
        <v>2033</v>
      </c>
      <c r="T83" t="s">
        <v>2034</v>
      </c>
    </row>
    <row r="84" spans="1:20" x14ac:dyDescent="0.25">
      <c r="A84">
        <v>82</v>
      </c>
      <c r="B84" s="4" t="s">
        <v>211</v>
      </c>
      <c r="C84" s="3" t="s">
        <v>212</v>
      </c>
      <c r="D84">
        <v>1000</v>
      </c>
      <c r="E84">
        <v>14973</v>
      </c>
      <c r="F84">
        <f t="shared" si="4"/>
        <v>1497.3000000000002</v>
      </c>
      <c r="G84" t="s">
        <v>18</v>
      </c>
      <c r="H84">
        <v>180</v>
      </c>
      <c r="I84">
        <f t="shared" si="5"/>
        <v>180</v>
      </c>
      <c r="J84" t="s">
        <v>38</v>
      </c>
      <c r="K84" t="s">
        <v>39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87</v>
      </c>
      <c r="S84" t="s">
        <v>2048</v>
      </c>
      <c r="T84" t="s">
        <v>2049</v>
      </c>
    </row>
    <row r="85" spans="1:20" x14ac:dyDescent="0.25">
      <c r="A85">
        <v>83</v>
      </c>
      <c r="B85" s="4" t="s">
        <v>213</v>
      </c>
      <c r="C85" s="3" t="s">
        <v>214</v>
      </c>
      <c r="D85">
        <v>106400</v>
      </c>
      <c r="E85">
        <v>39996</v>
      </c>
      <c r="F85">
        <f t="shared" si="4"/>
        <v>37.590225563909776</v>
      </c>
      <c r="G85" t="s">
        <v>12</v>
      </c>
      <c r="H85">
        <v>1000</v>
      </c>
      <c r="I85">
        <f t="shared" si="5"/>
        <v>1000</v>
      </c>
      <c r="J85" t="s">
        <v>19</v>
      </c>
      <c r="K85" t="s">
        <v>20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48</v>
      </c>
      <c r="S85" t="s">
        <v>2033</v>
      </c>
      <c r="T85" t="s">
        <v>2041</v>
      </c>
    </row>
    <row r="86" spans="1:20" x14ac:dyDescent="0.25">
      <c r="A86">
        <v>84</v>
      </c>
      <c r="B86" s="4" t="s">
        <v>215</v>
      </c>
      <c r="C86" s="3" t="s">
        <v>216</v>
      </c>
      <c r="D86">
        <v>31400</v>
      </c>
      <c r="E86">
        <v>41564</v>
      </c>
      <c r="F86">
        <f t="shared" si="4"/>
        <v>132.36942675159236</v>
      </c>
      <c r="G86" t="s">
        <v>18</v>
      </c>
      <c r="H86">
        <v>374</v>
      </c>
      <c r="I86">
        <f t="shared" si="5"/>
        <v>374</v>
      </c>
      <c r="J86" t="s">
        <v>19</v>
      </c>
      <c r="K86" t="s">
        <v>20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63</v>
      </c>
      <c r="S86" t="s">
        <v>2035</v>
      </c>
      <c r="T86" t="s">
        <v>2044</v>
      </c>
    </row>
    <row r="87" spans="1:20" x14ac:dyDescent="0.25">
      <c r="A87">
        <v>85</v>
      </c>
      <c r="B87" s="4" t="s">
        <v>217</v>
      </c>
      <c r="C87" s="3" t="s">
        <v>218</v>
      </c>
      <c r="D87">
        <v>4900</v>
      </c>
      <c r="E87">
        <v>6430</v>
      </c>
      <c r="F87">
        <f t="shared" si="4"/>
        <v>131.22448979591837</v>
      </c>
      <c r="G87" t="s">
        <v>18</v>
      </c>
      <c r="H87">
        <v>71</v>
      </c>
      <c r="I87">
        <f t="shared" si="5"/>
        <v>71</v>
      </c>
      <c r="J87" t="s">
        <v>24</v>
      </c>
      <c r="K87" t="s">
        <v>25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58</v>
      </c>
      <c r="S87" t="s">
        <v>2033</v>
      </c>
      <c r="T87" t="s">
        <v>2043</v>
      </c>
    </row>
    <row r="88" spans="1:20" x14ac:dyDescent="0.25">
      <c r="A88">
        <v>86</v>
      </c>
      <c r="B88" s="4" t="s">
        <v>219</v>
      </c>
      <c r="C88" s="3" t="s">
        <v>220</v>
      </c>
      <c r="D88">
        <v>7400</v>
      </c>
      <c r="E88">
        <v>12405</v>
      </c>
      <c r="F88">
        <f t="shared" si="4"/>
        <v>167.63513513513513</v>
      </c>
      <c r="G88" t="s">
        <v>18</v>
      </c>
      <c r="H88">
        <v>203</v>
      </c>
      <c r="I88">
        <f t="shared" si="5"/>
        <v>203</v>
      </c>
      <c r="J88" t="s">
        <v>19</v>
      </c>
      <c r="K88" t="s">
        <v>20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31</v>
      </c>
      <c r="S88" t="s">
        <v>2037</v>
      </c>
      <c r="T88" t="s">
        <v>2038</v>
      </c>
    </row>
    <row r="89" spans="1:20" ht="31.5" x14ac:dyDescent="0.25">
      <c r="A89">
        <v>87</v>
      </c>
      <c r="B89" s="4" t="s">
        <v>221</v>
      </c>
      <c r="C89" s="3" t="s">
        <v>222</v>
      </c>
      <c r="D89">
        <v>198500</v>
      </c>
      <c r="E89">
        <v>123040</v>
      </c>
      <c r="F89">
        <f t="shared" si="4"/>
        <v>61.984886649874063</v>
      </c>
      <c r="G89" t="s">
        <v>12</v>
      </c>
      <c r="H89">
        <v>1482</v>
      </c>
      <c r="I89">
        <f t="shared" si="5"/>
        <v>1482</v>
      </c>
      <c r="J89" t="s">
        <v>24</v>
      </c>
      <c r="K89" t="s">
        <v>25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21</v>
      </c>
      <c r="S89" t="s">
        <v>2033</v>
      </c>
      <c r="T89" t="s">
        <v>2034</v>
      </c>
    </row>
    <row r="90" spans="1:20" x14ac:dyDescent="0.25">
      <c r="A90">
        <v>88</v>
      </c>
      <c r="B90" s="4" t="s">
        <v>223</v>
      </c>
      <c r="C90" s="3" t="s">
        <v>224</v>
      </c>
      <c r="D90">
        <v>4800</v>
      </c>
      <c r="E90">
        <v>12516</v>
      </c>
      <c r="F90">
        <f t="shared" si="4"/>
        <v>260.75</v>
      </c>
      <c r="G90" t="s">
        <v>18</v>
      </c>
      <c r="H90">
        <v>113</v>
      </c>
      <c r="I90">
        <f t="shared" si="5"/>
        <v>113</v>
      </c>
      <c r="J90" t="s">
        <v>19</v>
      </c>
      <c r="K90" t="s">
        <v>20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204</v>
      </c>
      <c r="S90" t="s">
        <v>2045</v>
      </c>
      <c r="T90" t="s">
        <v>2057</v>
      </c>
    </row>
    <row r="91" spans="1:20" x14ac:dyDescent="0.25">
      <c r="A91">
        <v>89</v>
      </c>
      <c r="B91" s="4" t="s">
        <v>225</v>
      </c>
      <c r="C91" s="3" t="s">
        <v>226</v>
      </c>
      <c r="D91">
        <v>3400</v>
      </c>
      <c r="E91">
        <v>8588</v>
      </c>
      <c r="F91">
        <f t="shared" si="4"/>
        <v>252.58823529411765</v>
      </c>
      <c r="G91" t="s">
        <v>18</v>
      </c>
      <c r="H91">
        <v>96</v>
      </c>
      <c r="I91">
        <f t="shared" si="5"/>
        <v>96</v>
      </c>
      <c r="J91" t="s">
        <v>19</v>
      </c>
      <c r="K91" t="s">
        <v>20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31</v>
      </c>
      <c r="S91" t="s">
        <v>2037</v>
      </c>
      <c r="T91" t="s">
        <v>2038</v>
      </c>
    </row>
    <row r="92" spans="1:20" x14ac:dyDescent="0.25">
      <c r="A92">
        <v>90</v>
      </c>
      <c r="B92" s="4" t="s">
        <v>227</v>
      </c>
      <c r="C92" s="3" t="s">
        <v>228</v>
      </c>
      <c r="D92">
        <v>7800</v>
      </c>
      <c r="E92">
        <v>6132</v>
      </c>
      <c r="F92">
        <f t="shared" si="4"/>
        <v>78.615384615384613</v>
      </c>
      <c r="G92" t="s">
        <v>12</v>
      </c>
      <c r="H92">
        <v>106</v>
      </c>
      <c r="I92">
        <f t="shared" si="5"/>
        <v>106</v>
      </c>
      <c r="J92" t="s">
        <v>19</v>
      </c>
      <c r="K92" t="s">
        <v>20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31</v>
      </c>
      <c r="S92" t="s">
        <v>2037</v>
      </c>
      <c r="T92" t="s">
        <v>2038</v>
      </c>
    </row>
    <row r="93" spans="1:20" x14ac:dyDescent="0.25">
      <c r="A93">
        <v>91</v>
      </c>
      <c r="B93" s="4" t="s">
        <v>229</v>
      </c>
      <c r="C93" s="3" t="s">
        <v>230</v>
      </c>
      <c r="D93">
        <v>154300</v>
      </c>
      <c r="E93">
        <v>74688</v>
      </c>
      <c r="F93">
        <f t="shared" si="4"/>
        <v>48.404406999351913</v>
      </c>
      <c r="G93" t="s">
        <v>12</v>
      </c>
      <c r="H93">
        <v>679</v>
      </c>
      <c r="I93">
        <f t="shared" si="5"/>
        <v>679</v>
      </c>
      <c r="J93" t="s">
        <v>105</v>
      </c>
      <c r="K93" t="s">
        <v>106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204</v>
      </c>
      <c r="S93" t="s">
        <v>2045</v>
      </c>
      <c r="T93" t="s">
        <v>2057</v>
      </c>
    </row>
    <row r="94" spans="1:20" ht="31.5" x14ac:dyDescent="0.25">
      <c r="A94">
        <v>92</v>
      </c>
      <c r="B94" s="4" t="s">
        <v>231</v>
      </c>
      <c r="C94" s="3" t="s">
        <v>232</v>
      </c>
      <c r="D94">
        <v>20000</v>
      </c>
      <c r="E94">
        <v>51775</v>
      </c>
      <c r="F94">
        <f t="shared" si="4"/>
        <v>258.875</v>
      </c>
      <c r="G94" t="s">
        <v>18</v>
      </c>
      <c r="H94">
        <v>498</v>
      </c>
      <c r="I94">
        <f t="shared" si="5"/>
        <v>498</v>
      </c>
      <c r="J94" t="s">
        <v>96</v>
      </c>
      <c r="K94" t="s">
        <v>97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87</v>
      </c>
      <c r="S94" t="s">
        <v>2048</v>
      </c>
      <c r="T94" t="s">
        <v>2049</v>
      </c>
    </row>
    <row r="95" spans="1:20" x14ac:dyDescent="0.25">
      <c r="A95">
        <v>93</v>
      </c>
      <c r="B95" s="4" t="s">
        <v>233</v>
      </c>
      <c r="C95" s="3" t="s">
        <v>234</v>
      </c>
      <c r="D95">
        <v>108800</v>
      </c>
      <c r="E95">
        <v>65877</v>
      </c>
      <c r="F95">
        <f t="shared" si="4"/>
        <v>60.548713235294116</v>
      </c>
      <c r="G95" t="s">
        <v>72</v>
      </c>
      <c r="H95">
        <v>610</v>
      </c>
      <c r="I95">
        <f t="shared" si="5"/>
        <v>610</v>
      </c>
      <c r="J95" t="s">
        <v>19</v>
      </c>
      <c r="K95" t="s">
        <v>20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31</v>
      </c>
      <c r="S95" t="s">
        <v>2037</v>
      </c>
      <c r="T95" t="s">
        <v>2038</v>
      </c>
    </row>
    <row r="96" spans="1:20" x14ac:dyDescent="0.25">
      <c r="A96">
        <v>94</v>
      </c>
      <c r="B96" s="4" t="s">
        <v>235</v>
      </c>
      <c r="C96" s="3" t="s">
        <v>236</v>
      </c>
      <c r="D96">
        <v>2900</v>
      </c>
      <c r="E96">
        <v>8807</v>
      </c>
      <c r="F96">
        <f t="shared" si="4"/>
        <v>303.68965517241378</v>
      </c>
      <c r="G96" t="s">
        <v>18</v>
      </c>
      <c r="H96">
        <v>180</v>
      </c>
      <c r="I96">
        <f t="shared" si="5"/>
        <v>180</v>
      </c>
      <c r="J96" t="s">
        <v>38</v>
      </c>
      <c r="K96" t="s">
        <v>39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26</v>
      </c>
      <c r="S96" t="s">
        <v>2035</v>
      </c>
      <c r="T96" t="s">
        <v>2036</v>
      </c>
    </row>
    <row r="97" spans="1:20" ht="31.5" x14ac:dyDescent="0.25">
      <c r="A97">
        <v>95</v>
      </c>
      <c r="B97" s="4" t="s">
        <v>237</v>
      </c>
      <c r="C97" s="3" t="s">
        <v>238</v>
      </c>
      <c r="D97">
        <v>900</v>
      </c>
      <c r="E97">
        <v>1017</v>
      </c>
      <c r="F97">
        <f t="shared" si="4"/>
        <v>112.99999999999999</v>
      </c>
      <c r="G97" t="s">
        <v>18</v>
      </c>
      <c r="H97">
        <v>27</v>
      </c>
      <c r="I97">
        <f t="shared" si="5"/>
        <v>27</v>
      </c>
      <c r="J97" t="s">
        <v>19</v>
      </c>
      <c r="K97" t="s">
        <v>20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40</v>
      </c>
      <c r="S97" t="s">
        <v>2039</v>
      </c>
      <c r="T97" t="s">
        <v>2040</v>
      </c>
    </row>
    <row r="98" spans="1:20" x14ac:dyDescent="0.25">
      <c r="A98">
        <v>96</v>
      </c>
      <c r="B98" s="4" t="s">
        <v>239</v>
      </c>
      <c r="C98" s="3" t="s">
        <v>240</v>
      </c>
      <c r="D98">
        <v>69700</v>
      </c>
      <c r="E98">
        <v>151513</v>
      </c>
      <c r="F98">
        <f t="shared" si="4"/>
        <v>217.37876614060258</v>
      </c>
      <c r="G98" t="s">
        <v>18</v>
      </c>
      <c r="H98">
        <v>2331</v>
      </c>
      <c r="I98">
        <f t="shared" si="5"/>
        <v>2331</v>
      </c>
      <c r="J98" t="s">
        <v>19</v>
      </c>
      <c r="K98" t="s">
        <v>20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31</v>
      </c>
      <c r="S98" t="s">
        <v>2037</v>
      </c>
      <c r="T98" t="s">
        <v>2038</v>
      </c>
    </row>
    <row r="99" spans="1:20" x14ac:dyDescent="0.25">
      <c r="A99">
        <v>97</v>
      </c>
      <c r="B99" s="4" t="s">
        <v>241</v>
      </c>
      <c r="C99" s="3" t="s">
        <v>242</v>
      </c>
      <c r="D99">
        <v>1300</v>
      </c>
      <c r="E99">
        <v>12047</v>
      </c>
      <c r="F99">
        <f t="shared" si="4"/>
        <v>926.69230769230762</v>
      </c>
      <c r="G99" t="s">
        <v>18</v>
      </c>
      <c r="H99">
        <v>113</v>
      </c>
      <c r="I99">
        <f t="shared" si="5"/>
        <v>113</v>
      </c>
      <c r="J99" t="s">
        <v>19</v>
      </c>
      <c r="K99" t="s">
        <v>20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15</v>
      </c>
      <c r="S99" t="s">
        <v>2031</v>
      </c>
      <c r="T99" t="s">
        <v>2032</v>
      </c>
    </row>
    <row r="100" spans="1:20" x14ac:dyDescent="0.25">
      <c r="A100">
        <v>98</v>
      </c>
      <c r="B100" s="4" t="s">
        <v>243</v>
      </c>
      <c r="C100" s="3" t="s">
        <v>244</v>
      </c>
      <c r="D100">
        <v>97800</v>
      </c>
      <c r="E100">
        <v>32951</v>
      </c>
      <c r="F100">
        <f t="shared" si="4"/>
        <v>33.692229038854805</v>
      </c>
      <c r="G100" t="s">
        <v>12</v>
      </c>
      <c r="H100">
        <v>1220</v>
      </c>
      <c r="I100">
        <f t="shared" si="5"/>
        <v>1220</v>
      </c>
      <c r="J100" t="s">
        <v>24</v>
      </c>
      <c r="K100" t="s">
        <v>25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87</v>
      </c>
      <c r="S100" t="s">
        <v>2048</v>
      </c>
      <c r="T100" t="s">
        <v>2049</v>
      </c>
    </row>
    <row r="101" spans="1:20" x14ac:dyDescent="0.25">
      <c r="A101">
        <v>99</v>
      </c>
      <c r="B101" s="4" t="s">
        <v>245</v>
      </c>
      <c r="C101" s="3" t="s">
        <v>246</v>
      </c>
      <c r="D101">
        <v>7600</v>
      </c>
      <c r="E101">
        <v>14951</v>
      </c>
      <c r="F101">
        <f t="shared" si="4"/>
        <v>196.7236842105263</v>
      </c>
      <c r="G101" t="s">
        <v>18</v>
      </c>
      <c r="H101">
        <v>164</v>
      </c>
      <c r="I101">
        <f t="shared" si="5"/>
        <v>164</v>
      </c>
      <c r="J101" t="s">
        <v>19</v>
      </c>
      <c r="K101" t="s">
        <v>20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31</v>
      </c>
      <c r="S101" t="s">
        <v>2037</v>
      </c>
      <c r="T101" t="s">
        <v>2038</v>
      </c>
    </row>
    <row r="102" spans="1:20" x14ac:dyDescent="0.25">
      <c r="A102">
        <v>100</v>
      </c>
      <c r="B102" s="4" t="s">
        <v>247</v>
      </c>
      <c r="C102" s="3" t="s">
        <v>248</v>
      </c>
      <c r="D102">
        <v>100</v>
      </c>
      <c r="E102">
        <v>1</v>
      </c>
      <c r="F102">
        <f t="shared" si="4"/>
        <v>1</v>
      </c>
      <c r="G102" t="s">
        <v>12</v>
      </c>
      <c r="H102">
        <v>1</v>
      </c>
      <c r="I102">
        <f t="shared" si="5"/>
        <v>1</v>
      </c>
      <c r="J102" t="s">
        <v>19</v>
      </c>
      <c r="K102" t="s">
        <v>20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31</v>
      </c>
      <c r="S102" t="s">
        <v>2037</v>
      </c>
      <c r="T102" t="s">
        <v>2038</v>
      </c>
    </row>
    <row r="103" spans="1:20" x14ac:dyDescent="0.25">
      <c r="A103">
        <v>101</v>
      </c>
      <c r="B103" s="4" t="s">
        <v>249</v>
      </c>
      <c r="C103" s="3" t="s">
        <v>250</v>
      </c>
      <c r="D103">
        <v>900</v>
      </c>
      <c r="E103">
        <v>9193</v>
      </c>
      <c r="F103">
        <f t="shared" si="4"/>
        <v>1021.4444444444445</v>
      </c>
      <c r="G103" t="s">
        <v>18</v>
      </c>
      <c r="H103">
        <v>164</v>
      </c>
      <c r="I103">
        <f t="shared" si="5"/>
        <v>164</v>
      </c>
      <c r="J103" t="s">
        <v>19</v>
      </c>
      <c r="K103" t="s">
        <v>20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48</v>
      </c>
      <c r="S103" t="s">
        <v>2033</v>
      </c>
      <c r="T103" t="s">
        <v>2041</v>
      </c>
    </row>
    <row r="104" spans="1:20" x14ac:dyDescent="0.25">
      <c r="A104">
        <v>102</v>
      </c>
      <c r="B104" s="4" t="s">
        <v>251</v>
      </c>
      <c r="C104" s="3" t="s">
        <v>252</v>
      </c>
      <c r="D104">
        <v>3700</v>
      </c>
      <c r="E104">
        <v>10422</v>
      </c>
      <c r="F104">
        <f t="shared" si="4"/>
        <v>281.67567567567568</v>
      </c>
      <c r="G104" t="s">
        <v>18</v>
      </c>
      <c r="H104">
        <v>336</v>
      </c>
      <c r="I104">
        <f t="shared" si="5"/>
        <v>336</v>
      </c>
      <c r="J104" t="s">
        <v>19</v>
      </c>
      <c r="K104" t="s">
        <v>20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63</v>
      </c>
      <c r="S104" t="s">
        <v>2035</v>
      </c>
      <c r="T104" t="s">
        <v>2044</v>
      </c>
    </row>
    <row r="105" spans="1:20" x14ac:dyDescent="0.25">
      <c r="A105">
        <v>103</v>
      </c>
      <c r="B105" s="4" t="s">
        <v>253</v>
      </c>
      <c r="C105" s="3" t="s">
        <v>254</v>
      </c>
      <c r="D105">
        <v>10000</v>
      </c>
      <c r="E105">
        <v>2461</v>
      </c>
      <c r="F105">
        <f t="shared" si="4"/>
        <v>24.610000000000003</v>
      </c>
      <c r="G105" t="s">
        <v>12</v>
      </c>
      <c r="H105">
        <v>37</v>
      </c>
      <c r="I105">
        <f t="shared" si="5"/>
        <v>37</v>
      </c>
      <c r="J105" t="s">
        <v>105</v>
      </c>
      <c r="K105" t="s">
        <v>106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48</v>
      </c>
      <c r="S105" t="s">
        <v>2033</v>
      </c>
      <c r="T105" t="s">
        <v>2041</v>
      </c>
    </row>
    <row r="106" spans="1:20" x14ac:dyDescent="0.25">
      <c r="A106">
        <v>104</v>
      </c>
      <c r="B106" s="4" t="s">
        <v>255</v>
      </c>
      <c r="C106" s="3" t="s">
        <v>256</v>
      </c>
      <c r="D106">
        <v>119200</v>
      </c>
      <c r="E106">
        <v>170623</v>
      </c>
      <c r="F106">
        <f t="shared" si="4"/>
        <v>143.14010067114094</v>
      </c>
      <c r="G106" t="s">
        <v>18</v>
      </c>
      <c r="H106">
        <v>1917</v>
      </c>
      <c r="I106">
        <f t="shared" si="5"/>
        <v>1917</v>
      </c>
      <c r="J106" t="s">
        <v>19</v>
      </c>
      <c r="K106" t="s">
        <v>20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58</v>
      </c>
      <c r="S106" t="s">
        <v>2033</v>
      </c>
      <c r="T106" t="s">
        <v>2043</v>
      </c>
    </row>
    <row r="107" spans="1:20" x14ac:dyDescent="0.25">
      <c r="A107">
        <v>105</v>
      </c>
      <c r="B107" s="4" t="s">
        <v>257</v>
      </c>
      <c r="C107" s="3" t="s">
        <v>258</v>
      </c>
      <c r="D107">
        <v>6800</v>
      </c>
      <c r="E107">
        <v>9829</v>
      </c>
      <c r="F107">
        <f t="shared" si="4"/>
        <v>144.54411764705884</v>
      </c>
      <c r="G107" t="s">
        <v>18</v>
      </c>
      <c r="H107">
        <v>95</v>
      </c>
      <c r="I107">
        <f t="shared" si="5"/>
        <v>95</v>
      </c>
      <c r="J107" t="s">
        <v>19</v>
      </c>
      <c r="K107" t="s">
        <v>20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26</v>
      </c>
      <c r="S107" t="s">
        <v>2035</v>
      </c>
      <c r="T107" t="s">
        <v>2036</v>
      </c>
    </row>
    <row r="108" spans="1:20" x14ac:dyDescent="0.25">
      <c r="A108">
        <v>106</v>
      </c>
      <c r="B108" s="4" t="s">
        <v>259</v>
      </c>
      <c r="C108" s="3" t="s">
        <v>260</v>
      </c>
      <c r="D108">
        <v>3900</v>
      </c>
      <c r="E108">
        <v>14006</v>
      </c>
      <c r="F108">
        <f t="shared" si="4"/>
        <v>359.12820512820514</v>
      </c>
      <c r="G108" t="s">
        <v>18</v>
      </c>
      <c r="H108">
        <v>147</v>
      </c>
      <c r="I108">
        <f t="shared" si="5"/>
        <v>147</v>
      </c>
      <c r="J108" t="s">
        <v>19</v>
      </c>
      <c r="K108" t="s">
        <v>20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31</v>
      </c>
      <c r="S108" t="s">
        <v>2037</v>
      </c>
      <c r="T108" t="s">
        <v>2038</v>
      </c>
    </row>
    <row r="109" spans="1:20" ht="31.5" x14ac:dyDescent="0.25">
      <c r="A109">
        <v>107</v>
      </c>
      <c r="B109" s="4" t="s">
        <v>261</v>
      </c>
      <c r="C109" s="3" t="s">
        <v>262</v>
      </c>
      <c r="D109">
        <v>3500</v>
      </c>
      <c r="E109">
        <v>6527</v>
      </c>
      <c r="F109">
        <f t="shared" si="4"/>
        <v>186.48571428571427</v>
      </c>
      <c r="G109" t="s">
        <v>18</v>
      </c>
      <c r="H109">
        <v>86</v>
      </c>
      <c r="I109">
        <f t="shared" si="5"/>
        <v>86</v>
      </c>
      <c r="J109" t="s">
        <v>19</v>
      </c>
      <c r="K109" t="s">
        <v>20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31</v>
      </c>
      <c r="S109" t="s">
        <v>2037</v>
      </c>
      <c r="T109" t="s">
        <v>2038</v>
      </c>
    </row>
    <row r="110" spans="1:20" ht="31.5" x14ac:dyDescent="0.25">
      <c r="A110">
        <v>108</v>
      </c>
      <c r="B110" s="4" t="s">
        <v>263</v>
      </c>
      <c r="C110" s="3" t="s">
        <v>264</v>
      </c>
      <c r="D110">
        <v>1500</v>
      </c>
      <c r="E110">
        <v>8929</v>
      </c>
      <c r="F110">
        <f t="shared" si="4"/>
        <v>595.26666666666665</v>
      </c>
      <c r="G110" t="s">
        <v>18</v>
      </c>
      <c r="H110">
        <v>83</v>
      </c>
      <c r="I110">
        <f t="shared" si="5"/>
        <v>83</v>
      </c>
      <c r="J110" t="s">
        <v>19</v>
      </c>
      <c r="K110" t="s">
        <v>20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40</v>
      </c>
      <c r="S110" t="s">
        <v>2039</v>
      </c>
      <c r="T110" t="s">
        <v>2040</v>
      </c>
    </row>
    <row r="111" spans="1:20" x14ac:dyDescent="0.25">
      <c r="A111">
        <v>109</v>
      </c>
      <c r="B111" s="4" t="s">
        <v>265</v>
      </c>
      <c r="C111" s="3" t="s">
        <v>266</v>
      </c>
      <c r="D111">
        <v>5200</v>
      </c>
      <c r="E111">
        <v>3079</v>
      </c>
      <c r="F111">
        <f t="shared" si="4"/>
        <v>59.21153846153846</v>
      </c>
      <c r="G111" t="s">
        <v>12</v>
      </c>
      <c r="H111">
        <v>60</v>
      </c>
      <c r="I111">
        <f t="shared" si="5"/>
        <v>60</v>
      </c>
      <c r="J111" t="s">
        <v>19</v>
      </c>
      <c r="K111" t="s">
        <v>20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267</v>
      </c>
      <c r="S111" t="s">
        <v>2039</v>
      </c>
      <c r="T111" t="s">
        <v>2058</v>
      </c>
    </row>
    <row r="112" spans="1:20" ht="31.5" x14ac:dyDescent="0.25">
      <c r="A112">
        <v>110</v>
      </c>
      <c r="B112" s="4" t="s">
        <v>268</v>
      </c>
      <c r="C112" s="3" t="s">
        <v>269</v>
      </c>
      <c r="D112">
        <v>142400</v>
      </c>
      <c r="E112">
        <v>21307</v>
      </c>
      <c r="F112">
        <f t="shared" si="4"/>
        <v>14.962780898876405</v>
      </c>
      <c r="G112" t="s">
        <v>12</v>
      </c>
      <c r="H112">
        <v>296</v>
      </c>
      <c r="I112">
        <f t="shared" si="5"/>
        <v>296</v>
      </c>
      <c r="J112" t="s">
        <v>19</v>
      </c>
      <c r="K112" t="s">
        <v>20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15</v>
      </c>
      <c r="S112" t="s">
        <v>2031</v>
      </c>
      <c r="T112" t="s">
        <v>2032</v>
      </c>
    </row>
    <row r="113" spans="1:20" x14ac:dyDescent="0.25">
      <c r="A113">
        <v>111</v>
      </c>
      <c r="B113" s="4" t="s">
        <v>270</v>
      </c>
      <c r="C113" s="3" t="s">
        <v>271</v>
      </c>
      <c r="D113">
        <v>61400</v>
      </c>
      <c r="E113">
        <v>73653</v>
      </c>
      <c r="F113">
        <f t="shared" si="4"/>
        <v>119.95602605863192</v>
      </c>
      <c r="G113" t="s">
        <v>18</v>
      </c>
      <c r="H113">
        <v>676</v>
      </c>
      <c r="I113">
        <f t="shared" si="5"/>
        <v>676</v>
      </c>
      <c r="J113" t="s">
        <v>19</v>
      </c>
      <c r="K113" t="s">
        <v>20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131</v>
      </c>
      <c r="S113" t="s">
        <v>2045</v>
      </c>
      <c r="T113" t="s">
        <v>2054</v>
      </c>
    </row>
    <row r="114" spans="1:20" x14ac:dyDescent="0.25">
      <c r="A114">
        <v>112</v>
      </c>
      <c r="B114" s="4" t="s">
        <v>272</v>
      </c>
      <c r="C114" s="3" t="s">
        <v>273</v>
      </c>
      <c r="D114">
        <v>4700</v>
      </c>
      <c r="E114">
        <v>12635</v>
      </c>
      <c r="F114">
        <f t="shared" si="4"/>
        <v>268.82978723404256</v>
      </c>
      <c r="G114" t="s">
        <v>18</v>
      </c>
      <c r="H114">
        <v>361</v>
      </c>
      <c r="I114">
        <f t="shared" si="5"/>
        <v>361</v>
      </c>
      <c r="J114" t="s">
        <v>24</v>
      </c>
      <c r="K114" t="s">
        <v>25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26</v>
      </c>
      <c r="S114" t="s">
        <v>2035</v>
      </c>
      <c r="T114" t="s">
        <v>2036</v>
      </c>
    </row>
    <row r="115" spans="1:20" x14ac:dyDescent="0.25">
      <c r="A115">
        <v>113</v>
      </c>
      <c r="B115" s="4" t="s">
        <v>274</v>
      </c>
      <c r="C115" s="3" t="s">
        <v>275</v>
      </c>
      <c r="D115">
        <v>3300</v>
      </c>
      <c r="E115">
        <v>12437</v>
      </c>
      <c r="F115">
        <f t="shared" si="4"/>
        <v>376.87878787878788</v>
      </c>
      <c r="G115" t="s">
        <v>18</v>
      </c>
      <c r="H115">
        <v>131</v>
      </c>
      <c r="I115">
        <f t="shared" si="5"/>
        <v>131</v>
      </c>
      <c r="J115" t="s">
        <v>19</v>
      </c>
      <c r="K115" t="s">
        <v>20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15</v>
      </c>
      <c r="S115" t="s">
        <v>2031</v>
      </c>
      <c r="T115" t="s">
        <v>2032</v>
      </c>
    </row>
    <row r="116" spans="1:20" x14ac:dyDescent="0.25">
      <c r="A116">
        <v>114</v>
      </c>
      <c r="B116" s="4" t="s">
        <v>276</v>
      </c>
      <c r="C116" s="3" t="s">
        <v>277</v>
      </c>
      <c r="D116">
        <v>1900</v>
      </c>
      <c r="E116">
        <v>13816</v>
      </c>
      <c r="F116">
        <f t="shared" si="4"/>
        <v>727.15789473684208</v>
      </c>
      <c r="G116" t="s">
        <v>18</v>
      </c>
      <c r="H116">
        <v>126</v>
      </c>
      <c r="I116">
        <f t="shared" si="5"/>
        <v>126</v>
      </c>
      <c r="J116" t="s">
        <v>19</v>
      </c>
      <c r="K116" t="s">
        <v>20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63</v>
      </c>
      <c r="S116" t="s">
        <v>2035</v>
      </c>
      <c r="T116" t="s">
        <v>2044</v>
      </c>
    </row>
    <row r="117" spans="1:20" x14ac:dyDescent="0.25">
      <c r="A117">
        <v>115</v>
      </c>
      <c r="B117" s="4" t="s">
        <v>278</v>
      </c>
      <c r="C117" s="3" t="s">
        <v>279</v>
      </c>
      <c r="D117">
        <v>166700</v>
      </c>
      <c r="E117">
        <v>145382</v>
      </c>
      <c r="F117">
        <f t="shared" si="4"/>
        <v>87.211757648470297</v>
      </c>
      <c r="G117" t="s">
        <v>12</v>
      </c>
      <c r="H117">
        <v>3304</v>
      </c>
      <c r="I117">
        <f t="shared" si="5"/>
        <v>3304</v>
      </c>
      <c r="J117" t="s">
        <v>105</v>
      </c>
      <c r="K117" t="s">
        <v>106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117</v>
      </c>
      <c r="S117" t="s">
        <v>2045</v>
      </c>
      <c r="T117" t="s">
        <v>2051</v>
      </c>
    </row>
    <row r="118" spans="1:20" ht="31.5" x14ac:dyDescent="0.25">
      <c r="A118">
        <v>116</v>
      </c>
      <c r="B118" s="4" t="s">
        <v>280</v>
      </c>
      <c r="C118" s="3" t="s">
        <v>281</v>
      </c>
      <c r="D118">
        <v>7200</v>
      </c>
      <c r="E118">
        <v>6336</v>
      </c>
      <c r="F118">
        <f t="shared" si="4"/>
        <v>88</v>
      </c>
      <c r="G118" t="s">
        <v>12</v>
      </c>
      <c r="H118">
        <v>73</v>
      </c>
      <c r="I118">
        <f t="shared" si="5"/>
        <v>73</v>
      </c>
      <c r="J118" t="s">
        <v>19</v>
      </c>
      <c r="K118" t="s">
        <v>20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31</v>
      </c>
      <c r="S118" t="s">
        <v>2037</v>
      </c>
      <c r="T118" t="s">
        <v>2038</v>
      </c>
    </row>
    <row r="119" spans="1:20" x14ac:dyDescent="0.25">
      <c r="A119">
        <v>117</v>
      </c>
      <c r="B119" s="4" t="s">
        <v>282</v>
      </c>
      <c r="C119" s="3" t="s">
        <v>283</v>
      </c>
      <c r="D119">
        <v>4900</v>
      </c>
      <c r="E119">
        <v>8523</v>
      </c>
      <c r="F119">
        <f t="shared" si="4"/>
        <v>173.9387755102041</v>
      </c>
      <c r="G119" t="s">
        <v>18</v>
      </c>
      <c r="H119">
        <v>275</v>
      </c>
      <c r="I119">
        <f t="shared" si="5"/>
        <v>275</v>
      </c>
      <c r="J119" t="s">
        <v>19</v>
      </c>
      <c r="K119" t="s">
        <v>20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267</v>
      </c>
      <c r="S119" t="s">
        <v>2039</v>
      </c>
      <c r="T119" t="s">
        <v>2058</v>
      </c>
    </row>
    <row r="120" spans="1:20" x14ac:dyDescent="0.25">
      <c r="A120">
        <v>118</v>
      </c>
      <c r="B120" s="4" t="s">
        <v>284</v>
      </c>
      <c r="C120" s="3" t="s">
        <v>285</v>
      </c>
      <c r="D120">
        <v>5400</v>
      </c>
      <c r="E120">
        <v>6351</v>
      </c>
      <c r="F120">
        <f t="shared" si="4"/>
        <v>117.61111111111111</v>
      </c>
      <c r="G120" t="s">
        <v>18</v>
      </c>
      <c r="H120">
        <v>67</v>
      </c>
      <c r="I120">
        <f t="shared" si="5"/>
        <v>67</v>
      </c>
      <c r="J120" t="s">
        <v>19</v>
      </c>
      <c r="K120" t="s">
        <v>20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120</v>
      </c>
      <c r="S120" t="s">
        <v>2052</v>
      </c>
      <c r="T120" t="s">
        <v>2053</v>
      </c>
    </row>
    <row r="121" spans="1:20" ht="31.5" x14ac:dyDescent="0.25">
      <c r="A121">
        <v>119</v>
      </c>
      <c r="B121" s="4" t="s">
        <v>286</v>
      </c>
      <c r="C121" s="3" t="s">
        <v>287</v>
      </c>
      <c r="D121">
        <v>5000</v>
      </c>
      <c r="E121">
        <v>10748</v>
      </c>
      <c r="F121">
        <f t="shared" si="4"/>
        <v>214.96</v>
      </c>
      <c r="G121" t="s">
        <v>18</v>
      </c>
      <c r="H121">
        <v>154</v>
      </c>
      <c r="I121">
        <f t="shared" si="5"/>
        <v>154</v>
      </c>
      <c r="J121" t="s">
        <v>19</v>
      </c>
      <c r="K121" t="s">
        <v>20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40</v>
      </c>
      <c r="S121" t="s">
        <v>2039</v>
      </c>
      <c r="T121" t="s">
        <v>2040</v>
      </c>
    </row>
    <row r="122" spans="1:20" x14ac:dyDescent="0.25">
      <c r="A122">
        <v>120</v>
      </c>
      <c r="B122" s="4" t="s">
        <v>288</v>
      </c>
      <c r="C122" s="3" t="s">
        <v>289</v>
      </c>
      <c r="D122">
        <v>75100</v>
      </c>
      <c r="E122">
        <v>112272</v>
      </c>
      <c r="F122">
        <f t="shared" si="4"/>
        <v>149.49667110519306</v>
      </c>
      <c r="G122" t="s">
        <v>18</v>
      </c>
      <c r="H122">
        <v>1782</v>
      </c>
      <c r="I122">
        <f t="shared" si="5"/>
        <v>1782</v>
      </c>
      <c r="J122" t="s">
        <v>19</v>
      </c>
      <c r="K122" t="s">
        <v>20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290</v>
      </c>
      <c r="S122" t="s">
        <v>2048</v>
      </c>
      <c r="T122" t="s">
        <v>2059</v>
      </c>
    </row>
    <row r="123" spans="1:20" x14ac:dyDescent="0.25">
      <c r="A123">
        <v>121</v>
      </c>
      <c r="B123" s="4" t="s">
        <v>291</v>
      </c>
      <c r="C123" s="3" t="s">
        <v>292</v>
      </c>
      <c r="D123">
        <v>45300</v>
      </c>
      <c r="E123">
        <v>99361</v>
      </c>
      <c r="F123">
        <f t="shared" si="4"/>
        <v>219.33995584988963</v>
      </c>
      <c r="G123" t="s">
        <v>18</v>
      </c>
      <c r="H123">
        <v>903</v>
      </c>
      <c r="I123">
        <f t="shared" si="5"/>
        <v>903</v>
      </c>
      <c r="J123" t="s">
        <v>19</v>
      </c>
      <c r="K123" t="s">
        <v>20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87</v>
      </c>
      <c r="S123" t="s">
        <v>2048</v>
      </c>
      <c r="T123" t="s">
        <v>2049</v>
      </c>
    </row>
    <row r="124" spans="1:20" x14ac:dyDescent="0.25">
      <c r="A124">
        <v>122</v>
      </c>
      <c r="B124" s="4" t="s">
        <v>293</v>
      </c>
      <c r="C124" s="3" t="s">
        <v>294</v>
      </c>
      <c r="D124">
        <v>136800</v>
      </c>
      <c r="E124">
        <v>88055</v>
      </c>
      <c r="F124">
        <f t="shared" si="4"/>
        <v>64.367690058479525</v>
      </c>
      <c r="G124" t="s">
        <v>12</v>
      </c>
      <c r="H124">
        <v>3387</v>
      </c>
      <c r="I124">
        <f t="shared" si="5"/>
        <v>3387</v>
      </c>
      <c r="J124" t="s">
        <v>19</v>
      </c>
      <c r="K124" t="s">
        <v>20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117</v>
      </c>
      <c r="S124" t="s">
        <v>2045</v>
      </c>
      <c r="T124" t="s">
        <v>2051</v>
      </c>
    </row>
    <row r="125" spans="1:20" x14ac:dyDescent="0.25">
      <c r="A125">
        <v>123</v>
      </c>
      <c r="B125" s="4" t="s">
        <v>295</v>
      </c>
      <c r="C125" s="3" t="s">
        <v>296</v>
      </c>
      <c r="D125">
        <v>177700</v>
      </c>
      <c r="E125">
        <v>33092</v>
      </c>
      <c r="F125">
        <f t="shared" si="4"/>
        <v>18.622397298818232</v>
      </c>
      <c r="G125" t="s">
        <v>12</v>
      </c>
      <c r="H125">
        <v>662</v>
      </c>
      <c r="I125">
        <f t="shared" si="5"/>
        <v>662</v>
      </c>
      <c r="J125" t="s">
        <v>13</v>
      </c>
      <c r="K125" t="s">
        <v>14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31</v>
      </c>
      <c r="S125" t="s">
        <v>2037</v>
      </c>
      <c r="T125" t="s">
        <v>2038</v>
      </c>
    </row>
    <row r="126" spans="1:20" x14ac:dyDescent="0.25">
      <c r="A126">
        <v>124</v>
      </c>
      <c r="B126" s="4" t="s">
        <v>297</v>
      </c>
      <c r="C126" s="3" t="s">
        <v>298</v>
      </c>
      <c r="D126">
        <v>2600</v>
      </c>
      <c r="E126">
        <v>9562</v>
      </c>
      <c r="F126">
        <f t="shared" si="4"/>
        <v>367.76923076923077</v>
      </c>
      <c r="G126" t="s">
        <v>18</v>
      </c>
      <c r="H126">
        <v>94</v>
      </c>
      <c r="I126">
        <f t="shared" si="5"/>
        <v>94</v>
      </c>
      <c r="J126" t="s">
        <v>105</v>
      </c>
      <c r="K126" t="s">
        <v>106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120</v>
      </c>
      <c r="S126" t="s">
        <v>2052</v>
      </c>
      <c r="T126" t="s">
        <v>2053</v>
      </c>
    </row>
    <row r="127" spans="1:20" x14ac:dyDescent="0.25">
      <c r="A127">
        <v>125</v>
      </c>
      <c r="B127" s="4" t="s">
        <v>299</v>
      </c>
      <c r="C127" s="3" t="s">
        <v>300</v>
      </c>
      <c r="D127">
        <v>5300</v>
      </c>
      <c r="E127">
        <v>8475</v>
      </c>
      <c r="F127">
        <f t="shared" si="4"/>
        <v>159.90566037735849</v>
      </c>
      <c r="G127" t="s">
        <v>18</v>
      </c>
      <c r="H127">
        <v>180</v>
      </c>
      <c r="I127">
        <f t="shared" si="5"/>
        <v>180</v>
      </c>
      <c r="J127" t="s">
        <v>19</v>
      </c>
      <c r="K127" t="s">
        <v>20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31</v>
      </c>
      <c r="S127" t="s">
        <v>2037</v>
      </c>
      <c r="T127" t="s">
        <v>2038</v>
      </c>
    </row>
    <row r="128" spans="1:20" x14ac:dyDescent="0.25">
      <c r="A128">
        <v>126</v>
      </c>
      <c r="B128" s="4" t="s">
        <v>301</v>
      </c>
      <c r="C128" s="3" t="s">
        <v>302</v>
      </c>
      <c r="D128">
        <v>180200</v>
      </c>
      <c r="E128">
        <v>69617</v>
      </c>
      <c r="F128">
        <f t="shared" si="4"/>
        <v>38.633185349611544</v>
      </c>
      <c r="G128" t="s">
        <v>12</v>
      </c>
      <c r="H128">
        <v>774</v>
      </c>
      <c r="I128">
        <f t="shared" si="5"/>
        <v>774</v>
      </c>
      <c r="J128" t="s">
        <v>19</v>
      </c>
      <c r="K128" t="s">
        <v>20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31</v>
      </c>
      <c r="S128" t="s">
        <v>2037</v>
      </c>
      <c r="T128" t="s">
        <v>2038</v>
      </c>
    </row>
    <row r="129" spans="1:20" x14ac:dyDescent="0.25">
      <c r="A129">
        <v>127</v>
      </c>
      <c r="B129" s="4" t="s">
        <v>303</v>
      </c>
      <c r="C129" s="3" t="s">
        <v>304</v>
      </c>
      <c r="D129">
        <v>103200</v>
      </c>
      <c r="E129">
        <v>53067</v>
      </c>
      <c r="F129">
        <f t="shared" si="4"/>
        <v>51.42151162790698</v>
      </c>
      <c r="G129" t="s">
        <v>12</v>
      </c>
      <c r="H129">
        <v>672</v>
      </c>
      <c r="I129">
        <f t="shared" si="5"/>
        <v>672</v>
      </c>
      <c r="J129" t="s">
        <v>13</v>
      </c>
      <c r="K129" t="s">
        <v>14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31</v>
      </c>
      <c r="S129" t="s">
        <v>2037</v>
      </c>
      <c r="T129" t="s">
        <v>2038</v>
      </c>
    </row>
    <row r="130" spans="1:20" x14ac:dyDescent="0.25">
      <c r="A130">
        <v>128</v>
      </c>
      <c r="B130" s="4" t="s">
        <v>305</v>
      </c>
      <c r="C130" s="3" t="s">
        <v>306</v>
      </c>
      <c r="D130">
        <v>70600</v>
      </c>
      <c r="E130">
        <v>42596</v>
      </c>
      <c r="F130">
        <f t="shared" si="4"/>
        <v>60.334277620396605</v>
      </c>
      <c r="G130" t="s">
        <v>72</v>
      </c>
      <c r="H130">
        <v>532</v>
      </c>
      <c r="I130">
        <f t="shared" si="5"/>
        <v>532</v>
      </c>
      <c r="J130" t="s">
        <v>19</v>
      </c>
      <c r="K130" t="s">
        <v>20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21</v>
      </c>
      <c r="S130" t="s">
        <v>2033</v>
      </c>
      <c r="T130" t="s">
        <v>2034</v>
      </c>
    </row>
    <row r="131" spans="1:20" x14ac:dyDescent="0.25">
      <c r="A131">
        <v>129</v>
      </c>
      <c r="B131" s="4" t="s">
        <v>307</v>
      </c>
      <c r="C131" s="3" t="s">
        <v>308</v>
      </c>
      <c r="D131">
        <v>148500</v>
      </c>
      <c r="E131">
        <v>4756</v>
      </c>
      <c r="F131">
        <f t="shared" ref="F131:F194" si="8">(E131/D131)*100</f>
        <v>3.202693602693603</v>
      </c>
      <c r="G131" t="s">
        <v>72</v>
      </c>
      <c r="H131">
        <v>55</v>
      </c>
      <c r="I131">
        <f t="shared" ref="I131:I194" si="9">AVERAGE(H131)</f>
        <v>55</v>
      </c>
      <c r="J131" t="s">
        <v>24</v>
      </c>
      <c r="K131" t="s">
        <v>25</v>
      </c>
      <c r="L131">
        <v>1422943200</v>
      </c>
      <c r="M131">
        <v>1425103200</v>
      </c>
      <c r="N131" s="8">
        <f t="shared" ref="N131:N194" si="10">(((L131/60)/60/24)+DATE(1970,1,1))</f>
        <v>42038.25</v>
      </c>
      <c r="O131" s="8">
        <f t="shared" ref="O131:O194" si="11">(((M131/60)/60/24)+DATE(1970,1,1))</f>
        <v>42063.25</v>
      </c>
      <c r="P131" t="b">
        <v>0</v>
      </c>
      <c r="Q131" t="b">
        <v>0</v>
      </c>
      <c r="R131" t="s">
        <v>15</v>
      </c>
      <c r="S131" t="s">
        <v>2031</v>
      </c>
      <c r="T131" t="s">
        <v>2032</v>
      </c>
    </row>
    <row r="132" spans="1:20" x14ac:dyDescent="0.25">
      <c r="A132">
        <v>130</v>
      </c>
      <c r="B132" s="4" t="s">
        <v>309</v>
      </c>
      <c r="C132" s="3" t="s">
        <v>310</v>
      </c>
      <c r="D132">
        <v>9600</v>
      </c>
      <c r="E132">
        <v>14925</v>
      </c>
      <c r="F132">
        <f t="shared" si="8"/>
        <v>155.46875</v>
      </c>
      <c r="G132" t="s">
        <v>18</v>
      </c>
      <c r="H132">
        <v>533</v>
      </c>
      <c r="I132">
        <f t="shared" si="9"/>
        <v>533</v>
      </c>
      <c r="J132" t="s">
        <v>34</v>
      </c>
      <c r="K132" t="s">
        <v>35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51</v>
      </c>
      <c r="S132" t="s">
        <v>2039</v>
      </c>
      <c r="T132" t="s">
        <v>2042</v>
      </c>
    </row>
    <row r="133" spans="1:20" ht="31.5" x14ac:dyDescent="0.25">
      <c r="A133">
        <v>131</v>
      </c>
      <c r="B133" s="4" t="s">
        <v>311</v>
      </c>
      <c r="C133" s="3" t="s">
        <v>312</v>
      </c>
      <c r="D133">
        <v>164700</v>
      </c>
      <c r="E133">
        <v>166116</v>
      </c>
      <c r="F133">
        <f t="shared" si="8"/>
        <v>100.85974499089254</v>
      </c>
      <c r="G133" t="s">
        <v>18</v>
      </c>
      <c r="H133">
        <v>2443</v>
      </c>
      <c r="I133">
        <f t="shared" si="9"/>
        <v>2443</v>
      </c>
      <c r="J133" t="s">
        <v>38</v>
      </c>
      <c r="K133" t="s">
        <v>39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26</v>
      </c>
      <c r="S133" t="s">
        <v>2035</v>
      </c>
      <c r="T133" t="s">
        <v>2036</v>
      </c>
    </row>
    <row r="134" spans="1:20" x14ac:dyDescent="0.25">
      <c r="A134">
        <v>132</v>
      </c>
      <c r="B134" s="4" t="s">
        <v>313</v>
      </c>
      <c r="C134" s="3" t="s">
        <v>314</v>
      </c>
      <c r="D134">
        <v>3300</v>
      </c>
      <c r="E134">
        <v>3834</v>
      </c>
      <c r="F134">
        <f t="shared" si="8"/>
        <v>116.18181818181819</v>
      </c>
      <c r="G134" t="s">
        <v>18</v>
      </c>
      <c r="H134">
        <v>89</v>
      </c>
      <c r="I134">
        <f t="shared" si="9"/>
        <v>89</v>
      </c>
      <c r="J134" t="s">
        <v>19</v>
      </c>
      <c r="K134" t="s">
        <v>20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31</v>
      </c>
      <c r="S134" t="s">
        <v>2037</v>
      </c>
      <c r="T134" t="s">
        <v>2038</v>
      </c>
    </row>
    <row r="135" spans="1:20" x14ac:dyDescent="0.25">
      <c r="A135">
        <v>133</v>
      </c>
      <c r="B135" s="4" t="s">
        <v>315</v>
      </c>
      <c r="C135" s="3" t="s">
        <v>316</v>
      </c>
      <c r="D135">
        <v>4500</v>
      </c>
      <c r="E135">
        <v>13985</v>
      </c>
      <c r="F135">
        <f t="shared" si="8"/>
        <v>310.77777777777777</v>
      </c>
      <c r="G135" t="s">
        <v>18</v>
      </c>
      <c r="H135">
        <v>159</v>
      </c>
      <c r="I135">
        <f t="shared" si="9"/>
        <v>159</v>
      </c>
      <c r="J135" t="s">
        <v>19</v>
      </c>
      <c r="K135" t="s">
        <v>20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317</v>
      </c>
      <c r="S135" t="s">
        <v>2033</v>
      </c>
      <c r="T135" t="s">
        <v>2060</v>
      </c>
    </row>
    <row r="136" spans="1:20" x14ac:dyDescent="0.25">
      <c r="A136">
        <v>134</v>
      </c>
      <c r="B136" s="4" t="s">
        <v>318</v>
      </c>
      <c r="C136" s="3" t="s">
        <v>319</v>
      </c>
      <c r="D136">
        <v>99500</v>
      </c>
      <c r="E136">
        <v>89288</v>
      </c>
      <c r="F136">
        <f t="shared" si="8"/>
        <v>89.73668341708543</v>
      </c>
      <c r="G136" t="s">
        <v>12</v>
      </c>
      <c r="H136">
        <v>940</v>
      </c>
      <c r="I136">
        <f t="shared" si="9"/>
        <v>940</v>
      </c>
      <c r="J136" t="s">
        <v>96</v>
      </c>
      <c r="K136" t="s">
        <v>97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40</v>
      </c>
      <c r="S136" t="s">
        <v>2039</v>
      </c>
      <c r="T136" t="s">
        <v>2040</v>
      </c>
    </row>
    <row r="137" spans="1:20" x14ac:dyDescent="0.25">
      <c r="A137">
        <v>135</v>
      </c>
      <c r="B137" s="4" t="s">
        <v>320</v>
      </c>
      <c r="C137" s="3" t="s">
        <v>321</v>
      </c>
      <c r="D137">
        <v>7700</v>
      </c>
      <c r="E137">
        <v>5488</v>
      </c>
      <c r="F137">
        <f t="shared" si="8"/>
        <v>71.27272727272728</v>
      </c>
      <c r="G137" t="s">
        <v>12</v>
      </c>
      <c r="H137">
        <v>117</v>
      </c>
      <c r="I137">
        <f t="shared" si="9"/>
        <v>117</v>
      </c>
      <c r="J137" t="s">
        <v>19</v>
      </c>
      <c r="K137" t="s">
        <v>20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31</v>
      </c>
      <c r="S137" t="s">
        <v>2037</v>
      </c>
      <c r="T137" t="s">
        <v>2038</v>
      </c>
    </row>
    <row r="138" spans="1:20" x14ac:dyDescent="0.25">
      <c r="A138">
        <v>136</v>
      </c>
      <c r="B138" s="4" t="s">
        <v>322</v>
      </c>
      <c r="C138" s="3" t="s">
        <v>323</v>
      </c>
      <c r="D138">
        <v>82800</v>
      </c>
      <c r="E138">
        <v>2721</v>
      </c>
      <c r="F138">
        <f t="shared" si="8"/>
        <v>3.2862318840579712</v>
      </c>
      <c r="G138" t="s">
        <v>72</v>
      </c>
      <c r="H138">
        <v>58</v>
      </c>
      <c r="I138">
        <f t="shared" si="9"/>
        <v>58</v>
      </c>
      <c r="J138" t="s">
        <v>19</v>
      </c>
      <c r="K138" t="s">
        <v>20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51</v>
      </c>
      <c r="S138" t="s">
        <v>2039</v>
      </c>
      <c r="T138" t="s">
        <v>2042</v>
      </c>
    </row>
    <row r="139" spans="1:20" x14ac:dyDescent="0.25">
      <c r="A139">
        <v>137</v>
      </c>
      <c r="B139" s="4" t="s">
        <v>324</v>
      </c>
      <c r="C139" s="3" t="s">
        <v>325</v>
      </c>
      <c r="D139">
        <v>1800</v>
      </c>
      <c r="E139">
        <v>4712</v>
      </c>
      <c r="F139">
        <f t="shared" si="8"/>
        <v>261.77777777777777</v>
      </c>
      <c r="G139" t="s">
        <v>18</v>
      </c>
      <c r="H139">
        <v>50</v>
      </c>
      <c r="I139">
        <f t="shared" si="9"/>
        <v>50</v>
      </c>
      <c r="J139" t="s">
        <v>19</v>
      </c>
      <c r="K139" t="s">
        <v>20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66</v>
      </c>
      <c r="S139" t="s">
        <v>2045</v>
      </c>
      <c r="T139" t="s">
        <v>2046</v>
      </c>
    </row>
    <row r="140" spans="1:20" ht="31.5" x14ac:dyDescent="0.25">
      <c r="A140">
        <v>138</v>
      </c>
      <c r="B140" s="4" t="s">
        <v>326</v>
      </c>
      <c r="C140" s="3" t="s">
        <v>327</v>
      </c>
      <c r="D140">
        <v>9600</v>
      </c>
      <c r="E140">
        <v>9216</v>
      </c>
      <c r="F140">
        <f t="shared" si="8"/>
        <v>96</v>
      </c>
      <c r="G140" t="s">
        <v>12</v>
      </c>
      <c r="H140">
        <v>115</v>
      </c>
      <c r="I140">
        <f t="shared" si="9"/>
        <v>115</v>
      </c>
      <c r="J140" t="s">
        <v>19</v>
      </c>
      <c r="K140" t="s">
        <v>20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290</v>
      </c>
      <c r="S140" t="s">
        <v>2048</v>
      </c>
      <c r="T140" t="s">
        <v>2059</v>
      </c>
    </row>
    <row r="141" spans="1:20" x14ac:dyDescent="0.25">
      <c r="A141">
        <v>139</v>
      </c>
      <c r="B141" s="4" t="s">
        <v>328</v>
      </c>
      <c r="C141" s="3" t="s">
        <v>329</v>
      </c>
      <c r="D141">
        <v>92100</v>
      </c>
      <c r="E141">
        <v>19246</v>
      </c>
      <c r="F141">
        <f t="shared" si="8"/>
        <v>20.896851248642779</v>
      </c>
      <c r="G141" t="s">
        <v>12</v>
      </c>
      <c r="H141">
        <v>326</v>
      </c>
      <c r="I141">
        <f t="shared" si="9"/>
        <v>326</v>
      </c>
      <c r="J141" t="s">
        <v>19</v>
      </c>
      <c r="K141" t="s">
        <v>20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63</v>
      </c>
      <c r="S141" t="s">
        <v>2035</v>
      </c>
      <c r="T141" t="s">
        <v>2044</v>
      </c>
    </row>
    <row r="142" spans="1:20" ht="31.5" x14ac:dyDescent="0.25">
      <c r="A142">
        <v>140</v>
      </c>
      <c r="B142" s="4" t="s">
        <v>330</v>
      </c>
      <c r="C142" s="3" t="s">
        <v>331</v>
      </c>
      <c r="D142">
        <v>5500</v>
      </c>
      <c r="E142">
        <v>12274</v>
      </c>
      <c r="F142">
        <f t="shared" si="8"/>
        <v>223.16363636363636</v>
      </c>
      <c r="G142" t="s">
        <v>18</v>
      </c>
      <c r="H142">
        <v>186</v>
      </c>
      <c r="I142">
        <f t="shared" si="9"/>
        <v>186</v>
      </c>
      <c r="J142" t="s">
        <v>19</v>
      </c>
      <c r="K142" t="s">
        <v>20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40</v>
      </c>
      <c r="S142" t="s">
        <v>2039</v>
      </c>
      <c r="T142" t="s">
        <v>2040</v>
      </c>
    </row>
    <row r="143" spans="1:20" x14ac:dyDescent="0.25">
      <c r="A143">
        <v>141</v>
      </c>
      <c r="B143" s="4" t="s">
        <v>332</v>
      </c>
      <c r="C143" s="3" t="s">
        <v>333</v>
      </c>
      <c r="D143">
        <v>64300</v>
      </c>
      <c r="E143">
        <v>65323</v>
      </c>
      <c r="F143">
        <f t="shared" si="8"/>
        <v>101.59097978227061</v>
      </c>
      <c r="G143" t="s">
        <v>18</v>
      </c>
      <c r="H143">
        <v>1071</v>
      </c>
      <c r="I143">
        <f t="shared" si="9"/>
        <v>1071</v>
      </c>
      <c r="J143" t="s">
        <v>19</v>
      </c>
      <c r="K143" t="s">
        <v>20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26</v>
      </c>
      <c r="S143" t="s">
        <v>2035</v>
      </c>
      <c r="T143" t="s">
        <v>2036</v>
      </c>
    </row>
    <row r="144" spans="1:20" x14ac:dyDescent="0.25">
      <c r="A144">
        <v>142</v>
      </c>
      <c r="B144" s="4" t="s">
        <v>334</v>
      </c>
      <c r="C144" s="3" t="s">
        <v>335</v>
      </c>
      <c r="D144">
        <v>5000</v>
      </c>
      <c r="E144">
        <v>11502</v>
      </c>
      <c r="F144">
        <f t="shared" si="8"/>
        <v>230.03999999999996</v>
      </c>
      <c r="G144" t="s">
        <v>18</v>
      </c>
      <c r="H144">
        <v>117</v>
      </c>
      <c r="I144">
        <f t="shared" si="9"/>
        <v>117</v>
      </c>
      <c r="J144" t="s">
        <v>19</v>
      </c>
      <c r="K144" t="s">
        <v>20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26</v>
      </c>
      <c r="S144" t="s">
        <v>2035</v>
      </c>
      <c r="T144" t="s">
        <v>2036</v>
      </c>
    </row>
    <row r="145" spans="1:20" x14ac:dyDescent="0.25">
      <c r="A145">
        <v>143</v>
      </c>
      <c r="B145" s="4" t="s">
        <v>336</v>
      </c>
      <c r="C145" s="3" t="s">
        <v>337</v>
      </c>
      <c r="D145">
        <v>5400</v>
      </c>
      <c r="E145">
        <v>7322</v>
      </c>
      <c r="F145">
        <f t="shared" si="8"/>
        <v>135.59259259259261</v>
      </c>
      <c r="G145" t="s">
        <v>18</v>
      </c>
      <c r="H145">
        <v>70</v>
      </c>
      <c r="I145">
        <f t="shared" si="9"/>
        <v>70</v>
      </c>
      <c r="J145" t="s">
        <v>19</v>
      </c>
      <c r="K145" t="s">
        <v>20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58</v>
      </c>
      <c r="S145" t="s">
        <v>2033</v>
      </c>
      <c r="T145" t="s">
        <v>2043</v>
      </c>
    </row>
    <row r="146" spans="1:20" x14ac:dyDescent="0.25">
      <c r="A146">
        <v>144</v>
      </c>
      <c r="B146" s="4" t="s">
        <v>338</v>
      </c>
      <c r="C146" s="3" t="s">
        <v>339</v>
      </c>
      <c r="D146">
        <v>9000</v>
      </c>
      <c r="E146">
        <v>11619</v>
      </c>
      <c r="F146">
        <f t="shared" si="8"/>
        <v>129.1</v>
      </c>
      <c r="G146" t="s">
        <v>18</v>
      </c>
      <c r="H146">
        <v>135</v>
      </c>
      <c r="I146">
        <f t="shared" si="9"/>
        <v>135</v>
      </c>
      <c r="J146" t="s">
        <v>19</v>
      </c>
      <c r="K146" t="s">
        <v>20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31</v>
      </c>
      <c r="S146" t="s">
        <v>2037</v>
      </c>
      <c r="T146" t="s">
        <v>2038</v>
      </c>
    </row>
    <row r="147" spans="1:20" x14ac:dyDescent="0.25">
      <c r="A147">
        <v>145</v>
      </c>
      <c r="B147" s="4" t="s">
        <v>340</v>
      </c>
      <c r="C147" s="3" t="s">
        <v>341</v>
      </c>
      <c r="D147">
        <v>25000</v>
      </c>
      <c r="E147">
        <v>59128</v>
      </c>
      <c r="F147">
        <f t="shared" si="8"/>
        <v>236.512</v>
      </c>
      <c r="G147" t="s">
        <v>18</v>
      </c>
      <c r="H147">
        <v>768</v>
      </c>
      <c r="I147">
        <f t="shared" si="9"/>
        <v>768</v>
      </c>
      <c r="J147" t="s">
        <v>96</v>
      </c>
      <c r="K147" t="s">
        <v>97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63</v>
      </c>
      <c r="S147" t="s">
        <v>2035</v>
      </c>
      <c r="T147" t="s">
        <v>2044</v>
      </c>
    </row>
    <row r="148" spans="1:20" ht="31.5" x14ac:dyDescent="0.25">
      <c r="A148">
        <v>146</v>
      </c>
      <c r="B148" s="4" t="s">
        <v>342</v>
      </c>
      <c r="C148" s="3" t="s">
        <v>343</v>
      </c>
      <c r="D148">
        <v>8800</v>
      </c>
      <c r="E148">
        <v>1518</v>
      </c>
      <c r="F148">
        <f t="shared" si="8"/>
        <v>17.25</v>
      </c>
      <c r="G148" t="s">
        <v>72</v>
      </c>
      <c r="H148">
        <v>51</v>
      </c>
      <c r="I148">
        <f t="shared" si="9"/>
        <v>51</v>
      </c>
      <c r="J148" t="s">
        <v>19</v>
      </c>
      <c r="K148" t="s">
        <v>20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31</v>
      </c>
      <c r="S148" t="s">
        <v>2037</v>
      </c>
      <c r="T148" t="s">
        <v>2038</v>
      </c>
    </row>
    <row r="149" spans="1:20" x14ac:dyDescent="0.25">
      <c r="A149">
        <v>147</v>
      </c>
      <c r="B149" s="4" t="s">
        <v>344</v>
      </c>
      <c r="C149" s="3" t="s">
        <v>345</v>
      </c>
      <c r="D149">
        <v>8300</v>
      </c>
      <c r="E149">
        <v>9337</v>
      </c>
      <c r="F149">
        <f t="shared" si="8"/>
        <v>112.49397590361446</v>
      </c>
      <c r="G149" t="s">
        <v>18</v>
      </c>
      <c r="H149">
        <v>199</v>
      </c>
      <c r="I149">
        <f t="shared" si="9"/>
        <v>199</v>
      </c>
      <c r="J149" t="s">
        <v>19</v>
      </c>
      <c r="K149" t="s">
        <v>20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31</v>
      </c>
      <c r="S149" t="s">
        <v>2037</v>
      </c>
      <c r="T149" t="s">
        <v>2038</v>
      </c>
    </row>
    <row r="150" spans="1:20" x14ac:dyDescent="0.25">
      <c r="A150">
        <v>148</v>
      </c>
      <c r="B150" s="4" t="s">
        <v>346</v>
      </c>
      <c r="C150" s="3" t="s">
        <v>347</v>
      </c>
      <c r="D150">
        <v>9300</v>
      </c>
      <c r="E150">
        <v>11255</v>
      </c>
      <c r="F150">
        <f t="shared" si="8"/>
        <v>121.02150537634408</v>
      </c>
      <c r="G150" t="s">
        <v>18</v>
      </c>
      <c r="H150">
        <v>107</v>
      </c>
      <c r="I150">
        <f t="shared" si="9"/>
        <v>107</v>
      </c>
      <c r="J150" t="s">
        <v>19</v>
      </c>
      <c r="K150" t="s">
        <v>20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63</v>
      </c>
      <c r="S150" t="s">
        <v>2035</v>
      </c>
      <c r="T150" t="s">
        <v>2044</v>
      </c>
    </row>
    <row r="151" spans="1:20" x14ac:dyDescent="0.25">
      <c r="A151">
        <v>149</v>
      </c>
      <c r="B151" s="4" t="s">
        <v>348</v>
      </c>
      <c r="C151" s="3" t="s">
        <v>349</v>
      </c>
      <c r="D151">
        <v>6200</v>
      </c>
      <c r="E151">
        <v>13632</v>
      </c>
      <c r="F151">
        <f t="shared" si="8"/>
        <v>219.87096774193549</v>
      </c>
      <c r="G151" t="s">
        <v>18</v>
      </c>
      <c r="H151">
        <v>195</v>
      </c>
      <c r="I151">
        <f t="shared" si="9"/>
        <v>195</v>
      </c>
      <c r="J151" t="s">
        <v>19</v>
      </c>
      <c r="K151" t="s">
        <v>20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58</v>
      </c>
      <c r="S151" t="s">
        <v>2033</v>
      </c>
      <c r="T151" t="s">
        <v>2043</v>
      </c>
    </row>
    <row r="152" spans="1:20" x14ac:dyDescent="0.25">
      <c r="A152">
        <v>150</v>
      </c>
      <c r="B152" s="4" t="s">
        <v>350</v>
      </c>
      <c r="C152" s="3" t="s">
        <v>351</v>
      </c>
      <c r="D152">
        <v>100</v>
      </c>
      <c r="E152">
        <v>1</v>
      </c>
      <c r="F152">
        <f t="shared" si="8"/>
        <v>1</v>
      </c>
      <c r="G152" t="s">
        <v>12</v>
      </c>
      <c r="H152">
        <v>1</v>
      </c>
      <c r="I152">
        <f t="shared" si="9"/>
        <v>1</v>
      </c>
      <c r="J152" t="s">
        <v>19</v>
      </c>
      <c r="K152" t="s">
        <v>20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21</v>
      </c>
      <c r="S152" t="s">
        <v>2033</v>
      </c>
      <c r="T152" t="s">
        <v>2034</v>
      </c>
    </row>
    <row r="153" spans="1:20" x14ac:dyDescent="0.25">
      <c r="A153">
        <v>151</v>
      </c>
      <c r="B153" s="4" t="s">
        <v>352</v>
      </c>
      <c r="C153" s="3" t="s">
        <v>353</v>
      </c>
      <c r="D153">
        <v>137200</v>
      </c>
      <c r="E153">
        <v>88037</v>
      </c>
      <c r="F153">
        <f t="shared" si="8"/>
        <v>64.166909620991248</v>
      </c>
      <c r="G153" t="s">
        <v>12</v>
      </c>
      <c r="H153">
        <v>1467</v>
      </c>
      <c r="I153">
        <f t="shared" si="9"/>
        <v>1467</v>
      </c>
      <c r="J153" t="s">
        <v>19</v>
      </c>
      <c r="K153" t="s">
        <v>20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48</v>
      </c>
      <c r="S153" t="s">
        <v>2033</v>
      </c>
      <c r="T153" t="s">
        <v>2041</v>
      </c>
    </row>
    <row r="154" spans="1:20" x14ac:dyDescent="0.25">
      <c r="A154">
        <v>152</v>
      </c>
      <c r="B154" s="4" t="s">
        <v>354</v>
      </c>
      <c r="C154" s="3" t="s">
        <v>355</v>
      </c>
      <c r="D154">
        <v>41500</v>
      </c>
      <c r="E154">
        <v>175573</v>
      </c>
      <c r="F154">
        <f t="shared" si="8"/>
        <v>423.06746987951806</v>
      </c>
      <c r="G154" t="s">
        <v>18</v>
      </c>
      <c r="H154">
        <v>3376</v>
      </c>
      <c r="I154">
        <f t="shared" si="9"/>
        <v>3376</v>
      </c>
      <c r="J154" t="s">
        <v>19</v>
      </c>
      <c r="K154" t="s">
        <v>20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58</v>
      </c>
      <c r="S154" t="s">
        <v>2033</v>
      </c>
      <c r="T154" t="s">
        <v>2043</v>
      </c>
    </row>
    <row r="155" spans="1:20" x14ac:dyDescent="0.25">
      <c r="A155">
        <v>153</v>
      </c>
      <c r="B155" s="4" t="s">
        <v>356</v>
      </c>
      <c r="C155" s="3" t="s">
        <v>357</v>
      </c>
      <c r="D155">
        <v>189400</v>
      </c>
      <c r="E155">
        <v>176112</v>
      </c>
      <c r="F155">
        <f t="shared" si="8"/>
        <v>92.984160506863773</v>
      </c>
      <c r="G155" t="s">
        <v>12</v>
      </c>
      <c r="H155">
        <v>5681</v>
      </c>
      <c r="I155">
        <f t="shared" si="9"/>
        <v>5681</v>
      </c>
      <c r="J155" t="s">
        <v>19</v>
      </c>
      <c r="K155" t="s">
        <v>20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31</v>
      </c>
      <c r="S155" t="s">
        <v>2037</v>
      </c>
      <c r="T155" t="s">
        <v>2038</v>
      </c>
    </row>
    <row r="156" spans="1:20" x14ac:dyDescent="0.25">
      <c r="A156">
        <v>154</v>
      </c>
      <c r="B156" s="4" t="s">
        <v>358</v>
      </c>
      <c r="C156" s="3" t="s">
        <v>359</v>
      </c>
      <c r="D156">
        <v>171300</v>
      </c>
      <c r="E156">
        <v>100650</v>
      </c>
      <c r="F156">
        <f t="shared" si="8"/>
        <v>58.756567425569173</v>
      </c>
      <c r="G156" t="s">
        <v>12</v>
      </c>
      <c r="H156">
        <v>1059</v>
      </c>
      <c r="I156">
        <f t="shared" si="9"/>
        <v>1059</v>
      </c>
      <c r="J156" t="s">
        <v>19</v>
      </c>
      <c r="K156" t="s">
        <v>20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58</v>
      </c>
      <c r="S156" t="s">
        <v>2033</v>
      </c>
      <c r="T156" t="s">
        <v>2043</v>
      </c>
    </row>
    <row r="157" spans="1:20" x14ac:dyDescent="0.25">
      <c r="A157">
        <v>155</v>
      </c>
      <c r="B157" s="4" t="s">
        <v>360</v>
      </c>
      <c r="C157" s="3" t="s">
        <v>361</v>
      </c>
      <c r="D157">
        <v>139500</v>
      </c>
      <c r="E157">
        <v>90706</v>
      </c>
      <c r="F157">
        <f t="shared" si="8"/>
        <v>65.022222222222226</v>
      </c>
      <c r="G157" t="s">
        <v>12</v>
      </c>
      <c r="H157">
        <v>1194</v>
      </c>
      <c r="I157">
        <f t="shared" si="9"/>
        <v>1194</v>
      </c>
      <c r="J157" t="s">
        <v>19</v>
      </c>
      <c r="K157" t="s">
        <v>20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31</v>
      </c>
      <c r="S157" t="s">
        <v>2037</v>
      </c>
      <c r="T157" t="s">
        <v>2038</v>
      </c>
    </row>
    <row r="158" spans="1:20" x14ac:dyDescent="0.25">
      <c r="A158">
        <v>156</v>
      </c>
      <c r="B158" s="4" t="s">
        <v>362</v>
      </c>
      <c r="C158" s="3" t="s">
        <v>363</v>
      </c>
      <c r="D158">
        <v>36400</v>
      </c>
      <c r="E158">
        <v>26914</v>
      </c>
      <c r="F158">
        <f t="shared" si="8"/>
        <v>73.939560439560438</v>
      </c>
      <c r="G158" t="s">
        <v>72</v>
      </c>
      <c r="H158">
        <v>379</v>
      </c>
      <c r="I158">
        <f t="shared" si="9"/>
        <v>379</v>
      </c>
      <c r="J158" t="s">
        <v>24</v>
      </c>
      <c r="K158" t="s">
        <v>25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21</v>
      </c>
      <c r="S158" t="s">
        <v>2033</v>
      </c>
      <c r="T158" t="s">
        <v>2034</v>
      </c>
    </row>
    <row r="159" spans="1:20" x14ac:dyDescent="0.25">
      <c r="A159">
        <v>157</v>
      </c>
      <c r="B159" s="4" t="s">
        <v>364</v>
      </c>
      <c r="C159" s="3" t="s">
        <v>365</v>
      </c>
      <c r="D159">
        <v>4200</v>
      </c>
      <c r="E159">
        <v>2212</v>
      </c>
      <c r="F159">
        <f t="shared" si="8"/>
        <v>52.666666666666664</v>
      </c>
      <c r="G159" t="s">
        <v>12</v>
      </c>
      <c r="H159">
        <v>30</v>
      </c>
      <c r="I159">
        <f t="shared" si="9"/>
        <v>30</v>
      </c>
      <c r="J159" t="s">
        <v>24</v>
      </c>
      <c r="K159" t="s">
        <v>25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120</v>
      </c>
      <c r="S159" t="s">
        <v>2052</v>
      </c>
      <c r="T159" t="s">
        <v>2053</v>
      </c>
    </row>
    <row r="160" spans="1:20" x14ac:dyDescent="0.25">
      <c r="A160">
        <v>158</v>
      </c>
      <c r="B160" s="4" t="s">
        <v>366</v>
      </c>
      <c r="C160" s="3" t="s">
        <v>367</v>
      </c>
      <c r="D160">
        <v>2100</v>
      </c>
      <c r="E160">
        <v>4640</v>
      </c>
      <c r="F160">
        <f t="shared" si="8"/>
        <v>220.95238095238096</v>
      </c>
      <c r="G160" t="s">
        <v>18</v>
      </c>
      <c r="H160">
        <v>41</v>
      </c>
      <c r="I160">
        <f t="shared" si="9"/>
        <v>41</v>
      </c>
      <c r="J160" t="s">
        <v>19</v>
      </c>
      <c r="K160" t="s">
        <v>20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21</v>
      </c>
      <c r="S160" t="s">
        <v>2033</v>
      </c>
      <c r="T160" t="s">
        <v>2034</v>
      </c>
    </row>
    <row r="161" spans="1:20" x14ac:dyDescent="0.25">
      <c r="A161">
        <v>159</v>
      </c>
      <c r="B161" s="4" t="s">
        <v>368</v>
      </c>
      <c r="C161" s="3" t="s">
        <v>369</v>
      </c>
      <c r="D161">
        <v>191200</v>
      </c>
      <c r="E161">
        <v>191222</v>
      </c>
      <c r="F161">
        <f t="shared" si="8"/>
        <v>100.01150627615063</v>
      </c>
      <c r="G161" t="s">
        <v>18</v>
      </c>
      <c r="H161">
        <v>1821</v>
      </c>
      <c r="I161">
        <f t="shared" si="9"/>
        <v>1821</v>
      </c>
      <c r="J161" t="s">
        <v>19</v>
      </c>
      <c r="K161" t="s">
        <v>20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31</v>
      </c>
      <c r="S161" t="s">
        <v>2037</v>
      </c>
      <c r="T161" t="s">
        <v>2038</v>
      </c>
    </row>
    <row r="162" spans="1:20" x14ac:dyDescent="0.25">
      <c r="A162">
        <v>160</v>
      </c>
      <c r="B162" s="4" t="s">
        <v>370</v>
      </c>
      <c r="C162" s="3" t="s">
        <v>371</v>
      </c>
      <c r="D162">
        <v>8000</v>
      </c>
      <c r="E162">
        <v>12985</v>
      </c>
      <c r="F162">
        <f t="shared" si="8"/>
        <v>162.3125</v>
      </c>
      <c r="G162" t="s">
        <v>18</v>
      </c>
      <c r="H162">
        <v>164</v>
      </c>
      <c r="I162">
        <f t="shared" si="9"/>
        <v>164</v>
      </c>
      <c r="J162" t="s">
        <v>19</v>
      </c>
      <c r="K162" t="s">
        <v>20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63</v>
      </c>
      <c r="S162" t="s">
        <v>2035</v>
      </c>
      <c r="T162" t="s">
        <v>2044</v>
      </c>
    </row>
    <row r="163" spans="1:20" ht="31.5" x14ac:dyDescent="0.25">
      <c r="A163">
        <v>161</v>
      </c>
      <c r="B163" s="4" t="s">
        <v>372</v>
      </c>
      <c r="C163" s="3" t="s">
        <v>373</v>
      </c>
      <c r="D163">
        <v>5500</v>
      </c>
      <c r="E163">
        <v>4300</v>
      </c>
      <c r="F163">
        <f t="shared" si="8"/>
        <v>78.181818181818187</v>
      </c>
      <c r="G163" t="s">
        <v>12</v>
      </c>
      <c r="H163">
        <v>75</v>
      </c>
      <c r="I163">
        <f t="shared" si="9"/>
        <v>75</v>
      </c>
      <c r="J163" t="s">
        <v>19</v>
      </c>
      <c r="K163" t="s">
        <v>20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26</v>
      </c>
      <c r="S163" t="s">
        <v>2035</v>
      </c>
      <c r="T163" t="s">
        <v>2036</v>
      </c>
    </row>
    <row r="164" spans="1:20" ht="31.5" x14ac:dyDescent="0.25">
      <c r="A164">
        <v>162</v>
      </c>
      <c r="B164" s="4" t="s">
        <v>374</v>
      </c>
      <c r="C164" s="3" t="s">
        <v>375</v>
      </c>
      <c r="D164">
        <v>6100</v>
      </c>
      <c r="E164">
        <v>9134</v>
      </c>
      <c r="F164">
        <f t="shared" si="8"/>
        <v>149.73770491803279</v>
      </c>
      <c r="G164" t="s">
        <v>18</v>
      </c>
      <c r="H164">
        <v>157</v>
      </c>
      <c r="I164">
        <f t="shared" si="9"/>
        <v>157</v>
      </c>
      <c r="J164" t="s">
        <v>96</v>
      </c>
      <c r="K164" t="s">
        <v>97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21</v>
      </c>
      <c r="S164" t="s">
        <v>2033</v>
      </c>
      <c r="T164" t="s">
        <v>2034</v>
      </c>
    </row>
    <row r="165" spans="1:20" x14ac:dyDescent="0.25">
      <c r="A165">
        <v>163</v>
      </c>
      <c r="B165" s="4" t="s">
        <v>376</v>
      </c>
      <c r="C165" s="3" t="s">
        <v>377</v>
      </c>
      <c r="D165">
        <v>3500</v>
      </c>
      <c r="E165">
        <v>8864</v>
      </c>
      <c r="F165">
        <f t="shared" si="8"/>
        <v>253.25714285714284</v>
      </c>
      <c r="G165" t="s">
        <v>18</v>
      </c>
      <c r="H165">
        <v>246</v>
      </c>
      <c r="I165">
        <f t="shared" si="9"/>
        <v>246</v>
      </c>
      <c r="J165" t="s">
        <v>19</v>
      </c>
      <c r="K165" t="s">
        <v>20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120</v>
      </c>
      <c r="S165" t="s">
        <v>2052</v>
      </c>
      <c r="T165" t="s">
        <v>2053</v>
      </c>
    </row>
    <row r="166" spans="1:20" x14ac:dyDescent="0.25">
      <c r="A166">
        <v>164</v>
      </c>
      <c r="B166" s="4" t="s">
        <v>378</v>
      </c>
      <c r="C166" s="3" t="s">
        <v>379</v>
      </c>
      <c r="D166">
        <v>150500</v>
      </c>
      <c r="E166">
        <v>150755</v>
      </c>
      <c r="F166">
        <f t="shared" si="8"/>
        <v>100.16943521594683</v>
      </c>
      <c r="G166" t="s">
        <v>18</v>
      </c>
      <c r="H166">
        <v>1396</v>
      </c>
      <c r="I166">
        <f t="shared" si="9"/>
        <v>1396</v>
      </c>
      <c r="J166" t="s">
        <v>19</v>
      </c>
      <c r="K166" t="s">
        <v>20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31</v>
      </c>
      <c r="S166" t="s">
        <v>2037</v>
      </c>
      <c r="T166" t="s">
        <v>2038</v>
      </c>
    </row>
    <row r="167" spans="1:20" x14ac:dyDescent="0.25">
      <c r="A167">
        <v>165</v>
      </c>
      <c r="B167" s="4" t="s">
        <v>380</v>
      </c>
      <c r="C167" s="3" t="s">
        <v>381</v>
      </c>
      <c r="D167">
        <v>90400</v>
      </c>
      <c r="E167">
        <v>110279</v>
      </c>
      <c r="F167">
        <f t="shared" si="8"/>
        <v>121.99004424778761</v>
      </c>
      <c r="G167" t="s">
        <v>18</v>
      </c>
      <c r="H167">
        <v>2506</v>
      </c>
      <c r="I167">
        <f t="shared" si="9"/>
        <v>2506</v>
      </c>
      <c r="J167" t="s">
        <v>19</v>
      </c>
      <c r="K167" t="s">
        <v>20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26</v>
      </c>
      <c r="S167" t="s">
        <v>2035</v>
      </c>
      <c r="T167" t="s">
        <v>2036</v>
      </c>
    </row>
    <row r="168" spans="1:20" x14ac:dyDescent="0.25">
      <c r="A168">
        <v>166</v>
      </c>
      <c r="B168" s="4" t="s">
        <v>382</v>
      </c>
      <c r="C168" s="3" t="s">
        <v>383</v>
      </c>
      <c r="D168">
        <v>9800</v>
      </c>
      <c r="E168">
        <v>13439</v>
      </c>
      <c r="F168">
        <f t="shared" si="8"/>
        <v>137.13265306122449</v>
      </c>
      <c r="G168" t="s">
        <v>18</v>
      </c>
      <c r="H168">
        <v>244</v>
      </c>
      <c r="I168">
        <f t="shared" si="9"/>
        <v>244</v>
      </c>
      <c r="J168" t="s">
        <v>19</v>
      </c>
      <c r="K168" t="s">
        <v>20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120</v>
      </c>
      <c r="S168" t="s">
        <v>2052</v>
      </c>
      <c r="T168" t="s">
        <v>2053</v>
      </c>
    </row>
    <row r="169" spans="1:20" x14ac:dyDescent="0.25">
      <c r="A169">
        <v>167</v>
      </c>
      <c r="B169" s="4" t="s">
        <v>384</v>
      </c>
      <c r="C169" s="3" t="s">
        <v>385</v>
      </c>
      <c r="D169">
        <v>2600</v>
      </c>
      <c r="E169">
        <v>10804</v>
      </c>
      <c r="F169">
        <f t="shared" si="8"/>
        <v>415.53846153846149</v>
      </c>
      <c r="G169" t="s">
        <v>18</v>
      </c>
      <c r="H169">
        <v>146</v>
      </c>
      <c r="I169">
        <f t="shared" si="9"/>
        <v>146</v>
      </c>
      <c r="J169" t="s">
        <v>24</v>
      </c>
      <c r="K169" t="s">
        <v>25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31</v>
      </c>
      <c r="S169" t="s">
        <v>2037</v>
      </c>
      <c r="T169" t="s">
        <v>2038</v>
      </c>
    </row>
    <row r="170" spans="1:20" x14ac:dyDescent="0.25">
      <c r="A170">
        <v>168</v>
      </c>
      <c r="B170" s="4" t="s">
        <v>386</v>
      </c>
      <c r="C170" s="3" t="s">
        <v>387</v>
      </c>
      <c r="D170">
        <v>128100</v>
      </c>
      <c r="E170">
        <v>40107</v>
      </c>
      <c r="F170">
        <f t="shared" si="8"/>
        <v>31.30913348946136</v>
      </c>
      <c r="G170" t="s">
        <v>12</v>
      </c>
      <c r="H170">
        <v>955</v>
      </c>
      <c r="I170">
        <f t="shared" si="9"/>
        <v>955</v>
      </c>
      <c r="J170" t="s">
        <v>34</v>
      </c>
      <c r="K170" t="s">
        <v>35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58</v>
      </c>
      <c r="S170" t="s">
        <v>2033</v>
      </c>
      <c r="T170" t="s">
        <v>2043</v>
      </c>
    </row>
    <row r="171" spans="1:20" x14ac:dyDescent="0.25">
      <c r="A171">
        <v>169</v>
      </c>
      <c r="B171" s="4" t="s">
        <v>388</v>
      </c>
      <c r="C171" s="3" t="s">
        <v>389</v>
      </c>
      <c r="D171">
        <v>23300</v>
      </c>
      <c r="E171">
        <v>98811</v>
      </c>
      <c r="F171">
        <f t="shared" si="8"/>
        <v>424.08154506437768</v>
      </c>
      <c r="G171" t="s">
        <v>18</v>
      </c>
      <c r="H171">
        <v>1267</v>
      </c>
      <c r="I171">
        <f t="shared" si="9"/>
        <v>1267</v>
      </c>
      <c r="J171" t="s">
        <v>19</v>
      </c>
      <c r="K171" t="s">
        <v>20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98</v>
      </c>
      <c r="S171" t="s">
        <v>2039</v>
      </c>
      <c r="T171" t="s">
        <v>2050</v>
      </c>
    </row>
    <row r="172" spans="1:20" x14ac:dyDescent="0.25">
      <c r="A172">
        <v>170</v>
      </c>
      <c r="B172" s="4" t="s">
        <v>390</v>
      </c>
      <c r="C172" s="3" t="s">
        <v>391</v>
      </c>
      <c r="D172">
        <v>188100</v>
      </c>
      <c r="E172">
        <v>5528</v>
      </c>
      <c r="F172">
        <f t="shared" si="8"/>
        <v>2.93886230728336</v>
      </c>
      <c r="G172" t="s">
        <v>12</v>
      </c>
      <c r="H172">
        <v>67</v>
      </c>
      <c r="I172">
        <f t="shared" si="9"/>
        <v>67</v>
      </c>
      <c r="J172" t="s">
        <v>19</v>
      </c>
      <c r="K172" t="s">
        <v>20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58</v>
      </c>
      <c r="S172" t="s">
        <v>2033</v>
      </c>
      <c r="T172" t="s">
        <v>2043</v>
      </c>
    </row>
    <row r="173" spans="1:20" ht="31.5" x14ac:dyDescent="0.25">
      <c r="A173">
        <v>171</v>
      </c>
      <c r="B173" s="4" t="s">
        <v>392</v>
      </c>
      <c r="C173" s="3" t="s">
        <v>393</v>
      </c>
      <c r="D173">
        <v>4900</v>
      </c>
      <c r="E173">
        <v>521</v>
      </c>
      <c r="F173">
        <f t="shared" si="8"/>
        <v>10.63265306122449</v>
      </c>
      <c r="G173" t="s">
        <v>12</v>
      </c>
      <c r="H173">
        <v>5</v>
      </c>
      <c r="I173">
        <f t="shared" si="9"/>
        <v>5</v>
      </c>
      <c r="J173" t="s">
        <v>19</v>
      </c>
      <c r="K173" t="s">
        <v>20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204</v>
      </c>
      <c r="S173" t="s">
        <v>2045</v>
      </c>
      <c r="T173" t="s">
        <v>2057</v>
      </c>
    </row>
    <row r="174" spans="1:20" x14ac:dyDescent="0.25">
      <c r="A174">
        <v>172</v>
      </c>
      <c r="B174" s="4" t="s">
        <v>394</v>
      </c>
      <c r="C174" s="3" t="s">
        <v>395</v>
      </c>
      <c r="D174">
        <v>800</v>
      </c>
      <c r="E174">
        <v>663</v>
      </c>
      <c r="F174">
        <f t="shared" si="8"/>
        <v>82.875</v>
      </c>
      <c r="G174" t="s">
        <v>12</v>
      </c>
      <c r="H174">
        <v>26</v>
      </c>
      <c r="I174">
        <f t="shared" si="9"/>
        <v>26</v>
      </c>
      <c r="J174" t="s">
        <v>19</v>
      </c>
      <c r="K174" t="s">
        <v>20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40</v>
      </c>
      <c r="S174" t="s">
        <v>2039</v>
      </c>
      <c r="T174" t="s">
        <v>2040</v>
      </c>
    </row>
    <row r="175" spans="1:20" x14ac:dyDescent="0.25">
      <c r="A175">
        <v>173</v>
      </c>
      <c r="B175" s="4" t="s">
        <v>396</v>
      </c>
      <c r="C175" s="3" t="s">
        <v>397</v>
      </c>
      <c r="D175">
        <v>96700</v>
      </c>
      <c r="E175">
        <v>157635</v>
      </c>
      <c r="F175">
        <f t="shared" si="8"/>
        <v>163.01447776628748</v>
      </c>
      <c r="G175" t="s">
        <v>18</v>
      </c>
      <c r="H175">
        <v>1561</v>
      </c>
      <c r="I175">
        <f t="shared" si="9"/>
        <v>1561</v>
      </c>
      <c r="J175" t="s">
        <v>19</v>
      </c>
      <c r="K175" t="s">
        <v>20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31</v>
      </c>
      <c r="S175" t="s">
        <v>2037</v>
      </c>
      <c r="T175" t="s">
        <v>2038</v>
      </c>
    </row>
    <row r="176" spans="1:20" x14ac:dyDescent="0.25">
      <c r="A176">
        <v>174</v>
      </c>
      <c r="B176" s="4" t="s">
        <v>398</v>
      </c>
      <c r="C176" s="3" t="s">
        <v>399</v>
      </c>
      <c r="D176">
        <v>600</v>
      </c>
      <c r="E176">
        <v>5368</v>
      </c>
      <c r="F176">
        <f t="shared" si="8"/>
        <v>894.66666666666674</v>
      </c>
      <c r="G176" t="s">
        <v>18</v>
      </c>
      <c r="H176">
        <v>48</v>
      </c>
      <c r="I176">
        <f t="shared" si="9"/>
        <v>48</v>
      </c>
      <c r="J176" t="s">
        <v>19</v>
      </c>
      <c r="K176" t="s">
        <v>20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63</v>
      </c>
      <c r="S176" t="s">
        <v>2035</v>
      </c>
      <c r="T176" t="s">
        <v>2044</v>
      </c>
    </row>
    <row r="177" spans="1:20" x14ac:dyDescent="0.25">
      <c r="A177">
        <v>175</v>
      </c>
      <c r="B177" s="4" t="s">
        <v>400</v>
      </c>
      <c r="C177" s="3" t="s">
        <v>401</v>
      </c>
      <c r="D177">
        <v>181200</v>
      </c>
      <c r="E177">
        <v>47459</v>
      </c>
      <c r="F177">
        <f t="shared" si="8"/>
        <v>26.191501103752756</v>
      </c>
      <c r="G177" t="s">
        <v>12</v>
      </c>
      <c r="H177">
        <v>1130</v>
      </c>
      <c r="I177">
        <f t="shared" si="9"/>
        <v>1130</v>
      </c>
      <c r="J177" t="s">
        <v>19</v>
      </c>
      <c r="K177" t="s">
        <v>20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31</v>
      </c>
      <c r="S177" t="s">
        <v>2037</v>
      </c>
      <c r="T177" t="s">
        <v>2038</v>
      </c>
    </row>
    <row r="178" spans="1:20" ht="31.5" x14ac:dyDescent="0.25">
      <c r="A178">
        <v>176</v>
      </c>
      <c r="B178" s="4" t="s">
        <v>402</v>
      </c>
      <c r="C178" s="3" t="s">
        <v>403</v>
      </c>
      <c r="D178">
        <v>115000</v>
      </c>
      <c r="E178">
        <v>86060</v>
      </c>
      <c r="F178">
        <f t="shared" si="8"/>
        <v>74.834782608695647</v>
      </c>
      <c r="G178" t="s">
        <v>12</v>
      </c>
      <c r="H178">
        <v>782</v>
      </c>
      <c r="I178">
        <f t="shared" si="9"/>
        <v>782</v>
      </c>
      <c r="J178" t="s">
        <v>19</v>
      </c>
      <c r="K178" t="s">
        <v>20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31</v>
      </c>
      <c r="S178" t="s">
        <v>2037</v>
      </c>
      <c r="T178" t="s">
        <v>2038</v>
      </c>
    </row>
    <row r="179" spans="1:20" x14ac:dyDescent="0.25">
      <c r="A179">
        <v>177</v>
      </c>
      <c r="B179" s="4" t="s">
        <v>404</v>
      </c>
      <c r="C179" s="3" t="s">
        <v>405</v>
      </c>
      <c r="D179">
        <v>38800</v>
      </c>
      <c r="E179">
        <v>161593</v>
      </c>
      <c r="F179">
        <f t="shared" si="8"/>
        <v>416.47680412371136</v>
      </c>
      <c r="G179" t="s">
        <v>18</v>
      </c>
      <c r="H179">
        <v>2739</v>
      </c>
      <c r="I179">
        <f t="shared" si="9"/>
        <v>2739</v>
      </c>
      <c r="J179" t="s">
        <v>19</v>
      </c>
      <c r="K179" t="s">
        <v>20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31</v>
      </c>
      <c r="S179" t="s">
        <v>2037</v>
      </c>
      <c r="T179" t="s">
        <v>2038</v>
      </c>
    </row>
    <row r="180" spans="1:20" x14ac:dyDescent="0.25">
      <c r="A180">
        <v>178</v>
      </c>
      <c r="B180" s="4" t="s">
        <v>406</v>
      </c>
      <c r="C180" s="3" t="s">
        <v>407</v>
      </c>
      <c r="D180">
        <v>7200</v>
      </c>
      <c r="E180">
        <v>6927</v>
      </c>
      <c r="F180">
        <f t="shared" si="8"/>
        <v>96.208333333333329</v>
      </c>
      <c r="G180" t="s">
        <v>12</v>
      </c>
      <c r="H180">
        <v>210</v>
      </c>
      <c r="I180">
        <f t="shared" si="9"/>
        <v>210</v>
      </c>
      <c r="J180" t="s">
        <v>19</v>
      </c>
      <c r="K180" t="s">
        <v>20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15</v>
      </c>
      <c r="S180" t="s">
        <v>2031</v>
      </c>
      <c r="T180" t="s">
        <v>2032</v>
      </c>
    </row>
    <row r="181" spans="1:20" ht="31.5" x14ac:dyDescent="0.25">
      <c r="A181">
        <v>179</v>
      </c>
      <c r="B181" s="4" t="s">
        <v>408</v>
      </c>
      <c r="C181" s="3" t="s">
        <v>409</v>
      </c>
      <c r="D181">
        <v>44500</v>
      </c>
      <c r="E181">
        <v>159185</v>
      </c>
      <c r="F181">
        <f t="shared" si="8"/>
        <v>357.71910112359546</v>
      </c>
      <c r="G181" t="s">
        <v>18</v>
      </c>
      <c r="H181">
        <v>3537</v>
      </c>
      <c r="I181">
        <f t="shared" si="9"/>
        <v>3537</v>
      </c>
      <c r="J181" t="s">
        <v>13</v>
      </c>
      <c r="K181" t="s">
        <v>14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31</v>
      </c>
      <c r="S181" t="s">
        <v>2037</v>
      </c>
      <c r="T181" t="s">
        <v>2038</v>
      </c>
    </row>
    <row r="182" spans="1:20" x14ac:dyDescent="0.25">
      <c r="A182">
        <v>180</v>
      </c>
      <c r="B182" s="4" t="s">
        <v>410</v>
      </c>
      <c r="C182" s="3" t="s">
        <v>411</v>
      </c>
      <c r="D182">
        <v>56000</v>
      </c>
      <c r="E182">
        <v>172736</v>
      </c>
      <c r="F182">
        <f t="shared" si="8"/>
        <v>308.45714285714286</v>
      </c>
      <c r="G182" t="s">
        <v>18</v>
      </c>
      <c r="H182">
        <v>2107</v>
      </c>
      <c r="I182">
        <f t="shared" si="9"/>
        <v>2107</v>
      </c>
      <c r="J182" t="s">
        <v>24</v>
      </c>
      <c r="K182" t="s">
        <v>25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63</v>
      </c>
      <c r="S182" t="s">
        <v>2035</v>
      </c>
      <c r="T182" t="s">
        <v>2044</v>
      </c>
    </row>
    <row r="183" spans="1:20" x14ac:dyDescent="0.25">
      <c r="A183">
        <v>181</v>
      </c>
      <c r="B183" s="4" t="s">
        <v>412</v>
      </c>
      <c r="C183" s="3" t="s">
        <v>413</v>
      </c>
      <c r="D183">
        <v>8600</v>
      </c>
      <c r="E183">
        <v>5315</v>
      </c>
      <c r="F183">
        <f t="shared" si="8"/>
        <v>61.802325581395344</v>
      </c>
      <c r="G183" t="s">
        <v>12</v>
      </c>
      <c r="H183">
        <v>136</v>
      </c>
      <c r="I183">
        <f t="shared" si="9"/>
        <v>136</v>
      </c>
      <c r="J183" t="s">
        <v>19</v>
      </c>
      <c r="K183" t="s">
        <v>20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26</v>
      </c>
      <c r="S183" t="s">
        <v>2035</v>
      </c>
      <c r="T183" t="s">
        <v>2036</v>
      </c>
    </row>
    <row r="184" spans="1:20" ht="31.5" x14ac:dyDescent="0.25">
      <c r="A184">
        <v>182</v>
      </c>
      <c r="B184" s="4" t="s">
        <v>414</v>
      </c>
      <c r="C184" s="3" t="s">
        <v>415</v>
      </c>
      <c r="D184">
        <v>27100</v>
      </c>
      <c r="E184">
        <v>195750</v>
      </c>
      <c r="F184">
        <f t="shared" si="8"/>
        <v>722.32472324723244</v>
      </c>
      <c r="G184" t="s">
        <v>18</v>
      </c>
      <c r="H184">
        <v>3318</v>
      </c>
      <c r="I184">
        <f t="shared" si="9"/>
        <v>3318</v>
      </c>
      <c r="J184" t="s">
        <v>34</v>
      </c>
      <c r="K184" t="s">
        <v>35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31</v>
      </c>
      <c r="S184" t="s">
        <v>2037</v>
      </c>
      <c r="T184" t="s">
        <v>2038</v>
      </c>
    </row>
    <row r="185" spans="1:20" ht="31.5" x14ac:dyDescent="0.25">
      <c r="A185">
        <v>183</v>
      </c>
      <c r="B185" s="4" t="s">
        <v>416</v>
      </c>
      <c r="C185" s="3" t="s">
        <v>417</v>
      </c>
      <c r="D185">
        <v>5100</v>
      </c>
      <c r="E185">
        <v>3525</v>
      </c>
      <c r="F185">
        <f t="shared" si="8"/>
        <v>69.117647058823522</v>
      </c>
      <c r="G185" t="s">
        <v>12</v>
      </c>
      <c r="H185">
        <v>86</v>
      </c>
      <c r="I185">
        <f t="shared" si="9"/>
        <v>86</v>
      </c>
      <c r="J185" t="s">
        <v>13</v>
      </c>
      <c r="K185" t="s">
        <v>14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21</v>
      </c>
      <c r="S185" t="s">
        <v>2033</v>
      </c>
      <c r="T185" t="s">
        <v>2034</v>
      </c>
    </row>
    <row r="186" spans="1:20" x14ac:dyDescent="0.25">
      <c r="A186">
        <v>184</v>
      </c>
      <c r="B186" s="4" t="s">
        <v>418</v>
      </c>
      <c r="C186" s="3" t="s">
        <v>419</v>
      </c>
      <c r="D186">
        <v>3600</v>
      </c>
      <c r="E186">
        <v>10550</v>
      </c>
      <c r="F186">
        <f t="shared" si="8"/>
        <v>293.05555555555554</v>
      </c>
      <c r="G186" t="s">
        <v>18</v>
      </c>
      <c r="H186">
        <v>340</v>
      </c>
      <c r="I186">
        <f t="shared" si="9"/>
        <v>340</v>
      </c>
      <c r="J186" t="s">
        <v>19</v>
      </c>
      <c r="K186" t="s">
        <v>20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31</v>
      </c>
      <c r="S186" t="s">
        <v>2037</v>
      </c>
      <c r="T186" t="s">
        <v>2038</v>
      </c>
    </row>
    <row r="187" spans="1:20" x14ac:dyDescent="0.25">
      <c r="A187">
        <v>185</v>
      </c>
      <c r="B187" s="4" t="s">
        <v>420</v>
      </c>
      <c r="C187" s="3" t="s">
        <v>421</v>
      </c>
      <c r="D187">
        <v>1000</v>
      </c>
      <c r="E187">
        <v>718</v>
      </c>
      <c r="F187">
        <f t="shared" si="8"/>
        <v>71.8</v>
      </c>
      <c r="G187" t="s">
        <v>12</v>
      </c>
      <c r="H187">
        <v>19</v>
      </c>
      <c r="I187">
        <f t="shared" si="9"/>
        <v>19</v>
      </c>
      <c r="J187" t="s">
        <v>19</v>
      </c>
      <c r="K187" t="s">
        <v>20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267</v>
      </c>
      <c r="S187" t="s">
        <v>2039</v>
      </c>
      <c r="T187" t="s">
        <v>2058</v>
      </c>
    </row>
    <row r="188" spans="1:20" x14ac:dyDescent="0.25">
      <c r="A188">
        <v>186</v>
      </c>
      <c r="B188" s="4" t="s">
        <v>422</v>
      </c>
      <c r="C188" s="3" t="s">
        <v>423</v>
      </c>
      <c r="D188">
        <v>88800</v>
      </c>
      <c r="E188">
        <v>28358</v>
      </c>
      <c r="F188">
        <f t="shared" si="8"/>
        <v>31.934684684684683</v>
      </c>
      <c r="G188" t="s">
        <v>12</v>
      </c>
      <c r="H188">
        <v>886</v>
      </c>
      <c r="I188">
        <f t="shared" si="9"/>
        <v>886</v>
      </c>
      <c r="J188" t="s">
        <v>19</v>
      </c>
      <c r="K188" t="s">
        <v>20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31</v>
      </c>
      <c r="S188" t="s">
        <v>2037</v>
      </c>
      <c r="T188" t="s">
        <v>2038</v>
      </c>
    </row>
    <row r="189" spans="1:20" x14ac:dyDescent="0.25">
      <c r="A189">
        <v>187</v>
      </c>
      <c r="B189" s="4" t="s">
        <v>424</v>
      </c>
      <c r="C189" s="3" t="s">
        <v>425</v>
      </c>
      <c r="D189">
        <v>60200</v>
      </c>
      <c r="E189">
        <v>138384</v>
      </c>
      <c r="F189">
        <f t="shared" si="8"/>
        <v>229.87375415282392</v>
      </c>
      <c r="G189" t="s">
        <v>18</v>
      </c>
      <c r="H189">
        <v>1442</v>
      </c>
      <c r="I189">
        <f t="shared" si="9"/>
        <v>1442</v>
      </c>
      <c r="J189" t="s">
        <v>13</v>
      </c>
      <c r="K189" t="s">
        <v>14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98</v>
      </c>
      <c r="S189" t="s">
        <v>2039</v>
      </c>
      <c r="T189" t="s">
        <v>2050</v>
      </c>
    </row>
    <row r="190" spans="1:20" x14ac:dyDescent="0.25">
      <c r="A190">
        <v>188</v>
      </c>
      <c r="B190" s="4" t="s">
        <v>426</v>
      </c>
      <c r="C190" s="3" t="s">
        <v>427</v>
      </c>
      <c r="D190">
        <v>8200</v>
      </c>
      <c r="E190">
        <v>2625</v>
      </c>
      <c r="F190">
        <f t="shared" si="8"/>
        <v>32.012195121951223</v>
      </c>
      <c r="G190" t="s">
        <v>12</v>
      </c>
      <c r="H190">
        <v>35</v>
      </c>
      <c r="I190">
        <f t="shared" si="9"/>
        <v>35</v>
      </c>
      <c r="J190" t="s">
        <v>105</v>
      </c>
      <c r="K190" t="s">
        <v>106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31</v>
      </c>
      <c r="S190" t="s">
        <v>2037</v>
      </c>
      <c r="T190" t="s">
        <v>2038</v>
      </c>
    </row>
    <row r="191" spans="1:20" x14ac:dyDescent="0.25">
      <c r="A191">
        <v>189</v>
      </c>
      <c r="B191" s="4" t="s">
        <v>428</v>
      </c>
      <c r="C191" s="3" t="s">
        <v>429</v>
      </c>
      <c r="D191">
        <v>191300</v>
      </c>
      <c r="E191">
        <v>45004</v>
      </c>
      <c r="F191">
        <f t="shared" si="8"/>
        <v>23.525352848928385</v>
      </c>
      <c r="G191" t="s">
        <v>72</v>
      </c>
      <c r="H191">
        <v>441</v>
      </c>
      <c r="I191">
        <f t="shared" si="9"/>
        <v>441</v>
      </c>
      <c r="J191" t="s">
        <v>19</v>
      </c>
      <c r="K191" t="s">
        <v>20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31</v>
      </c>
      <c r="S191" t="s">
        <v>2037</v>
      </c>
      <c r="T191" t="s">
        <v>2038</v>
      </c>
    </row>
    <row r="192" spans="1:20" x14ac:dyDescent="0.25">
      <c r="A192">
        <v>190</v>
      </c>
      <c r="B192" s="4" t="s">
        <v>430</v>
      </c>
      <c r="C192" s="3" t="s">
        <v>431</v>
      </c>
      <c r="D192">
        <v>3700</v>
      </c>
      <c r="E192">
        <v>2538</v>
      </c>
      <c r="F192">
        <f t="shared" si="8"/>
        <v>68.594594594594597</v>
      </c>
      <c r="G192" t="s">
        <v>12</v>
      </c>
      <c r="H192">
        <v>24</v>
      </c>
      <c r="I192">
        <f t="shared" si="9"/>
        <v>24</v>
      </c>
      <c r="J192" t="s">
        <v>19</v>
      </c>
      <c r="K192" t="s">
        <v>20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31</v>
      </c>
      <c r="S192" t="s">
        <v>2037</v>
      </c>
      <c r="T192" t="s">
        <v>2038</v>
      </c>
    </row>
    <row r="193" spans="1:20" x14ac:dyDescent="0.25">
      <c r="A193">
        <v>191</v>
      </c>
      <c r="B193" s="4" t="s">
        <v>432</v>
      </c>
      <c r="C193" s="3" t="s">
        <v>433</v>
      </c>
      <c r="D193">
        <v>8400</v>
      </c>
      <c r="E193">
        <v>3188</v>
      </c>
      <c r="F193">
        <f t="shared" si="8"/>
        <v>37.952380952380956</v>
      </c>
      <c r="G193" t="s">
        <v>12</v>
      </c>
      <c r="H193">
        <v>86</v>
      </c>
      <c r="I193">
        <f t="shared" si="9"/>
        <v>86</v>
      </c>
      <c r="J193" t="s">
        <v>105</v>
      </c>
      <c r="K193" t="s">
        <v>106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31</v>
      </c>
      <c r="S193" t="s">
        <v>2037</v>
      </c>
      <c r="T193" t="s">
        <v>2038</v>
      </c>
    </row>
    <row r="194" spans="1:20" x14ac:dyDescent="0.25">
      <c r="A194">
        <v>192</v>
      </c>
      <c r="B194" s="4" t="s">
        <v>434</v>
      </c>
      <c r="C194" s="3" t="s">
        <v>435</v>
      </c>
      <c r="D194">
        <v>42600</v>
      </c>
      <c r="E194">
        <v>8517</v>
      </c>
      <c r="F194">
        <f t="shared" si="8"/>
        <v>19.992957746478872</v>
      </c>
      <c r="G194" t="s">
        <v>12</v>
      </c>
      <c r="H194">
        <v>243</v>
      </c>
      <c r="I194">
        <f t="shared" si="9"/>
        <v>243</v>
      </c>
      <c r="J194" t="s">
        <v>19</v>
      </c>
      <c r="K194" t="s">
        <v>20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21</v>
      </c>
      <c r="S194" t="s">
        <v>2033</v>
      </c>
      <c r="T194" t="s">
        <v>2034</v>
      </c>
    </row>
    <row r="195" spans="1:20" x14ac:dyDescent="0.25">
      <c r="A195">
        <v>193</v>
      </c>
      <c r="B195" s="4" t="s">
        <v>436</v>
      </c>
      <c r="C195" s="3" t="s">
        <v>437</v>
      </c>
      <c r="D195">
        <v>6600</v>
      </c>
      <c r="E195">
        <v>3012</v>
      </c>
      <c r="F195">
        <f t="shared" ref="F195:F258" si="12">(E195/D195)*100</f>
        <v>45.636363636363633</v>
      </c>
      <c r="G195" t="s">
        <v>12</v>
      </c>
      <c r="H195">
        <v>65</v>
      </c>
      <c r="I195">
        <f t="shared" ref="I195:I258" si="13">AVERAGE(H195)</f>
        <v>65</v>
      </c>
      <c r="J195" t="s">
        <v>19</v>
      </c>
      <c r="K195" t="s">
        <v>20</v>
      </c>
      <c r="L195">
        <v>1523163600</v>
      </c>
      <c r="M195">
        <v>1523509200</v>
      </c>
      <c r="N195" s="8">
        <f t="shared" ref="N195:N258" si="14">(((L195/60)/60/24)+DATE(1970,1,1))</f>
        <v>43198.208333333328</v>
      </c>
      <c r="O195" s="8">
        <f t="shared" ref="O195:O258" si="15">(((M195/60)/60/24)+DATE(1970,1,1))</f>
        <v>43202.208333333328</v>
      </c>
      <c r="P195" t="b">
        <v>1</v>
      </c>
      <c r="Q195" t="b">
        <v>0</v>
      </c>
      <c r="R195" t="s">
        <v>58</v>
      </c>
      <c r="S195" t="s">
        <v>2033</v>
      </c>
      <c r="T195" t="s">
        <v>2043</v>
      </c>
    </row>
    <row r="196" spans="1:20" x14ac:dyDescent="0.25">
      <c r="A196">
        <v>194</v>
      </c>
      <c r="B196" s="4" t="s">
        <v>438</v>
      </c>
      <c r="C196" s="3" t="s">
        <v>439</v>
      </c>
      <c r="D196">
        <v>7100</v>
      </c>
      <c r="E196">
        <v>8716</v>
      </c>
      <c r="F196">
        <f t="shared" si="12"/>
        <v>122.7605633802817</v>
      </c>
      <c r="G196" t="s">
        <v>18</v>
      </c>
      <c r="H196">
        <v>126</v>
      </c>
      <c r="I196">
        <f t="shared" si="13"/>
        <v>126</v>
      </c>
      <c r="J196" t="s">
        <v>19</v>
      </c>
      <c r="K196" t="s">
        <v>20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146</v>
      </c>
      <c r="S196" t="s">
        <v>2033</v>
      </c>
      <c r="T196" t="s">
        <v>2055</v>
      </c>
    </row>
    <row r="197" spans="1:20" x14ac:dyDescent="0.25">
      <c r="A197">
        <v>195</v>
      </c>
      <c r="B197" s="4" t="s">
        <v>440</v>
      </c>
      <c r="C197" s="3" t="s">
        <v>441</v>
      </c>
      <c r="D197">
        <v>15800</v>
      </c>
      <c r="E197">
        <v>57157</v>
      </c>
      <c r="F197">
        <f t="shared" si="12"/>
        <v>361.75316455696202</v>
      </c>
      <c r="G197" t="s">
        <v>18</v>
      </c>
      <c r="H197">
        <v>524</v>
      </c>
      <c r="I197">
        <f t="shared" si="13"/>
        <v>524</v>
      </c>
      <c r="J197" t="s">
        <v>19</v>
      </c>
      <c r="K197" t="s">
        <v>20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48</v>
      </c>
      <c r="S197" t="s">
        <v>2033</v>
      </c>
      <c r="T197" t="s">
        <v>2041</v>
      </c>
    </row>
    <row r="198" spans="1:20" x14ac:dyDescent="0.25">
      <c r="A198">
        <v>196</v>
      </c>
      <c r="B198" s="4" t="s">
        <v>442</v>
      </c>
      <c r="C198" s="3" t="s">
        <v>443</v>
      </c>
      <c r="D198">
        <v>8200</v>
      </c>
      <c r="E198">
        <v>5178</v>
      </c>
      <c r="F198">
        <f t="shared" si="12"/>
        <v>63.146341463414636</v>
      </c>
      <c r="G198" t="s">
        <v>12</v>
      </c>
      <c r="H198">
        <v>100</v>
      </c>
      <c r="I198">
        <f t="shared" si="13"/>
        <v>100</v>
      </c>
      <c r="J198" t="s">
        <v>34</v>
      </c>
      <c r="K198" t="s">
        <v>35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63</v>
      </c>
      <c r="S198" t="s">
        <v>2035</v>
      </c>
      <c r="T198" t="s">
        <v>2044</v>
      </c>
    </row>
    <row r="199" spans="1:20" x14ac:dyDescent="0.25">
      <c r="A199">
        <v>197</v>
      </c>
      <c r="B199" s="4" t="s">
        <v>444</v>
      </c>
      <c r="C199" s="3" t="s">
        <v>445</v>
      </c>
      <c r="D199">
        <v>54700</v>
      </c>
      <c r="E199">
        <v>163118</v>
      </c>
      <c r="F199">
        <f t="shared" si="12"/>
        <v>298.20475319926874</v>
      </c>
      <c r="G199" t="s">
        <v>18</v>
      </c>
      <c r="H199">
        <v>1989</v>
      </c>
      <c r="I199">
        <f t="shared" si="13"/>
        <v>1989</v>
      </c>
      <c r="J199" t="s">
        <v>19</v>
      </c>
      <c r="K199" t="s">
        <v>20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51</v>
      </c>
      <c r="S199" t="s">
        <v>2039</v>
      </c>
      <c r="T199" t="s">
        <v>2042</v>
      </c>
    </row>
    <row r="200" spans="1:20" x14ac:dyDescent="0.25">
      <c r="A200">
        <v>198</v>
      </c>
      <c r="B200" s="4" t="s">
        <v>446</v>
      </c>
      <c r="C200" s="3" t="s">
        <v>447</v>
      </c>
      <c r="D200">
        <v>63200</v>
      </c>
      <c r="E200">
        <v>6041</v>
      </c>
      <c r="F200">
        <f t="shared" si="12"/>
        <v>9.5585443037974684</v>
      </c>
      <c r="G200" t="s">
        <v>12</v>
      </c>
      <c r="H200">
        <v>168</v>
      </c>
      <c r="I200">
        <f t="shared" si="13"/>
        <v>168</v>
      </c>
      <c r="J200" t="s">
        <v>19</v>
      </c>
      <c r="K200" t="s">
        <v>20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48</v>
      </c>
      <c r="S200" t="s">
        <v>2033</v>
      </c>
      <c r="T200" t="s">
        <v>2041</v>
      </c>
    </row>
    <row r="201" spans="1:20" x14ac:dyDescent="0.25">
      <c r="A201">
        <v>199</v>
      </c>
      <c r="B201" s="4" t="s">
        <v>448</v>
      </c>
      <c r="C201" s="3" t="s">
        <v>449</v>
      </c>
      <c r="D201">
        <v>1800</v>
      </c>
      <c r="E201">
        <v>968</v>
      </c>
      <c r="F201">
        <f t="shared" si="12"/>
        <v>53.777777777777779</v>
      </c>
      <c r="G201" t="s">
        <v>12</v>
      </c>
      <c r="H201">
        <v>13</v>
      </c>
      <c r="I201">
        <f t="shared" si="13"/>
        <v>13</v>
      </c>
      <c r="J201" t="s">
        <v>19</v>
      </c>
      <c r="K201" t="s">
        <v>20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21</v>
      </c>
      <c r="S201" t="s">
        <v>2033</v>
      </c>
      <c r="T201" t="s">
        <v>2034</v>
      </c>
    </row>
    <row r="202" spans="1:20" x14ac:dyDescent="0.25">
      <c r="A202">
        <v>200</v>
      </c>
      <c r="B202" s="4" t="s">
        <v>450</v>
      </c>
      <c r="C202" s="3" t="s">
        <v>451</v>
      </c>
      <c r="D202">
        <v>100</v>
      </c>
      <c r="E202">
        <v>2</v>
      </c>
      <c r="F202">
        <f t="shared" si="12"/>
        <v>2</v>
      </c>
      <c r="G202" t="s">
        <v>12</v>
      </c>
      <c r="H202">
        <v>1</v>
      </c>
      <c r="I202">
        <f t="shared" si="13"/>
        <v>1</v>
      </c>
      <c r="J202" t="s">
        <v>13</v>
      </c>
      <c r="K202" t="s">
        <v>14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31</v>
      </c>
      <c r="S202" t="s">
        <v>2037</v>
      </c>
      <c r="T202" t="s">
        <v>2038</v>
      </c>
    </row>
    <row r="203" spans="1:20" x14ac:dyDescent="0.25">
      <c r="A203">
        <v>201</v>
      </c>
      <c r="B203" s="4" t="s">
        <v>452</v>
      </c>
      <c r="C203" s="3" t="s">
        <v>453</v>
      </c>
      <c r="D203">
        <v>2100</v>
      </c>
      <c r="E203">
        <v>14305</v>
      </c>
      <c r="F203">
        <f t="shared" si="12"/>
        <v>681.19047619047615</v>
      </c>
      <c r="G203" t="s">
        <v>18</v>
      </c>
      <c r="H203">
        <v>157</v>
      </c>
      <c r="I203">
        <f t="shared" si="13"/>
        <v>157</v>
      </c>
      <c r="J203" t="s">
        <v>19</v>
      </c>
      <c r="K203" t="s">
        <v>20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26</v>
      </c>
      <c r="S203" t="s">
        <v>2035</v>
      </c>
      <c r="T203" t="s">
        <v>2036</v>
      </c>
    </row>
    <row r="204" spans="1:20" x14ac:dyDescent="0.25">
      <c r="A204">
        <v>202</v>
      </c>
      <c r="B204" s="4" t="s">
        <v>454</v>
      </c>
      <c r="C204" s="3" t="s">
        <v>455</v>
      </c>
      <c r="D204">
        <v>8300</v>
      </c>
      <c r="E204">
        <v>6543</v>
      </c>
      <c r="F204">
        <f t="shared" si="12"/>
        <v>78.831325301204828</v>
      </c>
      <c r="G204" t="s">
        <v>72</v>
      </c>
      <c r="H204">
        <v>82</v>
      </c>
      <c r="I204">
        <f t="shared" si="13"/>
        <v>82</v>
      </c>
      <c r="J204" t="s">
        <v>19</v>
      </c>
      <c r="K204" t="s">
        <v>20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15</v>
      </c>
      <c r="S204" t="s">
        <v>2031</v>
      </c>
      <c r="T204" t="s">
        <v>2032</v>
      </c>
    </row>
    <row r="205" spans="1:20" ht="31.5" x14ac:dyDescent="0.25">
      <c r="A205">
        <v>203</v>
      </c>
      <c r="B205" s="4" t="s">
        <v>456</v>
      </c>
      <c r="C205" s="3" t="s">
        <v>457</v>
      </c>
      <c r="D205">
        <v>143900</v>
      </c>
      <c r="E205">
        <v>193413</v>
      </c>
      <c r="F205">
        <f t="shared" si="12"/>
        <v>134.40792216817235</v>
      </c>
      <c r="G205" t="s">
        <v>18</v>
      </c>
      <c r="H205">
        <v>4498</v>
      </c>
      <c r="I205">
        <f t="shared" si="13"/>
        <v>4498</v>
      </c>
      <c r="J205" t="s">
        <v>24</v>
      </c>
      <c r="K205" t="s">
        <v>25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31</v>
      </c>
      <c r="S205" t="s">
        <v>2037</v>
      </c>
      <c r="T205" t="s">
        <v>2038</v>
      </c>
    </row>
    <row r="206" spans="1:20" x14ac:dyDescent="0.25">
      <c r="A206">
        <v>204</v>
      </c>
      <c r="B206" s="4" t="s">
        <v>458</v>
      </c>
      <c r="C206" s="3" t="s">
        <v>459</v>
      </c>
      <c r="D206">
        <v>75000</v>
      </c>
      <c r="E206">
        <v>2529</v>
      </c>
      <c r="F206">
        <f t="shared" si="12"/>
        <v>3.3719999999999999</v>
      </c>
      <c r="G206" t="s">
        <v>12</v>
      </c>
      <c r="H206">
        <v>40</v>
      </c>
      <c r="I206">
        <f t="shared" si="13"/>
        <v>40</v>
      </c>
      <c r="J206" t="s">
        <v>19</v>
      </c>
      <c r="K206" t="s">
        <v>20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157</v>
      </c>
      <c r="S206" t="s">
        <v>2033</v>
      </c>
      <c r="T206" t="s">
        <v>2056</v>
      </c>
    </row>
    <row r="207" spans="1:20" x14ac:dyDescent="0.25">
      <c r="A207">
        <v>205</v>
      </c>
      <c r="B207" s="4" t="s">
        <v>460</v>
      </c>
      <c r="C207" s="3" t="s">
        <v>461</v>
      </c>
      <c r="D207">
        <v>1300</v>
      </c>
      <c r="E207">
        <v>5614</v>
      </c>
      <c r="F207">
        <f t="shared" si="12"/>
        <v>431.84615384615387</v>
      </c>
      <c r="G207" t="s">
        <v>18</v>
      </c>
      <c r="H207">
        <v>80</v>
      </c>
      <c r="I207">
        <f t="shared" si="13"/>
        <v>80</v>
      </c>
      <c r="J207" t="s">
        <v>19</v>
      </c>
      <c r="K207" t="s">
        <v>20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31</v>
      </c>
      <c r="S207" t="s">
        <v>2037</v>
      </c>
      <c r="T207" t="s">
        <v>2038</v>
      </c>
    </row>
    <row r="208" spans="1:20" x14ac:dyDescent="0.25">
      <c r="A208">
        <v>206</v>
      </c>
      <c r="B208" s="4" t="s">
        <v>462</v>
      </c>
      <c r="C208" s="3" t="s">
        <v>463</v>
      </c>
      <c r="D208">
        <v>9000</v>
      </c>
      <c r="E208">
        <v>3496</v>
      </c>
      <c r="F208">
        <f t="shared" si="12"/>
        <v>38.844444444444441</v>
      </c>
      <c r="G208" t="s">
        <v>72</v>
      </c>
      <c r="H208">
        <v>57</v>
      </c>
      <c r="I208">
        <f t="shared" si="13"/>
        <v>57</v>
      </c>
      <c r="J208" t="s">
        <v>19</v>
      </c>
      <c r="K208" t="s">
        <v>20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117</v>
      </c>
      <c r="S208" t="s">
        <v>2045</v>
      </c>
      <c r="T208" t="s">
        <v>2051</v>
      </c>
    </row>
    <row r="209" spans="1:20" ht="31.5" x14ac:dyDescent="0.25">
      <c r="A209">
        <v>207</v>
      </c>
      <c r="B209" s="4" t="s">
        <v>464</v>
      </c>
      <c r="C209" s="3" t="s">
        <v>465</v>
      </c>
      <c r="D209">
        <v>1000</v>
      </c>
      <c r="E209">
        <v>4257</v>
      </c>
      <c r="F209">
        <f t="shared" si="12"/>
        <v>425.7</v>
      </c>
      <c r="G209" t="s">
        <v>18</v>
      </c>
      <c r="H209">
        <v>43</v>
      </c>
      <c r="I209">
        <f t="shared" si="13"/>
        <v>43</v>
      </c>
      <c r="J209" t="s">
        <v>19</v>
      </c>
      <c r="K209" t="s">
        <v>20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21</v>
      </c>
      <c r="S209" t="s">
        <v>2033</v>
      </c>
      <c r="T209" t="s">
        <v>2034</v>
      </c>
    </row>
    <row r="210" spans="1:20" x14ac:dyDescent="0.25">
      <c r="A210">
        <v>208</v>
      </c>
      <c r="B210" s="4" t="s">
        <v>466</v>
      </c>
      <c r="C210" s="3" t="s">
        <v>467</v>
      </c>
      <c r="D210">
        <v>196900</v>
      </c>
      <c r="E210">
        <v>199110</v>
      </c>
      <c r="F210">
        <f t="shared" si="12"/>
        <v>101.12239715591672</v>
      </c>
      <c r="G210" t="s">
        <v>18</v>
      </c>
      <c r="H210">
        <v>2053</v>
      </c>
      <c r="I210">
        <f t="shared" si="13"/>
        <v>2053</v>
      </c>
      <c r="J210" t="s">
        <v>19</v>
      </c>
      <c r="K210" t="s">
        <v>20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40</v>
      </c>
      <c r="S210" t="s">
        <v>2039</v>
      </c>
      <c r="T210" t="s">
        <v>2040</v>
      </c>
    </row>
    <row r="211" spans="1:20" x14ac:dyDescent="0.25">
      <c r="A211">
        <v>209</v>
      </c>
      <c r="B211" s="4" t="s">
        <v>468</v>
      </c>
      <c r="C211" s="3" t="s">
        <v>469</v>
      </c>
      <c r="D211">
        <v>194500</v>
      </c>
      <c r="E211">
        <v>41212</v>
      </c>
      <c r="F211">
        <f t="shared" si="12"/>
        <v>21.188688946015425</v>
      </c>
      <c r="G211" t="s">
        <v>45</v>
      </c>
      <c r="H211">
        <v>808</v>
      </c>
      <c r="I211">
        <f t="shared" si="13"/>
        <v>808</v>
      </c>
      <c r="J211" t="s">
        <v>24</v>
      </c>
      <c r="K211" t="s">
        <v>25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40</v>
      </c>
      <c r="S211" t="s">
        <v>2039</v>
      </c>
      <c r="T211" t="s">
        <v>2040</v>
      </c>
    </row>
    <row r="212" spans="1:20" x14ac:dyDescent="0.25">
      <c r="A212">
        <v>210</v>
      </c>
      <c r="B212" s="4" t="s">
        <v>470</v>
      </c>
      <c r="C212" s="3" t="s">
        <v>471</v>
      </c>
      <c r="D212">
        <v>9400</v>
      </c>
      <c r="E212">
        <v>6338</v>
      </c>
      <c r="F212">
        <f t="shared" si="12"/>
        <v>67.425531914893625</v>
      </c>
      <c r="G212" t="s">
        <v>12</v>
      </c>
      <c r="H212">
        <v>226</v>
      </c>
      <c r="I212">
        <f t="shared" si="13"/>
        <v>226</v>
      </c>
      <c r="J212" t="s">
        <v>34</v>
      </c>
      <c r="K212" t="s">
        <v>35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472</v>
      </c>
      <c r="S212" t="s">
        <v>2039</v>
      </c>
      <c r="T212" t="s">
        <v>2061</v>
      </c>
    </row>
    <row r="213" spans="1:20" ht="31.5" x14ac:dyDescent="0.25">
      <c r="A213">
        <v>211</v>
      </c>
      <c r="B213" s="4" t="s">
        <v>473</v>
      </c>
      <c r="C213" s="3" t="s">
        <v>474</v>
      </c>
      <c r="D213">
        <v>104400</v>
      </c>
      <c r="E213">
        <v>99100</v>
      </c>
      <c r="F213">
        <f t="shared" si="12"/>
        <v>94.923371647509583</v>
      </c>
      <c r="G213" t="s">
        <v>12</v>
      </c>
      <c r="H213">
        <v>1625</v>
      </c>
      <c r="I213">
        <f t="shared" si="13"/>
        <v>1625</v>
      </c>
      <c r="J213" t="s">
        <v>19</v>
      </c>
      <c r="K213" t="s">
        <v>20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31</v>
      </c>
      <c r="S213" t="s">
        <v>2037</v>
      </c>
      <c r="T213" t="s">
        <v>2038</v>
      </c>
    </row>
    <row r="214" spans="1:20" x14ac:dyDescent="0.25">
      <c r="A214">
        <v>212</v>
      </c>
      <c r="B214" s="4" t="s">
        <v>475</v>
      </c>
      <c r="C214" s="3" t="s">
        <v>476</v>
      </c>
      <c r="D214">
        <v>8100</v>
      </c>
      <c r="E214">
        <v>12300</v>
      </c>
      <c r="F214">
        <f t="shared" si="12"/>
        <v>151.85185185185185</v>
      </c>
      <c r="G214" t="s">
        <v>18</v>
      </c>
      <c r="H214">
        <v>168</v>
      </c>
      <c r="I214">
        <f t="shared" si="13"/>
        <v>168</v>
      </c>
      <c r="J214" t="s">
        <v>19</v>
      </c>
      <c r="K214" t="s">
        <v>20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31</v>
      </c>
      <c r="S214" t="s">
        <v>2037</v>
      </c>
      <c r="T214" t="s">
        <v>2038</v>
      </c>
    </row>
    <row r="215" spans="1:20" ht="31.5" x14ac:dyDescent="0.25">
      <c r="A215">
        <v>213</v>
      </c>
      <c r="B215" s="4" t="s">
        <v>477</v>
      </c>
      <c r="C215" s="3" t="s">
        <v>478</v>
      </c>
      <c r="D215">
        <v>87900</v>
      </c>
      <c r="E215">
        <v>171549</v>
      </c>
      <c r="F215">
        <f t="shared" si="12"/>
        <v>195.16382252559728</v>
      </c>
      <c r="G215" t="s">
        <v>18</v>
      </c>
      <c r="H215">
        <v>4289</v>
      </c>
      <c r="I215">
        <f t="shared" si="13"/>
        <v>4289</v>
      </c>
      <c r="J215" t="s">
        <v>19</v>
      </c>
      <c r="K215" t="s">
        <v>20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58</v>
      </c>
      <c r="S215" t="s">
        <v>2033</v>
      </c>
      <c r="T215" t="s">
        <v>2043</v>
      </c>
    </row>
    <row r="216" spans="1:20" x14ac:dyDescent="0.25">
      <c r="A216">
        <v>214</v>
      </c>
      <c r="B216" s="4" t="s">
        <v>479</v>
      </c>
      <c r="C216" s="3" t="s">
        <v>480</v>
      </c>
      <c r="D216">
        <v>1400</v>
      </c>
      <c r="E216">
        <v>14324</v>
      </c>
      <c r="F216">
        <f t="shared" si="12"/>
        <v>1023.1428571428571</v>
      </c>
      <c r="G216" t="s">
        <v>18</v>
      </c>
      <c r="H216">
        <v>165</v>
      </c>
      <c r="I216">
        <f t="shared" si="13"/>
        <v>165</v>
      </c>
      <c r="J216" t="s">
        <v>19</v>
      </c>
      <c r="K216" t="s">
        <v>20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21</v>
      </c>
      <c r="S216" t="s">
        <v>2033</v>
      </c>
      <c r="T216" t="s">
        <v>2034</v>
      </c>
    </row>
    <row r="217" spans="1:20" x14ac:dyDescent="0.25">
      <c r="A217">
        <v>215</v>
      </c>
      <c r="B217" s="4" t="s">
        <v>481</v>
      </c>
      <c r="C217" s="3" t="s">
        <v>482</v>
      </c>
      <c r="D217">
        <v>156800</v>
      </c>
      <c r="E217">
        <v>6024</v>
      </c>
      <c r="F217">
        <f t="shared" si="12"/>
        <v>3.841836734693878</v>
      </c>
      <c r="G217" t="s">
        <v>12</v>
      </c>
      <c r="H217">
        <v>143</v>
      </c>
      <c r="I217">
        <f t="shared" si="13"/>
        <v>143</v>
      </c>
      <c r="J217" t="s">
        <v>19</v>
      </c>
      <c r="K217" t="s">
        <v>20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31</v>
      </c>
      <c r="S217" t="s">
        <v>2037</v>
      </c>
      <c r="T217" t="s">
        <v>2038</v>
      </c>
    </row>
    <row r="218" spans="1:20" x14ac:dyDescent="0.25">
      <c r="A218">
        <v>216</v>
      </c>
      <c r="B218" s="4" t="s">
        <v>483</v>
      </c>
      <c r="C218" s="3" t="s">
        <v>484</v>
      </c>
      <c r="D218">
        <v>121700</v>
      </c>
      <c r="E218">
        <v>188721</v>
      </c>
      <c r="F218">
        <f t="shared" si="12"/>
        <v>155.07066557107643</v>
      </c>
      <c r="G218" t="s">
        <v>18</v>
      </c>
      <c r="H218">
        <v>1815</v>
      </c>
      <c r="I218">
        <f t="shared" si="13"/>
        <v>1815</v>
      </c>
      <c r="J218" t="s">
        <v>19</v>
      </c>
      <c r="K218" t="s">
        <v>20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31</v>
      </c>
      <c r="S218" t="s">
        <v>2037</v>
      </c>
      <c r="T218" t="s">
        <v>2038</v>
      </c>
    </row>
    <row r="219" spans="1:20" x14ac:dyDescent="0.25">
      <c r="A219">
        <v>217</v>
      </c>
      <c r="B219" s="4" t="s">
        <v>485</v>
      </c>
      <c r="C219" s="3" t="s">
        <v>486</v>
      </c>
      <c r="D219">
        <v>129400</v>
      </c>
      <c r="E219">
        <v>57911</v>
      </c>
      <c r="F219">
        <f t="shared" si="12"/>
        <v>44.753477588871718</v>
      </c>
      <c r="G219" t="s">
        <v>12</v>
      </c>
      <c r="H219">
        <v>934</v>
      </c>
      <c r="I219">
        <f t="shared" si="13"/>
        <v>934</v>
      </c>
      <c r="J219" t="s">
        <v>19</v>
      </c>
      <c r="K219" t="s">
        <v>20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472</v>
      </c>
      <c r="S219" t="s">
        <v>2039</v>
      </c>
      <c r="T219" t="s">
        <v>2061</v>
      </c>
    </row>
    <row r="220" spans="1:20" x14ac:dyDescent="0.25">
      <c r="A220">
        <v>218</v>
      </c>
      <c r="B220" s="4" t="s">
        <v>487</v>
      </c>
      <c r="C220" s="3" t="s">
        <v>488</v>
      </c>
      <c r="D220">
        <v>5700</v>
      </c>
      <c r="E220">
        <v>12309</v>
      </c>
      <c r="F220">
        <f t="shared" si="12"/>
        <v>215.94736842105263</v>
      </c>
      <c r="G220" t="s">
        <v>18</v>
      </c>
      <c r="H220">
        <v>397</v>
      </c>
      <c r="I220">
        <f t="shared" si="13"/>
        <v>397</v>
      </c>
      <c r="J220" t="s">
        <v>38</v>
      </c>
      <c r="K220" t="s">
        <v>39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98</v>
      </c>
      <c r="S220" t="s">
        <v>2039</v>
      </c>
      <c r="T220" t="s">
        <v>2050</v>
      </c>
    </row>
    <row r="221" spans="1:20" x14ac:dyDescent="0.25">
      <c r="A221">
        <v>219</v>
      </c>
      <c r="B221" s="4" t="s">
        <v>489</v>
      </c>
      <c r="C221" s="3" t="s">
        <v>490</v>
      </c>
      <c r="D221">
        <v>41700</v>
      </c>
      <c r="E221">
        <v>138497</v>
      </c>
      <c r="F221">
        <f t="shared" si="12"/>
        <v>332.12709832134288</v>
      </c>
      <c r="G221" t="s">
        <v>18</v>
      </c>
      <c r="H221">
        <v>1539</v>
      </c>
      <c r="I221">
        <f t="shared" si="13"/>
        <v>1539</v>
      </c>
      <c r="J221" t="s">
        <v>19</v>
      </c>
      <c r="K221" t="s">
        <v>20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69</v>
      </c>
      <c r="S221" t="s">
        <v>2039</v>
      </c>
      <c r="T221" t="s">
        <v>2047</v>
      </c>
    </row>
    <row r="222" spans="1:20" x14ac:dyDescent="0.25">
      <c r="A222">
        <v>220</v>
      </c>
      <c r="B222" s="4" t="s">
        <v>491</v>
      </c>
      <c r="C222" s="3" t="s">
        <v>492</v>
      </c>
      <c r="D222">
        <v>7900</v>
      </c>
      <c r="E222">
        <v>667</v>
      </c>
      <c r="F222">
        <f t="shared" si="12"/>
        <v>8.4430379746835449</v>
      </c>
      <c r="G222" t="s">
        <v>12</v>
      </c>
      <c r="H222">
        <v>17</v>
      </c>
      <c r="I222">
        <f t="shared" si="13"/>
        <v>17</v>
      </c>
      <c r="J222" t="s">
        <v>19</v>
      </c>
      <c r="K222" t="s">
        <v>20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31</v>
      </c>
      <c r="S222" t="s">
        <v>2037</v>
      </c>
      <c r="T222" t="s">
        <v>2038</v>
      </c>
    </row>
    <row r="223" spans="1:20" ht="31.5" x14ac:dyDescent="0.25">
      <c r="A223">
        <v>221</v>
      </c>
      <c r="B223" s="4" t="s">
        <v>493</v>
      </c>
      <c r="C223" s="3" t="s">
        <v>494</v>
      </c>
      <c r="D223">
        <v>121500</v>
      </c>
      <c r="E223">
        <v>119830</v>
      </c>
      <c r="F223">
        <f t="shared" si="12"/>
        <v>98.625514403292186</v>
      </c>
      <c r="G223" t="s">
        <v>12</v>
      </c>
      <c r="H223">
        <v>2179</v>
      </c>
      <c r="I223">
        <f t="shared" si="13"/>
        <v>2179</v>
      </c>
      <c r="J223" t="s">
        <v>19</v>
      </c>
      <c r="K223" t="s">
        <v>20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15</v>
      </c>
      <c r="S223" t="s">
        <v>2031</v>
      </c>
      <c r="T223" t="s">
        <v>2032</v>
      </c>
    </row>
    <row r="224" spans="1:20" x14ac:dyDescent="0.25">
      <c r="A224">
        <v>222</v>
      </c>
      <c r="B224" s="4" t="s">
        <v>495</v>
      </c>
      <c r="C224" s="3" t="s">
        <v>496</v>
      </c>
      <c r="D224">
        <v>4800</v>
      </c>
      <c r="E224">
        <v>6623</v>
      </c>
      <c r="F224">
        <f t="shared" si="12"/>
        <v>137.97916666666669</v>
      </c>
      <c r="G224" t="s">
        <v>18</v>
      </c>
      <c r="H224">
        <v>138</v>
      </c>
      <c r="I224">
        <f t="shared" si="13"/>
        <v>138</v>
      </c>
      <c r="J224" t="s">
        <v>19</v>
      </c>
      <c r="K224" t="s">
        <v>20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120</v>
      </c>
      <c r="S224" t="s">
        <v>2052</v>
      </c>
      <c r="T224" t="s">
        <v>2053</v>
      </c>
    </row>
    <row r="225" spans="1:20" x14ac:dyDescent="0.25">
      <c r="A225">
        <v>223</v>
      </c>
      <c r="B225" s="4" t="s">
        <v>497</v>
      </c>
      <c r="C225" s="3" t="s">
        <v>498</v>
      </c>
      <c r="D225">
        <v>87300</v>
      </c>
      <c r="E225">
        <v>81897</v>
      </c>
      <c r="F225">
        <f t="shared" si="12"/>
        <v>93.81099656357388</v>
      </c>
      <c r="G225" t="s">
        <v>12</v>
      </c>
      <c r="H225">
        <v>931</v>
      </c>
      <c r="I225">
        <f t="shared" si="13"/>
        <v>931</v>
      </c>
      <c r="J225" t="s">
        <v>19</v>
      </c>
      <c r="K225" t="s">
        <v>20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31</v>
      </c>
      <c r="S225" t="s">
        <v>2037</v>
      </c>
      <c r="T225" t="s">
        <v>2038</v>
      </c>
    </row>
    <row r="226" spans="1:20" x14ac:dyDescent="0.25">
      <c r="A226">
        <v>224</v>
      </c>
      <c r="B226" s="4" t="s">
        <v>499</v>
      </c>
      <c r="C226" s="3" t="s">
        <v>500</v>
      </c>
      <c r="D226">
        <v>46300</v>
      </c>
      <c r="E226">
        <v>186885</v>
      </c>
      <c r="F226">
        <f t="shared" si="12"/>
        <v>403.63930885529157</v>
      </c>
      <c r="G226" t="s">
        <v>18</v>
      </c>
      <c r="H226">
        <v>3594</v>
      </c>
      <c r="I226">
        <f t="shared" si="13"/>
        <v>3594</v>
      </c>
      <c r="J226" t="s">
        <v>19</v>
      </c>
      <c r="K226" t="s">
        <v>20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472</v>
      </c>
      <c r="S226" t="s">
        <v>2039</v>
      </c>
      <c r="T226" t="s">
        <v>2061</v>
      </c>
    </row>
    <row r="227" spans="1:20" x14ac:dyDescent="0.25">
      <c r="A227">
        <v>225</v>
      </c>
      <c r="B227" s="4" t="s">
        <v>501</v>
      </c>
      <c r="C227" s="3" t="s">
        <v>502</v>
      </c>
      <c r="D227">
        <v>67800</v>
      </c>
      <c r="E227">
        <v>176398</v>
      </c>
      <c r="F227">
        <f t="shared" si="12"/>
        <v>260.1740412979351</v>
      </c>
      <c r="G227" t="s">
        <v>18</v>
      </c>
      <c r="H227">
        <v>5880</v>
      </c>
      <c r="I227">
        <f t="shared" si="13"/>
        <v>5880</v>
      </c>
      <c r="J227" t="s">
        <v>19</v>
      </c>
      <c r="K227" t="s">
        <v>20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21</v>
      </c>
      <c r="S227" t="s">
        <v>2033</v>
      </c>
      <c r="T227" t="s">
        <v>2034</v>
      </c>
    </row>
    <row r="228" spans="1:20" x14ac:dyDescent="0.25">
      <c r="A228">
        <v>226</v>
      </c>
      <c r="B228" s="4" t="s">
        <v>251</v>
      </c>
      <c r="C228" s="3" t="s">
        <v>503</v>
      </c>
      <c r="D228">
        <v>3000</v>
      </c>
      <c r="E228">
        <v>10999</v>
      </c>
      <c r="F228">
        <f t="shared" si="12"/>
        <v>366.63333333333333</v>
      </c>
      <c r="G228" t="s">
        <v>18</v>
      </c>
      <c r="H228">
        <v>112</v>
      </c>
      <c r="I228">
        <f t="shared" si="13"/>
        <v>112</v>
      </c>
      <c r="J228" t="s">
        <v>19</v>
      </c>
      <c r="K228" t="s">
        <v>20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120</v>
      </c>
      <c r="S228" t="s">
        <v>2052</v>
      </c>
      <c r="T228" t="s">
        <v>2053</v>
      </c>
    </row>
    <row r="229" spans="1:20" x14ac:dyDescent="0.25">
      <c r="A229">
        <v>227</v>
      </c>
      <c r="B229" s="4" t="s">
        <v>504</v>
      </c>
      <c r="C229" s="3" t="s">
        <v>505</v>
      </c>
      <c r="D229">
        <v>60900</v>
      </c>
      <c r="E229">
        <v>102751</v>
      </c>
      <c r="F229">
        <f t="shared" si="12"/>
        <v>168.72085385878489</v>
      </c>
      <c r="G229" t="s">
        <v>18</v>
      </c>
      <c r="H229">
        <v>943</v>
      </c>
      <c r="I229">
        <f t="shared" si="13"/>
        <v>943</v>
      </c>
      <c r="J229" t="s">
        <v>19</v>
      </c>
      <c r="K229" t="s">
        <v>20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290</v>
      </c>
      <c r="S229" t="s">
        <v>2048</v>
      </c>
      <c r="T229" t="s">
        <v>2059</v>
      </c>
    </row>
    <row r="230" spans="1:20" x14ac:dyDescent="0.25">
      <c r="A230">
        <v>228</v>
      </c>
      <c r="B230" s="4" t="s">
        <v>506</v>
      </c>
      <c r="C230" s="3" t="s">
        <v>507</v>
      </c>
      <c r="D230">
        <v>137900</v>
      </c>
      <c r="E230">
        <v>165352</v>
      </c>
      <c r="F230">
        <f t="shared" si="12"/>
        <v>119.90717911530093</v>
      </c>
      <c r="G230" t="s">
        <v>18</v>
      </c>
      <c r="H230">
        <v>2468</v>
      </c>
      <c r="I230">
        <f t="shared" si="13"/>
        <v>2468</v>
      </c>
      <c r="J230" t="s">
        <v>19</v>
      </c>
      <c r="K230" t="s">
        <v>20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69</v>
      </c>
      <c r="S230" t="s">
        <v>2039</v>
      </c>
      <c r="T230" t="s">
        <v>2047</v>
      </c>
    </row>
    <row r="231" spans="1:20" x14ac:dyDescent="0.25">
      <c r="A231">
        <v>229</v>
      </c>
      <c r="B231" s="4" t="s">
        <v>508</v>
      </c>
      <c r="C231" s="3" t="s">
        <v>509</v>
      </c>
      <c r="D231">
        <v>85600</v>
      </c>
      <c r="E231">
        <v>165798</v>
      </c>
      <c r="F231">
        <f t="shared" si="12"/>
        <v>193.68925233644859</v>
      </c>
      <c r="G231" t="s">
        <v>18</v>
      </c>
      <c r="H231">
        <v>2551</v>
      </c>
      <c r="I231">
        <f t="shared" si="13"/>
        <v>2551</v>
      </c>
      <c r="J231" t="s">
        <v>19</v>
      </c>
      <c r="K231" t="s">
        <v>20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290</v>
      </c>
      <c r="S231" t="s">
        <v>2048</v>
      </c>
      <c r="T231" t="s">
        <v>2059</v>
      </c>
    </row>
    <row r="232" spans="1:20" x14ac:dyDescent="0.25">
      <c r="A232">
        <v>230</v>
      </c>
      <c r="B232" s="4" t="s">
        <v>510</v>
      </c>
      <c r="C232" s="3" t="s">
        <v>511</v>
      </c>
      <c r="D232">
        <v>2400</v>
      </c>
      <c r="E232">
        <v>10084</v>
      </c>
      <c r="F232">
        <f t="shared" si="12"/>
        <v>420.16666666666669</v>
      </c>
      <c r="G232" t="s">
        <v>18</v>
      </c>
      <c r="H232">
        <v>101</v>
      </c>
      <c r="I232">
        <f t="shared" si="13"/>
        <v>101</v>
      </c>
      <c r="J232" t="s">
        <v>19</v>
      </c>
      <c r="K232" t="s">
        <v>20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87</v>
      </c>
      <c r="S232" t="s">
        <v>2048</v>
      </c>
      <c r="T232" t="s">
        <v>2049</v>
      </c>
    </row>
    <row r="233" spans="1:20" x14ac:dyDescent="0.25">
      <c r="A233">
        <v>231</v>
      </c>
      <c r="B233" s="4" t="s">
        <v>512</v>
      </c>
      <c r="C233" s="3" t="s">
        <v>513</v>
      </c>
      <c r="D233">
        <v>7200</v>
      </c>
      <c r="E233">
        <v>5523</v>
      </c>
      <c r="F233">
        <f t="shared" si="12"/>
        <v>76.708333333333329</v>
      </c>
      <c r="G233" t="s">
        <v>72</v>
      </c>
      <c r="H233">
        <v>67</v>
      </c>
      <c r="I233">
        <f t="shared" si="13"/>
        <v>67</v>
      </c>
      <c r="J233" t="s">
        <v>19</v>
      </c>
      <c r="K233" t="s">
        <v>20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31</v>
      </c>
      <c r="S233" t="s">
        <v>2037</v>
      </c>
      <c r="T233" t="s">
        <v>2038</v>
      </c>
    </row>
    <row r="234" spans="1:20" x14ac:dyDescent="0.25">
      <c r="A234">
        <v>232</v>
      </c>
      <c r="B234" s="4" t="s">
        <v>514</v>
      </c>
      <c r="C234" s="3" t="s">
        <v>515</v>
      </c>
      <c r="D234">
        <v>3400</v>
      </c>
      <c r="E234">
        <v>5823</v>
      </c>
      <c r="F234">
        <f t="shared" si="12"/>
        <v>171.26470588235293</v>
      </c>
      <c r="G234" t="s">
        <v>18</v>
      </c>
      <c r="H234">
        <v>92</v>
      </c>
      <c r="I234">
        <f t="shared" si="13"/>
        <v>92</v>
      </c>
      <c r="J234" t="s">
        <v>19</v>
      </c>
      <c r="K234" t="s">
        <v>20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31</v>
      </c>
      <c r="S234" t="s">
        <v>2037</v>
      </c>
      <c r="T234" t="s">
        <v>2038</v>
      </c>
    </row>
    <row r="235" spans="1:20" x14ac:dyDescent="0.25">
      <c r="A235">
        <v>233</v>
      </c>
      <c r="B235" s="4" t="s">
        <v>516</v>
      </c>
      <c r="C235" s="3" t="s">
        <v>517</v>
      </c>
      <c r="D235">
        <v>3800</v>
      </c>
      <c r="E235">
        <v>6000</v>
      </c>
      <c r="F235">
        <f t="shared" si="12"/>
        <v>157.89473684210526</v>
      </c>
      <c r="G235" t="s">
        <v>18</v>
      </c>
      <c r="H235">
        <v>62</v>
      </c>
      <c r="I235">
        <f t="shared" si="13"/>
        <v>62</v>
      </c>
      <c r="J235" t="s">
        <v>19</v>
      </c>
      <c r="K235" t="s">
        <v>20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69</v>
      </c>
      <c r="S235" t="s">
        <v>2039</v>
      </c>
      <c r="T235" t="s">
        <v>2047</v>
      </c>
    </row>
    <row r="236" spans="1:20" x14ac:dyDescent="0.25">
      <c r="A236">
        <v>234</v>
      </c>
      <c r="B236" s="4" t="s">
        <v>518</v>
      </c>
      <c r="C236" s="3" t="s">
        <v>519</v>
      </c>
      <c r="D236">
        <v>7500</v>
      </c>
      <c r="E236">
        <v>8181</v>
      </c>
      <c r="F236">
        <f t="shared" si="12"/>
        <v>109.08</v>
      </c>
      <c r="G236" t="s">
        <v>18</v>
      </c>
      <c r="H236">
        <v>149</v>
      </c>
      <c r="I236">
        <f t="shared" si="13"/>
        <v>149</v>
      </c>
      <c r="J236" t="s">
        <v>105</v>
      </c>
      <c r="K236" t="s">
        <v>106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87</v>
      </c>
      <c r="S236" t="s">
        <v>2048</v>
      </c>
      <c r="T236" t="s">
        <v>2049</v>
      </c>
    </row>
    <row r="237" spans="1:20" ht="31.5" x14ac:dyDescent="0.25">
      <c r="A237">
        <v>235</v>
      </c>
      <c r="B237" s="4" t="s">
        <v>520</v>
      </c>
      <c r="C237" s="3" t="s">
        <v>521</v>
      </c>
      <c r="D237">
        <v>8600</v>
      </c>
      <c r="E237">
        <v>3589</v>
      </c>
      <c r="F237">
        <f t="shared" si="12"/>
        <v>41.732558139534881</v>
      </c>
      <c r="G237" t="s">
        <v>12</v>
      </c>
      <c r="H237">
        <v>92</v>
      </c>
      <c r="I237">
        <f t="shared" si="13"/>
        <v>92</v>
      </c>
      <c r="J237" t="s">
        <v>19</v>
      </c>
      <c r="K237" t="s">
        <v>20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69</v>
      </c>
      <c r="S237" t="s">
        <v>2039</v>
      </c>
      <c r="T237" t="s">
        <v>2047</v>
      </c>
    </row>
    <row r="238" spans="1:20" x14ac:dyDescent="0.25">
      <c r="A238">
        <v>236</v>
      </c>
      <c r="B238" s="4" t="s">
        <v>522</v>
      </c>
      <c r="C238" s="3" t="s">
        <v>523</v>
      </c>
      <c r="D238">
        <v>39500</v>
      </c>
      <c r="E238">
        <v>4323</v>
      </c>
      <c r="F238">
        <f t="shared" si="12"/>
        <v>10.944303797468354</v>
      </c>
      <c r="G238" t="s">
        <v>12</v>
      </c>
      <c r="H238">
        <v>57</v>
      </c>
      <c r="I238">
        <f t="shared" si="13"/>
        <v>57</v>
      </c>
      <c r="J238" t="s">
        <v>24</v>
      </c>
      <c r="K238" t="s">
        <v>25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21</v>
      </c>
      <c r="S238" t="s">
        <v>2033</v>
      </c>
      <c r="T238" t="s">
        <v>2034</v>
      </c>
    </row>
    <row r="239" spans="1:20" ht="31.5" x14ac:dyDescent="0.25">
      <c r="A239">
        <v>237</v>
      </c>
      <c r="B239" s="4" t="s">
        <v>524</v>
      </c>
      <c r="C239" s="3" t="s">
        <v>525</v>
      </c>
      <c r="D239">
        <v>9300</v>
      </c>
      <c r="E239">
        <v>14822</v>
      </c>
      <c r="F239">
        <f t="shared" si="12"/>
        <v>159.3763440860215</v>
      </c>
      <c r="G239" t="s">
        <v>18</v>
      </c>
      <c r="H239">
        <v>329</v>
      </c>
      <c r="I239">
        <f t="shared" si="13"/>
        <v>329</v>
      </c>
      <c r="J239" t="s">
        <v>19</v>
      </c>
      <c r="K239" t="s">
        <v>20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69</v>
      </c>
      <c r="S239" t="s">
        <v>2039</v>
      </c>
      <c r="T239" t="s">
        <v>2047</v>
      </c>
    </row>
    <row r="240" spans="1:20" x14ac:dyDescent="0.25">
      <c r="A240">
        <v>238</v>
      </c>
      <c r="B240" s="4" t="s">
        <v>526</v>
      </c>
      <c r="C240" s="3" t="s">
        <v>527</v>
      </c>
      <c r="D240">
        <v>2400</v>
      </c>
      <c r="E240">
        <v>10138</v>
      </c>
      <c r="F240">
        <f t="shared" si="12"/>
        <v>422.41666666666669</v>
      </c>
      <c r="G240" t="s">
        <v>18</v>
      </c>
      <c r="H240">
        <v>97</v>
      </c>
      <c r="I240">
        <f t="shared" si="13"/>
        <v>97</v>
      </c>
      <c r="J240" t="s">
        <v>34</v>
      </c>
      <c r="K240" t="s">
        <v>35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31</v>
      </c>
      <c r="S240" t="s">
        <v>2037</v>
      </c>
      <c r="T240" t="s">
        <v>2038</v>
      </c>
    </row>
    <row r="241" spans="1:20" x14ac:dyDescent="0.25">
      <c r="A241">
        <v>239</v>
      </c>
      <c r="B241" s="4" t="s">
        <v>528</v>
      </c>
      <c r="C241" s="3" t="s">
        <v>529</v>
      </c>
      <c r="D241">
        <v>3200</v>
      </c>
      <c r="E241">
        <v>3127</v>
      </c>
      <c r="F241">
        <f t="shared" si="12"/>
        <v>97.71875</v>
      </c>
      <c r="G241" t="s">
        <v>12</v>
      </c>
      <c r="H241">
        <v>41</v>
      </c>
      <c r="I241">
        <f t="shared" si="13"/>
        <v>41</v>
      </c>
      <c r="J241" t="s">
        <v>19</v>
      </c>
      <c r="K241" t="s">
        <v>20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63</v>
      </c>
      <c r="S241" t="s">
        <v>2035</v>
      </c>
      <c r="T241" t="s">
        <v>2044</v>
      </c>
    </row>
    <row r="242" spans="1:20" x14ac:dyDescent="0.25">
      <c r="A242">
        <v>240</v>
      </c>
      <c r="B242" s="4" t="s">
        <v>530</v>
      </c>
      <c r="C242" s="3" t="s">
        <v>531</v>
      </c>
      <c r="D242">
        <v>29400</v>
      </c>
      <c r="E242">
        <v>123124</v>
      </c>
      <c r="F242">
        <f t="shared" si="12"/>
        <v>418.78911564625849</v>
      </c>
      <c r="G242" t="s">
        <v>18</v>
      </c>
      <c r="H242">
        <v>1784</v>
      </c>
      <c r="I242">
        <f t="shared" si="13"/>
        <v>1784</v>
      </c>
      <c r="J242" t="s">
        <v>19</v>
      </c>
      <c r="K242" t="s">
        <v>20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31</v>
      </c>
      <c r="S242" t="s">
        <v>2037</v>
      </c>
      <c r="T242" t="s">
        <v>2038</v>
      </c>
    </row>
    <row r="243" spans="1:20" x14ac:dyDescent="0.25">
      <c r="A243">
        <v>241</v>
      </c>
      <c r="B243" s="4" t="s">
        <v>532</v>
      </c>
      <c r="C243" s="3" t="s">
        <v>533</v>
      </c>
      <c r="D243">
        <v>168500</v>
      </c>
      <c r="E243">
        <v>171729</v>
      </c>
      <c r="F243">
        <f t="shared" si="12"/>
        <v>101.91632047477745</v>
      </c>
      <c r="G243" t="s">
        <v>18</v>
      </c>
      <c r="H243">
        <v>1684</v>
      </c>
      <c r="I243">
        <f t="shared" si="13"/>
        <v>1684</v>
      </c>
      <c r="J243" t="s">
        <v>24</v>
      </c>
      <c r="K243" t="s">
        <v>25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66</v>
      </c>
      <c r="S243" t="s">
        <v>2045</v>
      </c>
      <c r="T243" t="s">
        <v>2046</v>
      </c>
    </row>
    <row r="244" spans="1:20" x14ac:dyDescent="0.25">
      <c r="A244">
        <v>242</v>
      </c>
      <c r="B244" s="4" t="s">
        <v>534</v>
      </c>
      <c r="C244" s="3" t="s">
        <v>535</v>
      </c>
      <c r="D244">
        <v>8400</v>
      </c>
      <c r="E244">
        <v>10729</v>
      </c>
      <c r="F244">
        <f t="shared" si="12"/>
        <v>127.72619047619047</v>
      </c>
      <c r="G244" t="s">
        <v>18</v>
      </c>
      <c r="H244">
        <v>250</v>
      </c>
      <c r="I244">
        <f t="shared" si="13"/>
        <v>250</v>
      </c>
      <c r="J244" t="s">
        <v>19</v>
      </c>
      <c r="K244" t="s">
        <v>20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21</v>
      </c>
      <c r="S244" t="s">
        <v>2033</v>
      </c>
      <c r="T244" t="s">
        <v>2034</v>
      </c>
    </row>
    <row r="245" spans="1:20" ht="31.5" x14ac:dyDescent="0.25">
      <c r="A245">
        <v>243</v>
      </c>
      <c r="B245" s="4" t="s">
        <v>536</v>
      </c>
      <c r="C245" s="3" t="s">
        <v>537</v>
      </c>
      <c r="D245">
        <v>2300</v>
      </c>
      <c r="E245">
        <v>10240</v>
      </c>
      <c r="F245">
        <f t="shared" si="12"/>
        <v>445.21739130434781</v>
      </c>
      <c r="G245" t="s">
        <v>18</v>
      </c>
      <c r="H245">
        <v>238</v>
      </c>
      <c r="I245">
        <f t="shared" si="13"/>
        <v>238</v>
      </c>
      <c r="J245" t="s">
        <v>19</v>
      </c>
      <c r="K245" t="s">
        <v>20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31</v>
      </c>
      <c r="S245" t="s">
        <v>2037</v>
      </c>
      <c r="T245" t="s">
        <v>2038</v>
      </c>
    </row>
    <row r="246" spans="1:20" ht="31.5" x14ac:dyDescent="0.25">
      <c r="A246">
        <v>244</v>
      </c>
      <c r="B246" s="4" t="s">
        <v>538</v>
      </c>
      <c r="C246" s="3" t="s">
        <v>539</v>
      </c>
      <c r="D246">
        <v>700</v>
      </c>
      <c r="E246">
        <v>3988</v>
      </c>
      <c r="F246">
        <f t="shared" si="12"/>
        <v>569.71428571428578</v>
      </c>
      <c r="G246" t="s">
        <v>18</v>
      </c>
      <c r="H246">
        <v>53</v>
      </c>
      <c r="I246">
        <f t="shared" si="13"/>
        <v>53</v>
      </c>
      <c r="J246" t="s">
        <v>19</v>
      </c>
      <c r="K246" t="s">
        <v>20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31</v>
      </c>
      <c r="S246" t="s">
        <v>2037</v>
      </c>
      <c r="T246" t="s">
        <v>2038</v>
      </c>
    </row>
    <row r="247" spans="1:20" x14ac:dyDescent="0.25">
      <c r="A247">
        <v>245</v>
      </c>
      <c r="B247" s="4" t="s">
        <v>540</v>
      </c>
      <c r="C247" s="3" t="s">
        <v>541</v>
      </c>
      <c r="D247">
        <v>2900</v>
      </c>
      <c r="E247">
        <v>14771</v>
      </c>
      <c r="F247">
        <f t="shared" si="12"/>
        <v>509.34482758620686</v>
      </c>
      <c r="G247" t="s">
        <v>18</v>
      </c>
      <c r="H247">
        <v>214</v>
      </c>
      <c r="I247">
        <f t="shared" si="13"/>
        <v>214</v>
      </c>
      <c r="J247" t="s">
        <v>19</v>
      </c>
      <c r="K247" t="s">
        <v>20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31</v>
      </c>
      <c r="S247" t="s">
        <v>2037</v>
      </c>
      <c r="T247" t="s">
        <v>2038</v>
      </c>
    </row>
    <row r="248" spans="1:20" x14ac:dyDescent="0.25">
      <c r="A248">
        <v>246</v>
      </c>
      <c r="B248" s="4" t="s">
        <v>542</v>
      </c>
      <c r="C248" s="3" t="s">
        <v>543</v>
      </c>
      <c r="D248">
        <v>4500</v>
      </c>
      <c r="E248">
        <v>14649</v>
      </c>
      <c r="F248">
        <f t="shared" si="12"/>
        <v>325.5333333333333</v>
      </c>
      <c r="G248" t="s">
        <v>18</v>
      </c>
      <c r="H248">
        <v>222</v>
      </c>
      <c r="I248">
        <f t="shared" si="13"/>
        <v>222</v>
      </c>
      <c r="J248" t="s">
        <v>19</v>
      </c>
      <c r="K248" t="s">
        <v>20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26</v>
      </c>
      <c r="S248" t="s">
        <v>2035</v>
      </c>
      <c r="T248" t="s">
        <v>2036</v>
      </c>
    </row>
    <row r="249" spans="1:20" x14ac:dyDescent="0.25">
      <c r="A249">
        <v>247</v>
      </c>
      <c r="B249" s="4" t="s">
        <v>544</v>
      </c>
      <c r="C249" s="3" t="s">
        <v>545</v>
      </c>
      <c r="D249">
        <v>19800</v>
      </c>
      <c r="E249">
        <v>184658</v>
      </c>
      <c r="F249">
        <f t="shared" si="12"/>
        <v>932.61616161616166</v>
      </c>
      <c r="G249" t="s">
        <v>18</v>
      </c>
      <c r="H249">
        <v>1884</v>
      </c>
      <c r="I249">
        <f t="shared" si="13"/>
        <v>1884</v>
      </c>
      <c r="J249" t="s">
        <v>19</v>
      </c>
      <c r="K249" t="s">
        <v>20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117</v>
      </c>
      <c r="S249" t="s">
        <v>2045</v>
      </c>
      <c r="T249" t="s">
        <v>2051</v>
      </c>
    </row>
    <row r="250" spans="1:20" x14ac:dyDescent="0.25">
      <c r="A250">
        <v>248</v>
      </c>
      <c r="B250" s="4" t="s">
        <v>546</v>
      </c>
      <c r="C250" s="3" t="s">
        <v>547</v>
      </c>
      <c r="D250">
        <v>6200</v>
      </c>
      <c r="E250">
        <v>13103</v>
      </c>
      <c r="F250">
        <f t="shared" si="12"/>
        <v>211.33870967741933</v>
      </c>
      <c r="G250" t="s">
        <v>18</v>
      </c>
      <c r="H250">
        <v>218</v>
      </c>
      <c r="I250">
        <f t="shared" si="13"/>
        <v>218</v>
      </c>
      <c r="J250" t="s">
        <v>24</v>
      </c>
      <c r="K250" t="s">
        <v>25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290</v>
      </c>
      <c r="S250" t="s">
        <v>2048</v>
      </c>
      <c r="T250" t="s">
        <v>2059</v>
      </c>
    </row>
    <row r="251" spans="1:20" x14ac:dyDescent="0.25">
      <c r="A251">
        <v>249</v>
      </c>
      <c r="B251" s="4" t="s">
        <v>548</v>
      </c>
      <c r="C251" s="3" t="s">
        <v>549</v>
      </c>
      <c r="D251">
        <v>61500</v>
      </c>
      <c r="E251">
        <v>168095</v>
      </c>
      <c r="F251">
        <f t="shared" si="12"/>
        <v>273.32520325203251</v>
      </c>
      <c r="G251" t="s">
        <v>18</v>
      </c>
      <c r="H251">
        <v>6465</v>
      </c>
      <c r="I251">
        <f t="shared" si="13"/>
        <v>6465</v>
      </c>
      <c r="J251" t="s">
        <v>19</v>
      </c>
      <c r="K251" t="s">
        <v>20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204</v>
      </c>
      <c r="S251" t="s">
        <v>2045</v>
      </c>
      <c r="T251" t="s">
        <v>2057</v>
      </c>
    </row>
    <row r="252" spans="1:20" x14ac:dyDescent="0.25">
      <c r="A252">
        <v>250</v>
      </c>
      <c r="B252" s="4" t="s">
        <v>550</v>
      </c>
      <c r="C252" s="3" t="s">
        <v>551</v>
      </c>
      <c r="D252">
        <v>100</v>
      </c>
      <c r="E252">
        <v>3</v>
      </c>
      <c r="F252">
        <f t="shared" si="12"/>
        <v>3</v>
      </c>
      <c r="G252" t="s">
        <v>12</v>
      </c>
      <c r="H252">
        <v>1</v>
      </c>
      <c r="I252">
        <f t="shared" si="13"/>
        <v>1</v>
      </c>
      <c r="J252" t="s">
        <v>19</v>
      </c>
      <c r="K252" t="s">
        <v>20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21</v>
      </c>
      <c r="S252" t="s">
        <v>2033</v>
      </c>
      <c r="T252" t="s">
        <v>2034</v>
      </c>
    </row>
    <row r="253" spans="1:20" x14ac:dyDescent="0.25">
      <c r="A253">
        <v>251</v>
      </c>
      <c r="B253" s="4" t="s">
        <v>552</v>
      </c>
      <c r="C253" s="3" t="s">
        <v>553</v>
      </c>
      <c r="D253">
        <v>7100</v>
      </c>
      <c r="E253">
        <v>3840</v>
      </c>
      <c r="F253">
        <f t="shared" si="12"/>
        <v>54.084507042253513</v>
      </c>
      <c r="G253" t="s">
        <v>12</v>
      </c>
      <c r="H253">
        <v>101</v>
      </c>
      <c r="I253">
        <f t="shared" si="13"/>
        <v>101</v>
      </c>
      <c r="J253" t="s">
        <v>19</v>
      </c>
      <c r="K253" t="s">
        <v>20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31</v>
      </c>
      <c r="S253" t="s">
        <v>2037</v>
      </c>
      <c r="T253" t="s">
        <v>2038</v>
      </c>
    </row>
    <row r="254" spans="1:20" ht="31.5" x14ac:dyDescent="0.25">
      <c r="A254">
        <v>252</v>
      </c>
      <c r="B254" s="4" t="s">
        <v>554</v>
      </c>
      <c r="C254" s="3" t="s">
        <v>555</v>
      </c>
      <c r="D254">
        <v>1000</v>
      </c>
      <c r="E254">
        <v>6263</v>
      </c>
      <c r="F254">
        <f t="shared" si="12"/>
        <v>626.29999999999995</v>
      </c>
      <c r="G254" t="s">
        <v>18</v>
      </c>
      <c r="H254">
        <v>59</v>
      </c>
      <c r="I254">
        <f t="shared" si="13"/>
        <v>59</v>
      </c>
      <c r="J254" t="s">
        <v>19</v>
      </c>
      <c r="K254" t="s">
        <v>20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31</v>
      </c>
      <c r="S254" t="s">
        <v>2037</v>
      </c>
      <c r="T254" t="s">
        <v>2038</v>
      </c>
    </row>
    <row r="255" spans="1:20" x14ac:dyDescent="0.25">
      <c r="A255">
        <v>253</v>
      </c>
      <c r="B255" s="4" t="s">
        <v>556</v>
      </c>
      <c r="C255" s="3" t="s">
        <v>557</v>
      </c>
      <c r="D255">
        <v>121500</v>
      </c>
      <c r="E255">
        <v>108161</v>
      </c>
      <c r="F255">
        <f t="shared" si="12"/>
        <v>89.021399176954731</v>
      </c>
      <c r="G255" t="s">
        <v>12</v>
      </c>
      <c r="H255">
        <v>1335</v>
      </c>
      <c r="I255">
        <f t="shared" si="13"/>
        <v>1335</v>
      </c>
      <c r="J255" t="s">
        <v>13</v>
      </c>
      <c r="K255" t="s">
        <v>14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51</v>
      </c>
      <c r="S255" t="s">
        <v>2039</v>
      </c>
      <c r="T255" t="s">
        <v>2042</v>
      </c>
    </row>
    <row r="256" spans="1:20" ht="31.5" x14ac:dyDescent="0.25">
      <c r="A256">
        <v>254</v>
      </c>
      <c r="B256" s="4" t="s">
        <v>558</v>
      </c>
      <c r="C256" s="3" t="s">
        <v>559</v>
      </c>
      <c r="D256">
        <v>4600</v>
      </c>
      <c r="E256">
        <v>8505</v>
      </c>
      <c r="F256">
        <f t="shared" si="12"/>
        <v>184.89130434782609</v>
      </c>
      <c r="G256" t="s">
        <v>18</v>
      </c>
      <c r="H256">
        <v>88</v>
      </c>
      <c r="I256">
        <f t="shared" si="13"/>
        <v>88</v>
      </c>
      <c r="J256" t="s">
        <v>19</v>
      </c>
      <c r="K256" t="s">
        <v>20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66</v>
      </c>
      <c r="S256" t="s">
        <v>2045</v>
      </c>
      <c r="T256" t="s">
        <v>2046</v>
      </c>
    </row>
    <row r="257" spans="1:20" ht="31.5" x14ac:dyDescent="0.25">
      <c r="A257">
        <v>255</v>
      </c>
      <c r="B257" s="4" t="s">
        <v>560</v>
      </c>
      <c r="C257" s="3" t="s">
        <v>561</v>
      </c>
      <c r="D257">
        <v>80500</v>
      </c>
      <c r="E257">
        <v>96735</v>
      </c>
      <c r="F257">
        <f t="shared" si="12"/>
        <v>120.16770186335404</v>
      </c>
      <c r="G257" t="s">
        <v>18</v>
      </c>
      <c r="H257">
        <v>1697</v>
      </c>
      <c r="I257">
        <f t="shared" si="13"/>
        <v>1697</v>
      </c>
      <c r="J257" t="s">
        <v>19</v>
      </c>
      <c r="K257" t="s">
        <v>20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21</v>
      </c>
      <c r="S257" t="s">
        <v>2033</v>
      </c>
      <c r="T257" t="s">
        <v>2034</v>
      </c>
    </row>
    <row r="258" spans="1:20" x14ac:dyDescent="0.25">
      <c r="A258">
        <v>256</v>
      </c>
      <c r="B258" s="4" t="s">
        <v>562</v>
      </c>
      <c r="C258" s="3" t="s">
        <v>563</v>
      </c>
      <c r="D258">
        <v>4100</v>
      </c>
      <c r="E258">
        <v>959</v>
      </c>
      <c r="F258">
        <f t="shared" si="12"/>
        <v>23.390243902439025</v>
      </c>
      <c r="G258" t="s">
        <v>12</v>
      </c>
      <c r="H258">
        <v>15</v>
      </c>
      <c r="I258">
        <f t="shared" si="13"/>
        <v>15</v>
      </c>
      <c r="J258" t="s">
        <v>38</v>
      </c>
      <c r="K258" t="s">
        <v>39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21</v>
      </c>
      <c r="S258" t="s">
        <v>2033</v>
      </c>
      <c r="T258" t="s">
        <v>2034</v>
      </c>
    </row>
    <row r="259" spans="1:20" x14ac:dyDescent="0.25">
      <c r="A259">
        <v>257</v>
      </c>
      <c r="B259" s="4" t="s">
        <v>564</v>
      </c>
      <c r="C259" s="3" t="s">
        <v>565</v>
      </c>
      <c r="D259">
        <v>5700</v>
      </c>
      <c r="E259">
        <v>8322</v>
      </c>
      <c r="F259">
        <f t="shared" ref="F259:F322" si="16">(E259/D259)*100</f>
        <v>146</v>
      </c>
      <c r="G259" t="s">
        <v>18</v>
      </c>
      <c r="H259">
        <v>92</v>
      </c>
      <c r="I259">
        <f t="shared" ref="I259:I322" si="17">AVERAGE(H259)</f>
        <v>92</v>
      </c>
      <c r="J259" t="s">
        <v>19</v>
      </c>
      <c r="K259" t="s">
        <v>20</v>
      </c>
      <c r="L259">
        <v>1362463200</v>
      </c>
      <c r="M259">
        <v>1363669200</v>
      </c>
      <c r="N259" s="8">
        <f t="shared" ref="N259:N322" si="18">(((L259/60)/60/24)+DATE(1970,1,1))</f>
        <v>41338.25</v>
      </c>
      <c r="O259" s="8">
        <f t="shared" ref="O259:O322" si="19">(((M259/60)/60/24)+DATE(1970,1,1))</f>
        <v>41352.208333333336</v>
      </c>
      <c r="P259" t="b">
        <v>0</v>
      </c>
      <c r="Q259" t="b">
        <v>0</v>
      </c>
      <c r="R259" t="s">
        <v>31</v>
      </c>
      <c r="S259" t="s">
        <v>2037</v>
      </c>
      <c r="T259" t="s">
        <v>2038</v>
      </c>
    </row>
    <row r="260" spans="1:20" x14ac:dyDescent="0.25">
      <c r="A260">
        <v>258</v>
      </c>
      <c r="B260" s="4" t="s">
        <v>566</v>
      </c>
      <c r="C260" s="3" t="s">
        <v>567</v>
      </c>
      <c r="D260">
        <v>5000</v>
      </c>
      <c r="E260">
        <v>13424</v>
      </c>
      <c r="F260">
        <f t="shared" si="16"/>
        <v>268.48</v>
      </c>
      <c r="G260" t="s">
        <v>18</v>
      </c>
      <c r="H260">
        <v>186</v>
      </c>
      <c r="I260">
        <f t="shared" si="17"/>
        <v>186</v>
      </c>
      <c r="J260" t="s">
        <v>19</v>
      </c>
      <c r="K260" t="s">
        <v>20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31</v>
      </c>
      <c r="S260" t="s">
        <v>2037</v>
      </c>
      <c r="T260" t="s">
        <v>2038</v>
      </c>
    </row>
    <row r="261" spans="1:20" ht="31.5" x14ac:dyDescent="0.25">
      <c r="A261">
        <v>259</v>
      </c>
      <c r="B261" s="4" t="s">
        <v>568</v>
      </c>
      <c r="C261" s="3" t="s">
        <v>569</v>
      </c>
      <c r="D261">
        <v>1800</v>
      </c>
      <c r="E261">
        <v>10755</v>
      </c>
      <c r="F261">
        <f t="shared" si="16"/>
        <v>597.5</v>
      </c>
      <c r="G261" t="s">
        <v>18</v>
      </c>
      <c r="H261">
        <v>138</v>
      </c>
      <c r="I261">
        <f t="shared" si="17"/>
        <v>138</v>
      </c>
      <c r="J261" t="s">
        <v>19</v>
      </c>
      <c r="K261" t="s">
        <v>20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120</v>
      </c>
      <c r="S261" t="s">
        <v>2052</v>
      </c>
      <c r="T261" t="s">
        <v>2053</v>
      </c>
    </row>
    <row r="262" spans="1:20" x14ac:dyDescent="0.25">
      <c r="A262">
        <v>260</v>
      </c>
      <c r="B262" s="4" t="s">
        <v>570</v>
      </c>
      <c r="C262" s="3" t="s">
        <v>571</v>
      </c>
      <c r="D262">
        <v>6300</v>
      </c>
      <c r="E262">
        <v>9935</v>
      </c>
      <c r="F262">
        <f t="shared" si="16"/>
        <v>157.69841269841268</v>
      </c>
      <c r="G262" t="s">
        <v>18</v>
      </c>
      <c r="H262">
        <v>261</v>
      </c>
      <c r="I262">
        <f t="shared" si="17"/>
        <v>261</v>
      </c>
      <c r="J262" t="s">
        <v>19</v>
      </c>
      <c r="K262" t="s">
        <v>20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21</v>
      </c>
      <c r="S262" t="s">
        <v>2033</v>
      </c>
      <c r="T262" t="s">
        <v>2034</v>
      </c>
    </row>
    <row r="263" spans="1:20" ht="31.5" x14ac:dyDescent="0.25">
      <c r="A263">
        <v>261</v>
      </c>
      <c r="B263" s="4" t="s">
        <v>572</v>
      </c>
      <c r="C263" s="3" t="s">
        <v>573</v>
      </c>
      <c r="D263">
        <v>84300</v>
      </c>
      <c r="E263">
        <v>26303</v>
      </c>
      <c r="F263">
        <f t="shared" si="16"/>
        <v>31.201660735468568</v>
      </c>
      <c r="G263" t="s">
        <v>12</v>
      </c>
      <c r="H263">
        <v>454</v>
      </c>
      <c r="I263">
        <f t="shared" si="17"/>
        <v>454</v>
      </c>
      <c r="J263" t="s">
        <v>19</v>
      </c>
      <c r="K263" t="s">
        <v>20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21</v>
      </c>
      <c r="S263" t="s">
        <v>2033</v>
      </c>
      <c r="T263" t="s">
        <v>2034</v>
      </c>
    </row>
    <row r="264" spans="1:20" x14ac:dyDescent="0.25">
      <c r="A264">
        <v>262</v>
      </c>
      <c r="B264" s="4" t="s">
        <v>574</v>
      </c>
      <c r="C264" s="3" t="s">
        <v>575</v>
      </c>
      <c r="D264">
        <v>1700</v>
      </c>
      <c r="E264">
        <v>5328</v>
      </c>
      <c r="F264">
        <f t="shared" si="16"/>
        <v>313.41176470588238</v>
      </c>
      <c r="G264" t="s">
        <v>18</v>
      </c>
      <c r="H264">
        <v>107</v>
      </c>
      <c r="I264">
        <f t="shared" si="17"/>
        <v>107</v>
      </c>
      <c r="J264" t="s">
        <v>19</v>
      </c>
      <c r="K264" t="s">
        <v>20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58</v>
      </c>
      <c r="S264" t="s">
        <v>2033</v>
      </c>
      <c r="T264" t="s">
        <v>2043</v>
      </c>
    </row>
    <row r="265" spans="1:20" x14ac:dyDescent="0.25">
      <c r="A265">
        <v>263</v>
      </c>
      <c r="B265" s="4" t="s">
        <v>576</v>
      </c>
      <c r="C265" s="3" t="s">
        <v>577</v>
      </c>
      <c r="D265">
        <v>2900</v>
      </c>
      <c r="E265">
        <v>10756</v>
      </c>
      <c r="F265">
        <f t="shared" si="16"/>
        <v>370.89655172413791</v>
      </c>
      <c r="G265" t="s">
        <v>18</v>
      </c>
      <c r="H265">
        <v>199</v>
      </c>
      <c r="I265">
        <f t="shared" si="17"/>
        <v>199</v>
      </c>
      <c r="J265" t="s">
        <v>19</v>
      </c>
      <c r="K265" t="s">
        <v>20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120</v>
      </c>
      <c r="S265" t="s">
        <v>2052</v>
      </c>
      <c r="T265" t="s">
        <v>2053</v>
      </c>
    </row>
    <row r="266" spans="1:20" x14ac:dyDescent="0.25">
      <c r="A266">
        <v>264</v>
      </c>
      <c r="B266" s="4" t="s">
        <v>578</v>
      </c>
      <c r="C266" s="3" t="s">
        <v>579</v>
      </c>
      <c r="D266">
        <v>45600</v>
      </c>
      <c r="E266">
        <v>165375</v>
      </c>
      <c r="F266">
        <f t="shared" si="16"/>
        <v>362.66447368421052</v>
      </c>
      <c r="G266" t="s">
        <v>18</v>
      </c>
      <c r="H266">
        <v>5512</v>
      </c>
      <c r="I266">
        <f t="shared" si="17"/>
        <v>5512</v>
      </c>
      <c r="J266" t="s">
        <v>19</v>
      </c>
      <c r="K266" t="s">
        <v>20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31</v>
      </c>
      <c r="S266" t="s">
        <v>2037</v>
      </c>
      <c r="T266" t="s">
        <v>2038</v>
      </c>
    </row>
    <row r="267" spans="1:20" x14ac:dyDescent="0.25">
      <c r="A267">
        <v>265</v>
      </c>
      <c r="B267" s="4" t="s">
        <v>580</v>
      </c>
      <c r="C267" s="3" t="s">
        <v>581</v>
      </c>
      <c r="D267">
        <v>4900</v>
      </c>
      <c r="E267">
        <v>6031</v>
      </c>
      <c r="F267">
        <f t="shared" si="16"/>
        <v>123.08163265306122</v>
      </c>
      <c r="G267" t="s">
        <v>18</v>
      </c>
      <c r="H267">
        <v>86</v>
      </c>
      <c r="I267">
        <f t="shared" si="17"/>
        <v>86</v>
      </c>
      <c r="J267" t="s">
        <v>19</v>
      </c>
      <c r="K267" t="s">
        <v>20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31</v>
      </c>
      <c r="S267" t="s">
        <v>2037</v>
      </c>
      <c r="T267" t="s">
        <v>2038</v>
      </c>
    </row>
    <row r="268" spans="1:20" x14ac:dyDescent="0.25">
      <c r="A268">
        <v>266</v>
      </c>
      <c r="B268" s="4" t="s">
        <v>582</v>
      </c>
      <c r="C268" s="3" t="s">
        <v>583</v>
      </c>
      <c r="D268">
        <v>111900</v>
      </c>
      <c r="E268">
        <v>85902</v>
      </c>
      <c r="F268">
        <f t="shared" si="16"/>
        <v>76.766756032171585</v>
      </c>
      <c r="G268" t="s">
        <v>12</v>
      </c>
      <c r="H268">
        <v>3182</v>
      </c>
      <c r="I268">
        <f t="shared" si="17"/>
        <v>3182</v>
      </c>
      <c r="J268" t="s">
        <v>105</v>
      </c>
      <c r="K268" t="s">
        <v>106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157</v>
      </c>
      <c r="S268" t="s">
        <v>2033</v>
      </c>
      <c r="T268" t="s">
        <v>2056</v>
      </c>
    </row>
    <row r="269" spans="1:20" x14ac:dyDescent="0.25">
      <c r="A269">
        <v>267</v>
      </c>
      <c r="B269" s="4" t="s">
        <v>584</v>
      </c>
      <c r="C269" s="3" t="s">
        <v>585</v>
      </c>
      <c r="D269">
        <v>61600</v>
      </c>
      <c r="E269">
        <v>143910</v>
      </c>
      <c r="F269">
        <f t="shared" si="16"/>
        <v>233.62012987012989</v>
      </c>
      <c r="G269" t="s">
        <v>18</v>
      </c>
      <c r="H269">
        <v>2768</v>
      </c>
      <c r="I269">
        <f t="shared" si="17"/>
        <v>2768</v>
      </c>
      <c r="J269" t="s">
        <v>24</v>
      </c>
      <c r="K269" t="s">
        <v>25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31</v>
      </c>
      <c r="S269" t="s">
        <v>2037</v>
      </c>
      <c r="T269" t="s">
        <v>2038</v>
      </c>
    </row>
    <row r="270" spans="1:20" x14ac:dyDescent="0.25">
      <c r="A270">
        <v>268</v>
      </c>
      <c r="B270" s="4" t="s">
        <v>586</v>
      </c>
      <c r="C270" s="3" t="s">
        <v>587</v>
      </c>
      <c r="D270">
        <v>1500</v>
      </c>
      <c r="E270">
        <v>2708</v>
      </c>
      <c r="F270">
        <f t="shared" si="16"/>
        <v>180.53333333333333</v>
      </c>
      <c r="G270" t="s">
        <v>18</v>
      </c>
      <c r="H270">
        <v>48</v>
      </c>
      <c r="I270">
        <f t="shared" si="17"/>
        <v>48</v>
      </c>
      <c r="J270" t="s">
        <v>19</v>
      </c>
      <c r="K270" t="s">
        <v>20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40</v>
      </c>
      <c r="S270" t="s">
        <v>2039</v>
      </c>
      <c r="T270" t="s">
        <v>2040</v>
      </c>
    </row>
    <row r="271" spans="1:20" x14ac:dyDescent="0.25">
      <c r="A271">
        <v>269</v>
      </c>
      <c r="B271" s="4" t="s">
        <v>588</v>
      </c>
      <c r="C271" s="3" t="s">
        <v>589</v>
      </c>
      <c r="D271">
        <v>3500</v>
      </c>
      <c r="E271">
        <v>8842</v>
      </c>
      <c r="F271">
        <f t="shared" si="16"/>
        <v>252.62857142857143</v>
      </c>
      <c r="G271" t="s">
        <v>18</v>
      </c>
      <c r="H271">
        <v>87</v>
      </c>
      <c r="I271">
        <f t="shared" si="17"/>
        <v>87</v>
      </c>
      <c r="J271" t="s">
        <v>19</v>
      </c>
      <c r="K271" t="s">
        <v>20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267</v>
      </c>
      <c r="S271" t="s">
        <v>2039</v>
      </c>
      <c r="T271" t="s">
        <v>2058</v>
      </c>
    </row>
    <row r="272" spans="1:20" x14ac:dyDescent="0.25">
      <c r="A272">
        <v>270</v>
      </c>
      <c r="B272" s="4" t="s">
        <v>590</v>
      </c>
      <c r="C272" s="3" t="s">
        <v>591</v>
      </c>
      <c r="D272">
        <v>173900</v>
      </c>
      <c r="E272">
        <v>47260</v>
      </c>
      <c r="F272">
        <f t="shared" si="16"/>
        <v>27.176538240368025</v>
      </c>
      <c r="G272" t="s">
        <v>72</v>
      </c>
      <c r="H272">
        <v>1890</v>
      </c>
      <c r="I272">
        <f t="shared" si="17"/>
        <v>1890</v>
      </c>
      <c r="J272" t="s">
        <v>19</v>
      </c>
      <c r="K272" t="s">
        <v>20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87</v>
      </c>
      <c r="S272" t="s">
        <v>2048</v>
      </c>
      <c r="T272" t="s">
        <v>2049</v>
      </c>
    </row>
    <row r="273" spans="1:20" ht="31.5" x14ac:dyDescent="0.25">
      <c r="A273">
        <v>271</v>
      </c>
      <c r="B273" s="4" t="s">
        <v>592</v>
      </c>
      <c r="C273" s="3" t="s">
        <v>593</v>
      </c>
      <c r="D273">
        <v>153700</v>
      </c>
      <c r="E273">
        <v>1953</v>
      </c>
      <c r="F273">
        <f t="shared" si="16"/>
        <v>1.2706571242680547</v>
      </c>
      <c r="G273" t="s">
        <v>45</v>
      </c>
      <c r="H273">
        <v>61</v>
      </c>
      <c r="I273">
        <f t="shared" si="17"/>
        <v>61</v>
      </c>
      <c r="J273" t="s">
        <v>19</v>
      </c>
      <c r="K273" t="s">
        <v>20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120</v>
      </c>
      <c r="S273" t="s">
        <v>2052</v>
      </c>
      <c r="T273" t="s">
        <v>2053</v>
      </c>
    </row>
    <row r="274" spans="1:20" x14ac:dyDescent="0.25">
      <c r="A274">
        <v>272</v>
      </c>
      <c r="B274" s="4" t="s">
        <v>594</v>
      </c>
      <c r="C274" s="3" t="s">
        <v>595</v>
      </c>
      <c r="D274">
        <v>51100</v>
      </c>
      <c r="E274">
        <v>155349</v>
      </c>
      <c r="F274">
        <f t="shared" si="16"/>
        <v>304.0097847358121</v>
      </c>
      <c r="G274" t="s">
        <v>18</v>
      </c>
      <c r="H274">
        <v>1894</v>
      </c>
      <c r="I274">
        <f t="shared" si="17"/>
        <v>1894</v>
      </c>
      <c r="J274" t="s">
        <v>19</v>
      </c>
      <c r="K274" t="s">
        <v>20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31</v>
      </c>
      <c r="S274" t="s">
        <v>2037</v>
      </c>
      <c r="T274" t="s">
        <v>2038</v>
      </c>
    </row>
    <row r="275" spans="1:20" x14ac:dyDescent="0.25">
      <c r="A275">
        <v>273</v>
      </c>
      <c r="B275" s="4" t="s">
        <v>596</v>
      </c>
      <c r="C275" s="3" t="s">
        <v>597</v>
      </c>
      <c r="D275">
        <v>7800</v>
      </c>
      <c r="E275">
        <v>10704</v>
      </c>
      <c r="F275">
        <f t="shared" si="16"/>
        <v>137.23076923076923</v>
      </c>
      <c r="G275" t="s">
        <v>18</v>
      </c>
      <c r="H275">
        <v>282</v>
      </c>
      <c r="I275">
        <f t="shared" si="17"/>
        <v>282</v>
      </c>
      <c r="J275" t="s">
        <v>13</v>
      </c>
      <c r="K275" t="s">
        <v>14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31</v>
      </c>
      <c r="S275" t="s">
        <v>2037</v>
      </c>
      <c r="T275" t="s">
        <v>2038</v>
      </c>
    </row>
    <row r="276" spans="1:20" ht="31.5" x14ac:dyDescent="0.25">
      <c r="A276">
        <v>274</v>
      </c>
      <c r="B276" s="4" t="s">
        <v>598</v>
      </c>
      <c r="C276" s="3" t="s">
        <v>599</v>
      </c>
      <c r="D276">
        <v>2400</v>
      </c>
      <c r="E276">
        <v>773</v>
      </c>
      <c r="F276">
        <f t="shared" si="16"/>
        <v>32.208333333333336</v>
      </c>
      <c r="G276" t="s">
        <v>12</v>
      </c>
      <c r="H276">
        <v>15</v>
      </c>
      <c r="I276">
        <f t="shared" si="17"/>
        <v>15</v>
      </c>
      <c r="J276" t="s">
        <v>19</v>
      </c>
      <c r="K276" t="s">
        <v>20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31</v>
      </c>
      <c r="S276" t="s">
        <v>2037</v>
      </c>
      <c r="T276" t="s">
        <v>2038</v>
      </c>
    </row>
    <row r="277" spans="1:20" ht="31.5" x14ac:dyDescent="0.25">
      <c r="A277">
        <v>275</v>
      </c>
      <c r="B277" s="4" t="s">
        <v>600</v>
      </c>
      <c r="C277" s="3" t="s">
        <v>601</v>
      </c>
      <c r="D277">
        <v>3900</v>
      </c>
      <c r="E277">
        <v>9419</v>
      </c>
      <c r="F277">
        <f t="shared" si="16"/>
        <v>241.51282051282053</v>
      </c>
      <c r="G277" t="s">
        <v>18</v>
      </c>
      <c r="H277">
        <v>116</v>
      </c>
      <c r="I277">
        <f t="shared" si="17"/>
        <v>116</v>
      </c>
      <c r="J277" t="s">
        <v>19</v>
      </c>
      <c r="K277" t="s">
        <v>20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204</v>
      </c>
      <c r="S277" t="s">
        <v>2045</v>
      </c>
      <c r="T277" t="s">
        <v>2057</v>
      </c>
    </row>
    <row r="278" spans="1:20" x14ac:dyDescent="0.25">
      <c r="A278">
        <v>276</v>
      </c>
      <c r="B278" s="4" t="s">
        <v>602</v>
      </c>
      <c r="C278" s="3" t="s">
        <v>603</v>
      </c>
      <c r="D278">
        <v>5500</v>
      </c>
      <c r="E278">
        <v>5324</v>
      </c>
      <c r="F278">
        <f t="shared" si="16"/>
        <v>96.8</v>
      </c>
      <c r="G278" t="s">
        <v>12</v>
      </c>
      <c r="H278">
        <v>133</v>
      </c>
      <c r="I278">
        <f t="shared" si="17"/>
        <v>133</v>
      </c>
      <c r="J278" t="s">
        <v>19</v>
      </c>
      <c r="K278" t="s">
        <v>20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87</v>
      </c>
      <c r="S278" t="s">
        <v>2048</v>
      </c>
      <c r="T278" t="s">
        <v>2049</v>
      </c>
    </row>
    <row r="279" spans="1:20" ht="31.5" x14ac:dyDescent="0.25">
      <c r="A279">
        <v>277</v>
      </c>
      <c r="B279" s="4" t="s">
        <v>604</v>
      </c>
      <c r="C279" s="3" t="s">
        <v>605</v>
      </c>
      <c r="D279">
        <v>700</v>
      </c>
      <c r="E279">
        <v>7465</v>
      </c>
      <c r="F279">
        <f t="shared" si="16"/>
        <v>1066.4285714285716</v>
      </c>
      <c r="G279" t="s">
        <v>18</v>
      </c>
      <c r="H279">
        <v>83</v>
      </c>
      <c r="I279">
        <f t="shared" si="17"/>
        <v>83</v>
      </c>
      <c r="J279" t="s">
        <v>19</v>
      </c>
      <c r="K279" t="s">
        <v>20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31</v>
      </c>
      <c r="S279" t="s">
        <v>2037</v>
      </c>
      <c r="T279" t="s">
        <v>2038</v>
      </c>
    </row>
    <row r="280" spans="1:20" x14ac:dyDescent="0.25">
      <c r="A280">
        <v>278</v>
      </c>
      <c r="B280" s="4" t="s">
        <v>606</v>
      </c>
      <c r="C280" s="3" t="s">
        <v>607</v>
      </c>
      <c r="D280">
        <v>2700</v>
      </c>
      <c r="E280">
        <v>8799</v>
      </c>
      <c r="F280">
        <f t="shared" si="16"/>
        <v>325.88888888888891</v>
      </c>
      <c r="G280" t="s">
        <v>18</v>
      </c>
      <c r="H280">
        <v>91</v>
      </c>
      <c r="I280">
        <f t="shared" si="17"/>
        <v>91</v>
      </c>
      <c r="J280" t="s">
        <v>19</v>
      </c>
      <c r="K280" t="s">
        <v>20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26</v>
      </c>
      <c r="S280" t="s">
        <v>2035</v>
      </c>
      <c r="T280" t="s">
        <v>2036</v>
      </c>
    </row>
    <row r="281" spans="1:20" x14ac:dyDescent="0.25">
      <c r="A281">
        <v>279</v>
      </c>
      <c r="B281" s="4" t="s">
        <v>608</v>
      </c>
      <c r="C281" s="3" t="s">
        <v>609</v>
      </c>
      <c r="D281">
        <v>8000</v>
      </c>
      <c r="E281">
        <v>13656</v>
      </c>
      <c r="F281">
        <f t="shared" si="16"/>
        <v>170.70000000000002</v>
      </c>
      <c r="G281" t="s">
        <v>18</v>
      </c>
      <c r="H281">
        <v>546</v>
      </c>
      <c r="I281">
        <f t="shared" si="17"/>
        <v>546</v>
      </c>
      <c r="J281" t="s">
        <v>19</v>
      </c>
      <c r="K281" t="s">
        <v>20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31</v>
      </c>
      <c r="S281" t="s">
        <v>2037</v>
      </c>
      <c r="T281" t="s">
        <v>2038</v>
      </c>
    </row>
    <row r="282" spans="1:20" ht="31.5" x14ac:dyDescent="0.25">
      <c r="A282">
        <v>280</v>
      </c>
      <c r="B282" s="4" t="s">
        <v>610</v>
      </c>
      <c r="C282" s="3" t="s">
        <v>611</v>
      </c>
      <c r="D282">
        <v>2500</v>
      </c>
      <c r="E282">
        <v>14536</v>
      </c>
      <c r="F282">
        <f t="shared" si="16"/>
        <v>581.44000000000005</v>
      </c>
      <c r="G282" t="s">
        <v>18</v>
      </c>
      <c r="H282">
        <v>393</v>
      </c>
      <c r="I282">
        <f t="shared" si="17"/>
        <v>393</v>
      </c>
      <c r="J282" t="s">
        <v>19</v>
      </c>
      <c r="K282" t="s">
        <v>20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69</v>
      </c>
      <c r="S282" t="s">
        <v>2039</v>
      </c>
      <c r="T282" t="s">
        <v>2047</v>
      </c>
    </row>
    <row r="283" spans="1:20" x14ac:dyDescent="0.25">
      <c r="A283">
        <v>281</v>
      </c>
      <c r="B283" s="4" t="s">
        <v>612</v>
      </c>
      <c r="C283" s="3" t="s">
        <v>613</v>
      </c>
      <c r="D283">
        <v>164500</v>
      </c>
      <c r="E283">
        <v>150552</v>
      </c>
      <c r="F283">
        <f t="shared" si="16"/>
        <v>91.520972644376897</v>
      </c>
      <c r="G283" t="s">
        <v>12</v>
      </c>
      <c r="H283">
        <v>2062</v>
      </c>
      <c r="I283">
        <f t="shared" si="17"/>
        <v>2062</v>
      </c>
      <c r="J283" t="s">
        <v>19</v>
      </c>
      <c r="K283" t="s">
        <v>20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31</v>
      </c>
      <c r="S283" t="s">
        <v>2037</v>
      </c>
      <c r="T283" t="s">
        <v>2038</v>
      </c>
    </row>
    <row r="284" spans="1:20" x14ac:dyDescent="0.25">
      <c r="A284">
        <v>282</v>
      </c>
      <c r="B284" s="4" t="s">
        <v>614</v>
      </c>
      <c r="C284" s="3" t="s">
        <v>615</v>
      </c>
      <c r="D284">
        <v>8400</v>
      </c>
      <c r="E284">
        <v>9076</v>
      </c>
      <c r="F284">
        <f t="shared" si="16"/>
        <v>108.04761904761904</v>
      </c>
      <c r="G284" t="s">
        <v>18</v>
      </c>
      <c r="H284">
        <v>133</v>
      </c>
      <c r="I284">
        <f t="shared" si="17"/>
        <v>133</v>
      </c>
      <c r="J284" t="s">
        <v>19</v>
      </c>
      <c r="K284" t="s">
        <v>20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267</v>
      </c>
      <c r="S284" t="s">
        <v>2039</v>
      </c>
      <c r="T284" t="s">
        <v>2058</v>
      </c>
    </row>
    <row r="285" spans="1:20" ht="31.5" x14ac:dyDescent="0.25">
      <c r="A285">
        <v>283</v>
      </c>
      <c r="B285" s="4" t="s">
        <v>616</v>
      </c>
      <c r="C285" s="3" t="s">
        <v>617</v>
      </c>
      <c r="D285">
        <v>8100</v>
      </c>
      <c r="E285">
        <v>1517</v>
      </c>
      <c r="F285">
        <f t="shared" si="16"/>
        <v>18.728395061728396</v>
      </c>
      <c r="G285" t="s">
        <v>12</v>
      </c>
      <c r="H285">
        <v>29</v>
      </c>
      <c r="I285">
        <f t="shared" si="17"/>
        <v>29</v>
      </c>
      <c r="J285" t="s">
        <v>34</v>
      </c>
      <c r="K285" t="s">
        <v>35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21</v>
      </c>
      <c r="S285" t="s">
        <v>2033</v>
      </c>
      <c r="T285" t="s">
        <v>2034</v>
      </c>
    </row>
    <row r="286" spans="1:20" x14ac:dyDescent="0.25">
      <c r="A286">
        <v>284</v>
      </c>
      <c r="B286" s="4" t="s">
        <v>618</v>
      </c>
      <c r="C286" s="3" t="s">
        <v>619</v>
      </c>
      <c r="D286">
        <v>9800</v>
      </c>
      <c r="E286">
        <v>8153</v>
      </c>
      <c r="F286">
        <f t="shared" si="16"/>
        <v>83.193877551020407</v>
      </c>
      <c r="G286" t="s">
        <v>12</v>
      </c>
      <c r="H286">
        <v>132</v>
      </c>
      <c r="I286">
        <f t="shared" si="17"/>
        <v>132</v>
      </c>
      <c r="J286" t="s">
        <v>19</v>
      </c>
      <c r="K286" t="s">
        <v>20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26</v>
      </c>
      <c r="S286" t="s">
        <v>2035</v>
      </c>
      <c r="T286" t="s">
        <v>2036</v>
      </c>
    </row>
    <row r="287" spans="1:20" x14ac:dyDescent="0.25">
      <c r="A287">
        <v>285</v>
      </c>
      <c r="B287" s="4" t="s">
        <v>620</v>
      </c>
      <c r="C287" s="3" t="s">
        <v>621</v>
      </c>
      <c r="D287">
        <v>900</v>
      </c>
      <c r="E287">
        <v>6357</v>
      </c>
      <c r="F287">
        <f t="shared" si="16"/>
        <v>706.33333333333337</v>
      </c>
      <c r="G287" t="s">
        <v>18</v>
      </c>
      <c r="H287">
        <v>254</v>
      </c>
      <c r="I287">
        <f t="shared" si="17"/>
        <v>254</v>
      </c>
      <c r="J287" t="s">
        <v>19</v>
      </c>
      <c r="K287" t="s">
        <v>20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31</v>
      </c>
      <c r="S287" t="s">
        <v>2037</v>
      </c>
      <c r="T287" t="s">
        <v>2038</v>
      </c>
    </row>
    <row r="288" spans="1:20" x14ac:dyDescent="0.25">
      <c r="A288">
        <v>286</v>
      </c>
      <c r="B288" s="4" t="s">
        <v>622</v>
      </c>
      <c r="C288" s="3" t="s">
        <v>623</v>
      </c>
      <c r="D288">
        <v>112100</v>
      </c>
      <c r="E288">
        <v>19557</v>
      </c>
      <c r="F288">
        <f t="shared" si="16"/>
        <v>17.446030330062445</v>
      </c>
      <c r="G288" t="s">
        <v>72</v>
      </c>
      <c r="H288">
        <v>184</v>
      </c>
      <c r="I288">
        <f t="shared" si="17"/>
        <v>184</v>
      </c>
      <c r="J288" t="s">
        <v>19</v>
      </c>
      <c r="K288" t="s">
        <v>20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31</v>
      </c>
      <c r="S288" t="s">
        <v>2037</v>
      </c>
      <c r="T288" t="s">
        <v>2038</v>
      </c>
    </row>
    <row r="289" spans="1:20" x14ac:dyDescent="0.25">
      <c r="A289">
        <v>287</v>
      </c>
      <c r="B289" s="4" t="s">
        <v>624</v>
      </c>
      <c r="C289" s="3" t="s">
        <v>625</v>
      </c>
      <c r="D289">
        <v>6300</v>
      </c>
      <c r="E289">
        <v>13213</v>
      </c>
      <c r="F289">
        <f t="shared" si="16"/>
        <v>209.73015873015873</v>
      </c>
      <c r="G289" t="s">
        <v>18</v>
      </c>
      <c r="H289">
        <v>176</v>
      </c>
      <c r="I289">
        <f t="shared" si="17"/>
        <v>176</v>
      </c>
      <c r="J289" t="s">
        <v>19</v>
      </c>
      <c r="K289" t="s">
        <v>20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48</v>
      </c>
      <c r="S289" t="s">
        <v>2033</v>
      </c>
      <c r="T289" t="s">
        <v>2041</v>
      </c>
    </row>
    <row r="290" spans="1:20" x14ac:dyDescent="0.25">
      <c r="A290">
        <v>288</v>
      </c>
      <c r="B290" s="4" t="s">
        <v>626</v>
      </c>
      <c r="C290" s="3" t="s">
        <v>627</v>
      </c>
      <c r="D290">
        <v>5600</v>
      </c>
      <c r="E290">
        <v>5476</v>
      </c>
      <c r="F290">
        <f t="shared" si="16"/>
        <v>97.785714285714292</v>
      </c>
      <c r="G290" t="s">
        <v>12</v>
      </c>
      <c r="H290">
        <v>137</v>
      </c>
      <c r="I290">
        <f t="shared" si="17"/>
        <v>137</v>
      </c>
      <c r="J290" t="s">
        <v>34</v>
      </c>
      <c r="K290" t="s">
        <v>35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146</v>
      </c>
      <c r="S290" t="s">
        <v>2033</v>
      </c>
      <c r="T290" t="s">
        <v>2055</v>
      </c>
    </row>
    <row r="291" spans="1:20" x14ac:dyDescent="0.25">
      <c r="A291">
        <v>289</v>
      </c>
      <c r="B291" s="4" t="s">
        <v>628</v>
      </c>
      <c r="C291" s="3" t="s">
        <v>629</v>
      </c>
      <c r="D291">
        <v>800</v>
      </c>
      <c r="E291">
        <v>13474</v>
      </c>
      <c r="F291">
        <f t="shared" si="16"/>
        <v>1684.25</v>
      </c>
      <c r="G291" t="s">
        <v>18</v>
      </c>
      <c r="H291">
        <v>337</v>
      </c>
      <c r="I291">
        <f t="shared" si="17"/>
        <v>337</v>
      </c>
      <c r="J291" t="s">
        <v>13</v>
      </c>
      <c r="K291" t="s">
        <v>14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31</v>
      </c>
      <c r="S291" t="s">
        <v>2037</v>
      </c>
      <c r="T291" t="s">
        <v>2038</v>
      </c>
    </row>
    <row r="292" spans="1:20" x14ac:dyDescent="0.25">
      <c r="A292">
        <v>290</v>
      </c>
      <c r="B292" s="4" t="s">
        <v>630</v>
      </c>
      <c r="C292" s="3" t="s">
        <v>631</v>
      </c>
      <c r="D292">
        <v>168600</v>
      </c>
      <c r="E292">
        <v>91722</v>
      </c>
      <c r="F292">
        <f t="shared" si="16"/>
        <v>54.402135231316727</v>
      </c>
      <c r="G292" t="s">
        <v>12</v>
      </c>
      <c r="H292">
        <v>908</v>
      </c>
      <c r="I292">
        <f t="shared" si="17"/>
        <v>908</v>
      </c>
      <c r="J292" t="s">
        <v>19</v>
      </c>
      <c r="K292" t="s">
        <v>20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40</v>
      </c>
      <c r="S292" t="s">
        <v>2039</v>
      </c>
      <c r="T292" t="s">
        <v>2040</v>
      </c>
    </row>
    <row r="293" spans="1:20" x14ac:dyDescent="0.25">
      <c r="A293">
        <v>291</v>
      </c>
      <c r="B293" s="4" t="s">
        <v>632</v>
      </c>
      <c r="C293" s="3" t="s">
        <v>633</v>
      </c>
      <c r="D293">
        <v>1800</v>
      </c>
      <c r="E293">
        <v>8219</v>
      </c>
      <c r="F293">
        <f t="shared" si="16"/>
        <v>456.61111111111109</v>
      </c>
      <c r="G293" t="s">
        <v>18</v>
      </c>
      <c r="H293">
        <v>107</v>
      </c>
      <c r="I293">
        <f t="shared" si="17"/>
        <v>107</v>
      </c>
      <c r="J293" t="s">
        <v>19</v>
      </c>
      <c r="K293" t="s">
        <v>20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26</v>
      </c>
      <c r="S293" t="s">
        <v>2035</v>
      </c>
      <c r="T293" t="s">
        <v>2036</v>
      </c>
    </row>
    <row r="294" spans="1:20" x14ac:dyDescent="0.25">
      <c r="A294">
        <v>292</v>
      </c>
      <c r="B294" s="4" t="s">
        <v>634</v>
      </c>
      <c r="C294" s="3" t="s">
        <v>635</v>
      </c>
      <c r="D294">
        <v>7300</v>
      </c>
      <c r="E294">
        <v>717</v>
      </c>
      <c r="F294">
        <f t="shared" si="16"/>
        <v>9.8219178082191778</v>
      </c>
      <c r="G294" t="s">
        <v>12</v>
      </c>
      <c r="H294">
        <v>10</v>
      </c>
      <c r="I294">
        <f t="shared" si="17"/>
        <v>10</v>
      </c>
      <c r="J294" t="s">
        <v>19</v>
      </c>
      <c r="K294" t="s">
        <v>20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15</v>
      </c>
      <c r="S294" t="s">
        <v>2031</v>
      </c>
      <c r="T294" t="s">
        <v>2032</v>
      </c>
    </row>
    <row r="295" spans="1:20" x14ac:dyDescent="0.25">
      <c r="A295">
        <v>293</v>
      </c>
      <c r="B295" s="4" t="s">
        <v>636</v>
      </c>
      <c r="C295" s="3" t="s">
        <v>637</v>
      </c>
      <c r="D295">
        <v>6500</v>
      </c>
      <c r="E295">
        <v>1065</v>
      </c>
      <c r="F295">
        <f t="shared" si="16"/>
        <v>16.384615384615383</v>
      </c>
      <c r="G295" t="s">
        <v>72</v>
      </c>
      <c r="H295">
        <v>32</v>
      </c>
      <c r="I295">
        <f t="shared" si="17"/>
        <v>32</v>
      </c>
      <c r="J295" t="s">
        <v>105</v>
      </c>
      <c r="K295" t="s">
        <v>106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31</v>
      </c>
      <c r="S295" t="s">
        <v>2037</v>
      </c>
      <c r="T295" t="s">
        <v>2038</v>
      </c>
    </row>
    <row r="296" spans="1:20" x14ac:dyDescent="0.25">
      <c r="A296">
        <v>294</v>
      </c>
      <c r="B296" s="4" t="s">
        <v>638</v>
      </c>
      <c r="C296" s="3" t="s">
        <v>639</v>
      </c>
      <c r="D296">
        <v>600</v>
      </c>
      <c r="E296">
        <v>8038</v>
      </c>
      <c r="F296">
        <f t="shared" si="16"/>
        <v>1339.6666666666667</v>
      </c>
      <c r="G296" t="s">
        <v>18</v>
      </c>
      <c r="H296">
        <v>183</v>
      </c>
      <c r="I296">
        <f t="shared" si="17"/>
        <v>183</v>
      </c>
      <c r="J296" t="s">
        <v>19</v>
      </c>
      <c r="K296" t="s">
        <v>20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31</v>
      </c>
      <c r="S296" t="s">
        <v>2037</v>
      </c>
      <c r="T296" t="s">
        <v>2038</v>
      </c>
    </row>
    <row r="297" spans="1:20" ht="31.5" x14ac:dyDescent="0.25">
      <c r="A297">
        <v>295</v>
      </c>
      <c r="B297" s="4" t="s">
        <v>640</v>
      </c>
      <c r="C297" s="3" t="s">
        <v>641</v>
      </c>
      <c r="D297">
        <v>192900</v>
      </c>
      <c r="E297">
        <v>68769</v>
      </c>
      <c r="F297">
        <f t="shared" si="16"/>
        <v>35.650077760497666</v>
      </c>
      <c r="G297" t="s">
        <v>12</v>
      </c>
      <c r="H297">
        <v>1910</v>
      </c>
      <c r="I297">
        <f t="shared" si="17"/>
        <v>1910</v>
      </c>
      <c r="J297" t="s">
        <v>96</v>
      </c>
      <c r="K297" t="s">
        <v>97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31</v>
      </c>
      <c r="S297" t="s">
        <v>2037</v>
      </c>
      <c r="T297" t="s">
        <v>2038</v>
      </c>
    </row>
    <row r="298" spans="1:20" ht="31.5" x14ac:dyDescent="0.25">
      <c r="A298">
        <v>296</v>
      </c>
      <c r="B298" s="4" t="s">
        <v>642</v>
      </c>
      <c r="C298" s="3" t="s">
        <v>643</v>
      </c>
      <c r="D298">
        <v>6100</v>
      </c>
      <c r="E298">
        <v>3352</v>
      </c>
      <c r="F298">
        <f t="shared" si="16"/>
        <v>54.950819672131146</v>
      </c>
      <c r="G298" t="s">
        <v>12</v>
      </c>
      <c r="H298">
        <v>38</v>
      </c>
      <c r="I298">
        <f t="shared" si="17"/>
        <v>38</v>
      </c>
      <c r="J298" t="s">
        <v>24</v>
      </c>
      <c r="K298" t="s">
        <v>25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31</v>
      </c>
      <c r="S298" t="s">
        <v>2037</v>
      </c>
      <c r="T298" t="s">
        <v>2038</v>
      </c>
    </row>
    <row r="299" spans="1:20" x14ac:dyDescent="0.25">
      <c r="A299">
        <v>297</v>
      </c>
      <c r="B299" s="4" t="s">
        <v>644</v>
      </c>
      <c r="C299" s="3" t="s">
        <v>645</v>
      </c>
      <c r="D299">
        <v>7200</v>
      </c>
      <c r="E299">
        <v>6785</v>
      </c>
      <c r="F299">
        <f t="shared" si="16"/>
        <v>94.236111111111114</v>
      </c>
      <c r="G299" t="s">
        <v>12</v>
      </c>
      <c r="H299">
        <v>104</v>
      </c>
      <c r="I299">
        <f t="shared" si="17"/>
        <v>104</v>
      </c>
      <c r="J299" t="s">
        <v>24</v>
      </c>
      <c r="K299" t="s">
        <v>25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31</v>
      </c>
      <c r="S299" t="s">
        <v>2037</v>
      </c>
      <c r="T299" t="s">
        <v>2038</v>
      </c>
    </row>
    <row r="300" spans="1:20" x14ac:dyDescent="0.25">
      <c r="A300">
        <v>298</v>
      </c>
      <c r="B300" s="4" t="s">
        <v>646</v>
      </c>
      <c r="C300" s="3" t="s">
        <v>647</v>
      </c>
      <c r="D300">
        <v>3500</v>
      </c>
      <c r="E300">
        <v>5037</v>
      </c>
      <c r="F300">
        <f t="shared" si="16"/>
        <v>143.91428571428571</v>
      </c>
      <c r="G300" t="s">
        <v>18</v>
      </c>
      <c r="H300">
        <v>72</v>
      </c>
      <c r="I300">
        <f t="shared" si="17"/>
        <v>72</v>
      </c>
      <c r="J300" t="s">
        <v>19</v>
      </c>
      <c r="K300" t="s">
        <v>20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21</v>
      </c>
      <c r="S300" t="s">
        <v>2033</v>
      </c>
      <c r="T300" t="s">
        <v>2034</v>
      </c>
    </row>
    <row r="301" spans="1:20" ht="31.5" x14ac:dyDescent="0.25">
      <c r="A301">
        <v>299</v>
      </c>
      <c r="B301" s="4" t="s">
        <v>648</v>
      </c>
      <c r="C301" s="3" t="s">
        <v>649</v>
      </c>
      <c r="D301">
        <v>3800</v>
      </c>
      <c r="E301">
        <v>1954</v>
      </c>
      <c r="F301">
        <f t="shared" si="16"/>
        <v>51.421052631578945</v>
      </c>
      <c r="G301" t="s">
        <v>12</v>
      </c>
      <c r="H301">
        <v>49</v>
      </c>
      <c r="I301">
        <f t="shared" si="17"/>
        <v>49</v>
      </c>
      <c r="J301" t="s">
        <v>19</v>
      </c>
      <c r="K301" t="s">
        <v>20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15</v>
      </c>
      <c r="S301" t="s">
        <v>2031</v>
      </c>
      <c r="T301" t="s">
        <v>2032</v>
      </c>
    </row>
    <row r="302" spans="1:20" x14ac:dyDescent="0.25">
      <c r="A302">
        <v>300</v>
      </c>
      <c r="B302" s="4" t="s">
        <v>650</v>
      </c>
      <c r="C302" s="3" t="s">
        <v>651</v>
      </c>
      <c r="D302">
        <v>100</v>
      </c>
      <c r="E302">
        <v>5</v>
      </c>
      <c r="F302">
        <f t="shared" si="16"/>
        <v>5</v>
      </c>
      <c r="G302" t="s">
        <v>12</v>
      </c>
      <c r="H302">
        <v>1</v>
      </c>
      <c r="I302">
        <f t="shared" si="17"/>
        <v>1</v>
      </c>
      <c r="J302" t="s">
        <v>34</v>
      </c>
      <c r="K302" t="s">
        <v>35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66</v>
      </c>
      <c r="S302" t="s">
        <v>2045</v>
      </c>
      <c r="T302" t="s">
        <v>2046</v>
      </c>
    </row>
    <row r="303" spans="1:20" x14ac:dyDescent="0.25">
      <c r="A303">
        <v>301</v>
      </c>
      <c r="B303" s="4" t="s">
        <v>652</v>
      </c>
      <c r="C303" s="3" t="s">
        <v>653</v>
      </c>
      <c r="D303">
        <v>900</v>
      </c>
      <c r="E303">
        <v>12102</v>
      </c>
      <c r="F303">
        <f t="shared" si="16"/>
        <v>1344.6666666666667</v>
      </c>
      <c r="G303" t="s">
        <v>18</v>
      </c>
      <c r="H303">
        <v>295</v>
      </c>
      <c r="I303">
        <f t="shared" si="17"/>
        <v>295</v>
      </c>
      <c r="J303" t="s">
        <v>19</v>
      </c>
      <c r="K303" t="s">
        <v>20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40</v>
      </c>
      <c r="S303" t="s">
        <v>2039</v>
      </c>
      <c r="T303" t="s">
        <v>2040</v>
      </c>
    </row>
    <row r="304" spans="1:20" x14ac:dyDescent="0.25">
      <c r="A304">
        <v>302</v>
      </c>
      <c r="B304" s="4" t="s">
        <v>654</v>
      </c>
      <c r="C304" s="3" t="s">
        <v>655</v>
      </c>
      <c r="D304">
        <v>76100</v>
      </c>
      <c r="E304">
        <v>24234</v>
      </c>
      <c r="F304">
        <f t="shared" si="16"/>
        <v>31.844940867279899</v>
      </c>
      <c r="G304" t="s">
        <v>12</v>
      </c>
      <c r="H304">
        <v>245</v>
      </c>
      <c r="I304">
        <f t="shared" si="17"/>
        <v>245</v>
      </c>
      <c r="J304" t="s">
        <v>19</v>
      </c>
      <c r="K304" t="s">
        <v>20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31</v>
      </c>
      <c r="S304" t="s">
        <v>2037</v>
      </c>
      <c r="T304" t="s">
        <v>2038</v>
      </c>
    </row>
    <row r="305" spans="1:20" x14ac:dyDescent="0.25">
      <c r="A305">
        <v>303</v>
      </c>
      <c r="B305" s="4" t="s">
        <v>656</v>
      </c>
      <c r="C305" s="3" t="s">
        <v>657</v>
      </c>
      <c r="D305">
        <v>3400</v>
      </c>
      <c r="E305">
        <v>2809</v>
      </c>
      <c r="F305">
        <f t="shared" si="16"/>
        <v>82.617647058823536</v>
      </c>
      <c r="G305" t="s">
        <v>12</v>
      </c>
      <c r="H305">
        <v>32</v>
      </c>
      <c r="I305">
        <f t="shared" si="17"/>
        <v>32</v>
      </c>
      <c r="J305" t="s">
        <v>19</v>
      </c>
      <c r="K305" t="s">
        <v>20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58</v>
      </c>
      <c r="S305" t="s">
        <v>2033</v>
      </c>
      <c r="T305" t="s">
        <v>2043</v>
      </c>
    </row>
    <row r="306" spans="1:20" x14ac:dyDescent="0.25">
      <c r="A306">
        <v>304</v>
      </c>
      <c r="B306" s="4" t="s">
        <v>658</v>
      </c>
      <c r="C306" s="3" t="s">
        <v>659</v>
      </c>
      <c r="D306">
        <v>2100</v>
      </c>
      <c r="E306">
        <v>11469</v>
      </c>
      <c r="F306">
        <f t="shared" si="16"/>
        <v>546.14285714285722</v>
      </c>
      <c r="G306" t="s">
        <v>18</v>
      </c>
      <c r="H306">
        <v>142</v>
      </c>
      <c r="I306">
        <f t="shared" si="17"/>
        <v>142</v>
      </c>
      <c r="J306" t="s">
        <v>19</v>
      </c>
      <c r="K306" t="s">
        <v>20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40</v>
      </c>
      <c r="S306" t="s">
        <v>2039</v>
      </c>
      <c r="T306" t="s">
        <v>2040</v>
      </c>
    </row>
    <row r="307" spans="1:20" x14ac:dyDescent="0.25">
      <c r="A307">
        <v>305</v>
      </c>
      <c r="B307" s="4" t="s">
        <v>660</v>
      </c>
      <c r="C307" s="3" t="s">
        <v>661</v>
      </c>
      <c r="D307">
        <v>2800</v>
      </c>
      <c r="E307">
        <v>8014</v>
      </c>
      <c r="F307">
        <f t="shared" si="16"/>
        <v>286.21428571428572</v>
      </c>
      <c r="G307" t="s">
        <v>18</v>
      </c>
      <c r="H307">
        <v>85</v>
      </c>
      <c r="I307">
        <f t="shared" si="17"/>
        <v>85</v>
      </c>
      <c r="J307" t="s">
        <v>19</v>
      </c>
      <c r="K307" t="s">
        <v>20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31</v>
      </c>
      <c r="S307" t="s">
        <v>2037</v>
      </c>
      <c r="T307" t="s">
        <v>2038</v>
      </c>
    </row>
    <row r="308" spans="1:20" ht="31.5" x14ac:dyDescent="0.25">
      <c r="A308">
        <v>306</v>
      </c>
      <c r="B308" s="4" t="s">
        <v>662</v>
      </c>
      <c r="C308" s="3" t="s">
        <v>663</v>
      </c>
      <c r="D308">
        <v>6500</v>
      </c>
      <c r="E308">
        <v>514</v>
      </c>
      <c r="F308">
        <f t="shared" si="16"/>
        <v>7.9076923076923071</v>
      </c>
      <c r="G308" t="s">
        <v>12</v>
      </c>
      <c r="H308">
        <v>7</v>
      </c>
      <c r="I308">
        <f t="shared" si="17"/>
        <v>7</v>
      </c>
      <c r="J308" t="s">
        <v>19</v>
      </c>
      <c r="K308" t="s">
        <v>20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31</v>
      </c>
      <c r="S308" t="s">
        <v>2037</v>
      </c>
      <c r="T308" t="s">
        <v>2038</v>
      </c>
    </row>
    <row r="309" spans="1:20" x14ac:dyDescent="0.25">
      <c r="A309">
        <v>307</v>
      </c>
      <c r="B309" s="4" t="s">
        <v>664</v>
      </c>
      <c r="C309" s="3" t="s">
        <v>665</v>
      </c>
      <c r="D309">
        <v>32900</v>
      </c>
      <c r="E309">
        <v>43473</v>
      </c>
      <c r="F309">
        <f t="shared" si="16"/>
        <v>132.13677811550153</v>
      </c>
      <c r="G309" t="s">
        <v>18</v>
      </c>
      <c r="H309">
        <v>659</v>
      </c>
      <c r="I309">
        <f t="shared" si="17"/>
        <v>659</v>
      </c>
      <c r="J309" t="s">
        <v>34</v>
      </c>
      <c r="K309" t="s">
        <v>35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117</v>
      </c>
      <c r="S309" t="s">
        <v>2045</v>
      </c>
      <c r="T309" t="s">
        <v>2051</v>
      </c>
    </row>
    <row r="310" spans="1:20" x14ac:dyDescent="0.25">
      <c r="A310">
        <v>308</v>
      </c>
      <c r="B310" s="4" t="s">
        <v>666</v>
      </c>
      <c r="C310" s="3" t="s">
        <v>667</v>
      </c>
      <c r="D310">
        <v>118200</v>
      </c>
      <c r="E310">
        <v>87560</v>
      </c>
      <c r="F310">
        <f t="shared" si="16"/>
        <v>74.077834179357026</v>
      </c>
      <c r="G310" t="s">
        <v>12</v>
      </c>
      <c r="H310">
        <v>803</v>
      </c>
      <c r="I310">
        <f t="shared" si="17"/>
        <v>803</v>
      </c>
      <c r="J310" t="s">
        <v>19</v>
      </c>
      <c r="K310" t="s">
        <v>20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31</v>
      </c>
      <c r="S310" t="s">
        <v>2037</v>
      </c>
      <c r="T310" t="s">
        <v>2038</v>
      </c>
    </row>
    <row r="311" spans="1:20" x14ac:dyDescent="0.25">
      <c r="A311">
        <v>309</v>
      </c>
      <c r="B311" s="4" t="s">
        <v>668</v>
      </c>
      <c r="C311" s="3" t="s">
        <v>669</v>
      </c>
      <c r="D311">
        <v>4100</v>
      </c>
      <c r="E311">
        <v>3087</v>
      </c>
      <c r="F311">
        <f t="shared" si="16"/>
        <v>75.292682926829272</v>
      </c>
      <c r="G311" t="s">
        <v>72</v>
      </c>
      <c r="H311">
        <v>75</v>
      </c>
      <c r="I311">
        <f t="shared" si="17"/>
        <v>75</v>
      </c>
      <c r="J311" t="s">
        <v>19</v>
      </c>
      <c r="K311" t="s">
        <v>20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58</v>
      </c>
      <c r="S311" t="s">
        <v>2033</v>
      </c>
      <c r="T311" t="s">
        <v>2043</v>
      </c>
    </row>
    <row r="312" spans="1:20" x14ac:dyDescent="0.25">
      <c r="A312">
        <v>310</v>
      </c>
      <c r="B312" s="4" t="s">
        <v>670</v>
      </c>
      <c r="C312" s="3" t="s">
        <v>671</v>
      </c>
      <c r="D312">
        <v>7800</v>
      </c>
      <c r="E312">
        <v>1586</v>
      </c>
      <c r="F312">
        <f t="shared" si="16"/>
        <v>20.333333333333332</v>
      </c>
      <c r="G312" t="s">
        <v>12</v>
      </c>
      <c r="H312">
        <v>16</v>
      </c>
      <c r="I312">
        <f t="shared" si="17"/>
        <v>16</v>
      </c>
      <c r="J312" t="s">
        <v>19</v>
      </c>
      <c r="K312" t="s">
        <v>20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87</v>
      </c>
      <c r="S312" t="s">
        <v>2048</v>
      </c>
      <c r="T312" t="s">
        <v>2049</v>
      </c>
    </row>
    <row r="313" spans="1:20" x14ac:dyDescent="0.25">
      <c r="A313">
        <v>311</v>
      </c>
      <c r="B313" s="4" t="s">
        <v>672</v>
      </c>
      <c r="C313" s="3" t="s">
        <v>673</v>
      </c>
      <c r="D313">
        <v>6300</v>
      </c>
      <c r="E313">
        <v>12812</v>
      </c>
      <c r="F313">
        <f t="shared" si="16"/>
        <v>203.36507936507937</v>
      </c>
      <c r="G313" t="s">
        <v>18</v>
      </c>
      <c r="H313">
        <v>121</v>
      </c>
      <c r="I313">
        <f t="shared" si="17"/>
        <v>121</v>
      </c>
      <c r="J313" t="s">
        <v>19</v>
      </c>
      <c r="K313" t="s">
        <v>20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31</v>
      </c>
      <c r="S313" t="s">
        <v>2037</v>
      </c>
      <c r="T313" t="s">
        <v>2038</v>
      </c>
    </row>
    <row r="314" spans="1:20" x14ac:dyDescent="0.25">
      <c r="A314">
        <v>312</v>
      </c>
      <c r="B314" s="4" t="s">
        <v>674</v>
      </c>
      <c r="C314" s="3" t="s">
        <v>675</v>
      </c>
      <c r="D314">
        <v>59100</v>
      </c>
      <c r="E314">
        <v>183345</v>
      </c>
      <c r="F314">
        <f t="shared" si="16"/>
        <v>310.2284263959391</v>
      </c>
      <c r="G314" t="s">
        <v>18</v>
      </c>
      <c r="H314">
        <v>3742</v>
      </c>
      <c r="I314">
        <f t="shared" si="17"/>
        <v>3742</v>
      </c>
      <c r="J314" t="s">
        <v>19</v>
      </c>
      <c r="K314" t="s">
        <v>20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31</v>
      </c>
      <c r="S314" t="s">
        <v>2037</v>
      </c>
      <c r="T314" t="s">
        <v>2038</v>
      </c>
    </row>
    <row r="315" spans="1:20" x14ac:dyDescent="0.25">
      <c r="A315">
        <v>313</v>
      </c>
      <c r="B315" s="4" t="s">
        <v>676</v>
      </c>
      <c r="C315" s="3" t="s">
        <v>677</v>
      </c>
      <c r="D315">
        <v>2200</v>
      </c>
      <c r="E315">
        <v>8697</v>
      </c>
      <c r="F315">
        <f t="shared" si="16"/>
        <v>395.31818181818181</v>
      </c>
      <c r="G315" t="s">
        <v>18</v>
      </c>
      <c r="H315">
        <v>223</v>
      </c>
      <c r="I315">
        <f t="shared" si="17"/>
        <v>223</v>
      </c>
      <c r="J315" t="s">
        <v>19</v>
      </c>
      <c r="K315" t="s">
        <v>20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21</v>
      </c>
      <c r="S315" t="s">
        <v>2033</v>
      </c>
      <c r="T315" t="s">
        <v>2034</v>
      </c>
    </row>
    <row r="316" spans="1:20" x14ac:dyDescent="0.25">
      <c r="A316">
        <v>314</v>
      </c>
      <c r="B316" s="4" t="s">
        <v>678</v>
      </c>
      <c r="C316" s="3" t="s">
        <v>679</v>
      </c>
      <c r="D316">
        <v>1400</v>
      </c>
      <c r="E316">
        <v>4126</v>
      </c>
      <c r="F316">
        <f t="shared" si="16"/>
        <v>294.71428571428572</v>
      </c>
      <c r="G316" t="s">
        <v>18</v>
      </c>
      <c r="H316">
        <v>133</v>
      </c>
      <c r="I316">
        <f t="shared" si="17"/>
        <v>133</v>
      </c>
      <c r="J316" t="s">
        <v>19</v>
      </c>
      <c r="K316" t="s">
        <v>20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40</v>
      </c>
      <c r="S316" t="s">
        <v>2039</v>
      </c>
      <c r="T316" t="s">
        <v>2040</v>
      </c>
    </row>
    <row r="317" spans="1:20" ht="31.5" x14ac:dyDescent="0.25">
      <c r="A317">
        <v>315</v>
      </c>
      <c r="B317" s="4" t="s">
        <v>680</v>
      </c>
      <c r="C317" s="3" t="s">
        <v>681</v>
      </c>
      <c r="D317">
        <v>9500</v>
      </c>
      <c r="E317">
        <v>3220</v>
      </c>
      <c r="F317">
        <f t="shared" si="16"/>
        <v>33.89473684210526</v>
      </c>
      <c r="G317" t="s">
        <v>12</v>
      </c>
      <c r="H317">
        <v>31</v>
      </c>
      <c r="I317">
        <f t="shared" si="17"/>
        <v>31</v>
      </c>
      <c r="J317" t="s">
        <v>19</v>
      </c>
      <c r="K317" t="s">
        <v>20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31</v>
      </c>
      <c r="S317" t="s">
        <v>2037</v>
      </c>
      <c r="T317" t="s">
        <v>2038</v>
      </c>
    </row>
    <row r="318" spans="1:20" x14ac:dyDescent="0.25">
      <c r="A318">
        <v>316</v>
      </c>
      <c r="B318" s="4" t="s">
        <v>682</v>
      </c>
      <c r="C318" s="3" t="s">
        <v>683</v>
      </c>
      <c r="D318">
        <v>9600</v>
      </c>
      <c r="E318">
        <v>6401</v>
      </c>
      <c r="F318">
        <f t="shared" si="16"/>
        <v>66.677083333333329</v>
      </c>
      <c r="G318" t="s">
        <v>12</v>
      </c>
      <c r="H318">
        <v>108</v>
      </c>
      <c r="I318">
        <f t="shared" si="17"/>
        <v>108</v>
      </c>
      <c r="J318" t="s">
        <v>105</v>
      </c>
      <c r="K318" t="s">
        <v>106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15</v>
      </c>
      <c r="S318" t="s">
        <v>2031</v>
      </c>
      <c r="T318" t="s">
        <v>2032</v>
      </c>
    </row>
    <row r="319" spans="1:20" x14ac:dyDescent="0.25">
      <c r="A319">
        <v>317</v>
      </c>
      <c r="B319" s="4" t="s">
        <v>684</v>
      </c>
      <c r="C319" s="3" t="s">
        <v>685</v>
      </c>
      <c r="D319">
        <v>6600</v>
      </c>
      <c r="E319">
        <v>1269</v>
      </c>
      <c r="F319">
        <f t="shared" si="16"/>
        <v>19.227272727272727</v>
      </c>
      <c r="G319" t="s">
        <v>12</v>
      </c>
      <c r="H319">
        <v>30</v>
      </c>
      <c r="I319">
        <f t="shared" si="17"/>
        <v>30</v>
      </c>
      <c r="J319" t="s">
        <v>19</v>
      </c>
      <c r="K319" t="s">
        <v>20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31</v>
      </c>
      <c r="S319" t="s">
        <v>2037</v>
      </c>
      <c r="T319" t="s">
        <v>2038</v>
      </c>
    </row>
    <row r="320" spans="1:20" ht="31.5" x14ac:dyDescent="0.25">
      <c r="A320">
        <v>318</v>
      </c>
      <c r="B320" s="4" t="s">
        <v>686</v>
      </c>
      <c r="C320" s="3" t="s">
        <v>687</v>
      </c>
      <c r="D320">
        <v>5700</v>
      </c>
      <c r="E320">
        <v>903</v>
      </c>
      <c r="F320">
        <f t="shared" si="16"/>
        <v>15.842105263157894</v>
      </c>
      <c r="G320" t="s">
        <v>12</v>
      </c>
      <c r="H320">
        <v>17</v>
      </c>
      <c r="I320">
        <f t="shared" si="17"/>
        <v>17</v>
      </c>
      <c r="J320" t="s">
        <v>19</v>
      </c>
      <c r="K320" t="s">
        <v>20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21</v>
      </c>
      <c r="S320" t="s">
        <v>2033</v>
      </c>
      <c r="T320" t="s">
        <v>2034</v>
      </c>
    </row>
    <row r="321" spans="1:20" x14ac:dyDescent="0.25">
      <c r="A321">
        <v>319</v>
      </c>
      <c r="B321" s="4" t="s">
        <v>688</v>
      </c>
      <c r="C321" s="3" t="s">
        <v>689</v>
      </c>
      <c r="D321">
        <v>8400</v>
      </c>
      <c r="E321">
        <v>3251</v>
      </c>
      <c r="F321">
        <f t="shared" si="16"/>
        <v>38.702380952380956</v>
      </c>
      <c r="G321" t="s">
        <v>72</v>
      </c>
      <c r="H321">
        <v>64</v>
      </c>
      <c r="I321">
        <f t="shared" si="17"/>
        <v>64</v>
      </c>
      <c r="J321" t="s">
        <v>19</v>
      </c>
      <c r="K321" t="s">
        <v>20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26</v>
      </c>
      <c r="S321" t="s">
        <v>2035</v>
      </c>
      <c r="T321" t="s">
        <v>2036</v>
      </c>
    </row>
    <row r="322" spans="1:20" x14ac:dyDescent="0.25">
      <c r="A322">
        <v>320</v>
      </c>
      <c r="B322" s="4" t="s">
        <v>690</v>
      </c>
      <c r="C322" s="3" t="s">
        <v>691</v>
      </c>
      <c r="D322">
        <v>84400</v>
      </c>
      <c r="E322">
        <v>8092</v>
      </c>
      <c r="F322">
        <f t="shared" si="16"/>
        <v>9.5876777251184837</v>
      </c>
      <c r="G322" t="s">
        <v>12</v>
      </c>
      <c r="H322">
        <v>80</v>
      </c>
      <c r="I322">
        <f t="shared" si="17"/>
        <v>80</v>
      </c>
      <c r="J322" t="s">
        <v>19</v>
      </c>
      <c r="K322" t="s">
        <v>20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117</v>
      </c>
      <c r="S322" t="s">
        <v>2045</v>
      </c>
      <c r="T322" t="s">
        <v>2051</v>
      </c>
    </row>
    <row r="323" spans="1:20" ht="31.5" x14ac:dyDescent="0.25">
      <c r="A323">
        <v>321</v>
      </c>
      <c r="B323" s="4" t="s">
        <v>692</v>
      </c>
      <c r="C323" s="3" t="s">
        <v>693</v>
      </c>
      <c r="D323">
        <v>170400</v>
      </c>
      <c r="E323">
        <v>160422</v>
      </c>
      <c r="F323">
        <f t="shared" ref="F323:F386" si="20">(E323/D323)*100</f>
        <v>94.144366197183089</v>
      </c>
      <c r="G323" t="s">
        <v>12</v>
      </c>
      <c r="H323">
        <v>2468</v>
      </c>
      <c r="I323">
        <f t="shared" ref="I323:I386" si="21">AVERAGE(H323)</f>
        <v>2468</v>
      </c>
      <c r="J323" t="s">
        <v>19</v>
      </c>
      <c r="K323" t="s">
        <v>20</v>
      </c>
      <c r="L323">
        <v>1301634000</v>
      </c>
      <c r="M323">
        <v>1302325200</v>
      </c>
      <c r="N323" s="8">
        <f t="shared" ref="N323:N386" si="22">(((L323/60)/60/24)+DATE(1970,1,1))</f>
        <v>40634.208333333336</v>
      </c>
      <c r="O323" s="8">
        <f t="shared" ref="O323:O386" si="23">(((M323/60)/60/24)+DATE(1970,1,1))</f>
        <v>40642.208333333336</v>
      </c>
      <c r="P323" t="b">
        <v>0</v>
      </c>
      <c r="Q323" t="b">
        <v>0</v>
      </c>
      <c r="R323" t="s">
        <v>98</v>
      </c>
      <c r="S323" t="s">
        <v>2039</v>
      </c>
      <c r="T323" t="s">
        <v>2050</v>
      </c>
    </row>
    <row r="324" spans="1:20" ht="31.5" x14ac:dyDescent="0.25">
      <c r="A324">
        <v>322</v>
      </c>
      <c r="B324" s="4" t="s">
        <v>694</v>
      </c>
      <c r="C324" s="3" t="s">
        <v>695</v>
      </c>
      <c r="D324">
        <v>117900</v>
      </c>
      <c r="E324">
        <v>196377</v>
      </c>
      <c r="F324">
        <f t="shared" si="20"/>
        <v>166.56234096692114</v>
      </c>
      <c r="G324" t="s">
        <v>18</v>
      </c>
      <c r="H324">
        <v>5168</v>
      </c>
      <c r="I324">
        <f t="shared" si="21"/>
        <v>5168</v>
      </c>
      <c r="J324" t="s">
        <v>19</v>
      </c>
      <c r="K324" t="s">
        <v>20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31</v>
      </c>
      <c r="S324" t="s">
        <v>2037</v>
      </c>
      <c r="T324" t="s">
        <v>2038</v>
      </c>
    </row>
    <row r="325" spans="1:20" x14ac:dyDescent="0.25">
      <c r="A325">
        <v>323</v>
      </c>
      <c r="B325" s="4" t="s">
        <v>696</v>
      </c>
      <c r="C325" s="3" t="s">
        <v>697</v>
      </c>
      <c r="D325">
        <v>8900</v>
      </c>
      <c r="E325">
        <v>2148</v>
      </c>
      <c r="F325">
        <f t="shared" si="20"/>
        <v>24.134831460674157</v>
      </c>
      <c r="G325" t="s">
        <v>12</v>
      </c>
      <c r="H325">
        <v>26</v>
      </c>
      <c r="I325">
        <f t="shared" si="21"/>
        <v>26</v>
      </c>
      <c r="J325" t="s">
        <v>38</v>
      </c>
      <c r="K325" t="s">
        <v>39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40</v>
      </c>
      <c r="S325" t="s">
        <v>2039</v>
      </c>
      <c r="T325" t="s">
        <v>2040</v>
      </c>
    </row>
    <row r="326" spans="1:20" x14ac:dyDescent="0.25">
      <c r="A326">
        <v>324</v>
      </c>
      <c r="B326" s="4" t="s">
        <v>698</v>
      </c>
      <c r="C326" s="3" t="s">
        <v>699</v>
      </c>
      <c r="D326">
        <v>7100</v>
      </c>
      <c r="E326">
        <v>11648</v>
      </c>
      <c r="F326">
        <f t="shared" si="20"/>
        <v>164.05633802816902</v>
      </c>
      <c r="G326" t="s">
        <v>18</v>
      </c>
      <c r="H326">
        <v>307</v>
      </c>
      <c r="I326">
        <f t="shared" si="21"/>
        <v>307</v>
      </c>
      <c r="J326" t="s">
        <v>19</v>
      </c>
      <c r="K326" t="s">
        <v>20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31</v>
      </c>
      <c r="S326" t="s">
        <v>2037</v>
      </c>
      <c r="T326" t="s">
        <v>2038</v>
      </c>
    </row>
    <row r="327" spans="1:20" ht="31.5" x14ac:dyDescent="0.25">
      <c r="A327">
        <v>325</v>
      </c>
      <c r="B327" s="4" t="s">
        <v>700</v>
      </c>
      <c r="C327" s="3" t="s">
        <v>701</v>
      </c>
      <c r="D327">
        <v>6500</v>
      </c>
      <c r="E327">
        <v>5897</v>
      </c>
      <c r="F327">
        <f t="shared" si="20"/>
        <v>90.723076923076931</v>
      </c>
      <c r="G327" t="s">
        <v>12</v>
      </c>
      <c r="H327">
        <v>73</v>
      </c>
      <c r="I327">
        <f t="shared" si="21"/>
        <v>73</v>
      </c>
      <c r="J327" t="s">
        <v>19</v>
      </c>
      <c r="K327" t="s">
        <v>20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31</v>
      </c>
      <c r="S327" t="s">
        <v>2037</v>
      </c>
      <c r="T327" t="s">
        <v>2038</v>
      </c>
    </row>
    <row r="328" spans="1:20" ht="31.5" x14ac:dyDescent="0.25">
      <c r="A328">
        <v>326</v>
      </c>
      <c r="B328" s="4" t="s">
        <v>702</v>
      </c>
      <c r="C328" s="3" t="s">
        <v>703</v>
      </c>
      <c r="D328">
        <v>7200</v>
      </c>
      <c r="E328">
        <v>3326</v>
      </c>
      <c r="F328">
        <f t="shared" si="20"/>
        <v>46.194444444444443</v>
      </c>
      <c r="G328" t="s">
        <v>12</v>
      </c>
      <c r="H328">
        <v>128</v>
      </c>
      <c r="I328">
        <f t="shared" si="21"/>
        <v>128</v>
      </c>
      <c r="J328" t="s">
        <v>19</v>
      </c>
      <c r="K328" t="s">
        <v>20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69</v>
      </c>
      <c r="S328" t="s">
        <v>2039</v>
      </c>
      <c r="T328" t="s">
        <v>2047</v>
      </c>
    </row>
    <row r="329" spans="1:20" x14ac:dyDescent="0.25">
      <c r="A329">
        <v>327</v>
      </c>
      <c r="B329" s="4" t="s">
        <v>704</v>
      </c>
      <c r="C329" s="3" t="s">
        <v>705</v>
      </c>
      <c r="D329">
        <v>2600</v>
      </c>
      <c r="E329">
        <v>1002</v>
      </c>
      <c r="F329">
        <f t="shared" si="20"/>
        <v>38.53846153846154</v>
      </c>
      <c r="G329" t="s">
        <v>12</v>
      </c>
      <c r="H329">
        <v>33</v>
      </c>
      <c r="I329">
        <f t="shared" si="21"/>
        <v>33</v>
      </c>
      <c r="J329" t="s">
        <v>19</v>
      </c>
      <c r="K329" t="s">
        <v>20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31</v>
      </c>
      <c r="S329" t="s">
        <v>2037</v>
      </c>
      <c r="T329" t="s">
        <v>2038</v>
      </c>
    </row>
    <row r="330" spans="1:20" ht="31.5" x14ac:dyDescent="0.25">
      <c r="A330">
        <v>328</v>
      </c>
      <c r="B330" s="4" t="s">
        <v>706</v>
      </c>
      <c r="C330" s="3" t="s">
        <v>707</v>
      </c>
      <c r="D330">
        <v>98700</v>
      </c>
      <c r="E330">
        <v>131826</v>
      </c>
      <c r="F330">
        <f t="shared" si="20"/>
        <v>133.56231003039514</v>
      </c>
      <c r="G330" t="s">
        <v>18</v>
      </c>
      <c r="H330">
        <v>2441</v>
      </c>
      <c r="I330">
        <f t="shared" si="21"/>
        <v>2441</v>
      </c>
      <c r="J330" t="s">
        <v>19</v>
      </c>
      <c r="K330" t="s">
        <v>20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21</v>
      </c>
      <c r="S330" t="s">
        <v>2033</v>
      </c>
      <c r="T330" t="s">
        <v>2034</v>
      </c>
    </row>
    <row r="331" spans="1:20" x14ac:dyDescent="0.25">
      <c r="A331">
        <v>329</v>
      </c>
      <c r="B331" s="4" t="s">
        <v>708</v>
      </c>
      <c r="C331" s="3" t="s">
        <v>709</v>
      </c>
      <c r="D331">
        <v>93800</v>
      </c>
      <c r="E331">
        <v>21477</v>
      </c>
      <c r="F331">
        <f t="shared" si="20"/>
        <v>22.896588486140725</v>
      </c>
      <c r="G331" t="s">
        <v>45</v>
      </c>
      <c r="H331">
        <v>211</v>
      </c>
      <c r="I331">
        <f t="shared" si="21"/>
        <v>211</v>
      </c>
      <c r="J331" t="s">
        <v>19</v>
      </c>
      <c r="K331" t="s">
        <v>20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87</v>
      </c>
      <c r="S331" t="s">
        <v>2048</v>
      </c>
      <c r="T331" t="s">
        <v>2049</v>
      </c>
    </row>
    <row r="332" spans="1:20" ht="31.5" x14ac:dyDescent="0.25">
      <c r="A332">
        <v>330</v>
      </c>
      <c r="B332" s="4" t="s">
        <v>710</v>
      </c>
      <c r="C332" s="3" t="s">
        <v>711</v>
      </c>
      <c r="D332">
        <v>33700</v>
      </c>
      <c r="E332">
        <v>62330</v>
      </c>
      <c r="F332">
        <f t="shared" si="20"/>
        <v>184.95548961424333</v>
      </c>
      <c r="G332" t="s">
        <v>18</v>
      </c>
      <c r="H332">
        <v>1385</v>
      </c>
      <c r="I332">
        <f t="shared" si="21"/>
        <v>1385</v>
      </c>
      <c r="J332" t="s">
        <v>38</v>
      </c>
      <c r="K332" t="s">
        <v>39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40</v>
      </c>
      <c r="S332" t="s">
        <v>2039</v>
      </c>
      <c r="T332" t="s">
        <v>2040</v>
      </c>
    </row>
    <row r="333" spans="1:20" x14ac:dyDescent="0.25">
      <c r="A333">
        <v>331</v>
      </c>
      <c r="B333" s="4" t="s">
        <v>712</v>
      </c>
      <c r="C333" s="3" t="s">
        <v>713</v>
      </c>
      <c r="D333">
        <v>3300</v>
      </c>
      <c r="E333">
        <v>14643</v>
      </c>
      <c r="F333">
        <f t="shared" si="20"/>
        <v>443.72727272727275</v>
      </c>
      <c r="G333" t="s">
        <v>18</v>
      </c>
      <c r="H333">
        <v>190</v>
      </c>
      <c r="I333">
        <f t="shared" si="21"/>
        <v>190</v>
      </c>
      <c r="J333" t="s">
        <v>19</v>
      </c>
      <c r="K333" t="s">
        <v>20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15</v>
      </c>
      <c r="S333" t="s">
        <v>2031</v>
      </c>
      <c r="T333" t="s">
        <v>2032</v>
      </c>
    </row>
    <row r="334" spans="1:20" ht="31.5" x14ac:dyDescent="0.25">
      <c r="A334">
        <v>332</v>
      </c>
      <c r="B334" s="4" t="s">
        <v>714</v>
      </c>
      <c r="C334" s="3" t="s">
        <v>715</v>
      </c>
      <c r="D334">
        <v>20700</v>
      </c>
      <c r="E334">
        <v>41396</v>
      </c>
      <c r="F334">
        <f t="shared" si="20"/>
        <v>199.9806763285024</v>
      </c>
      <c r="G334" t="s">
        <v>18</v>
      </c>
      <c r="H334">
        <v>470</v>
      </c>
      <c r="I334">
        <f t="shared" si="21"/>
        <v>470</v>
      </c>
      <c r="J334" t="s">
        <v>19</v>
      </c>
      <c r="K334" t="s">
        <v>20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63</v>
      </c>
      <c r="S334" t="s">
        <v>2035</v>
      </c>
      <c r="T334" t="s">
        <v>2044</v>
      </c>
    </row>
    <row r="335" spans="1:20" x14ac:dyDescent="0.25">
      <c r="A335">
        <v>333</v>
      </c>
      <c r="B335" s="4" t="s">
        <v>716</v>
      </c>
      <c r="C335" s="3" t="s">
        <v>717</v>
      </c>
      <c r="D335">
        <v>9600</v>
      </c>
      <c r="E335">
        <v>11900</v>
      </c>
      <c r="F335">
        <f t="shared" si="20"/>
        <v>123.95833333333333</v>
      </c>
      <c r="G335" t="s">
        <v>18</v>
      </c>
      <c r="H335">
        <v>253</v>
      </c>
      <c r="I335">
        <f t="shared" si="21"/>
        <v>253</v>
      </c>
      <c r="J335" t="s">
        <v>19</v>
      </c>
      <c r="K335" t="s">
        <v>20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31</v>
      </c>
      <c r="S335" t="s">
        <v>2037</v>
      </c>
      <c r="T335" t="s">
        <v>2038</v>
      </c>
    </row>
    <row r="336" spans="1:20" x14ac:dyDescent="0.25">
      <c r="A336">
        <v>334</v>
      </c>
      <c r="B336" s="4" t="s">
        <v>718</v>
      </c>
      <c r="C336" s="3" t="s">
        <v>719</v>
      </c>
      <c r="D336">
        <v>66200</v>
      </c>
      <c r="E336">
        <v>123538</v>
      </c>
      <c r="F336">
        <f t="shared" si="20"/>
        <v>186.61329305135951</v>
      </c>
      <c r="G336" t="s">
        <v>18</v>
      </c>
      <c r="H336">
        <v>1113</v>
      </c>
      <c r="I336">
        <f t="shared" si="21"/>
        <v>1113</v>
      </c>
      <c r="J336" t="s">
        <v>19</v>
      </c>
      <c r="K336" t="s">
        <v>20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21</v>
      </c>
      <c r="S336" t="s">
        <v>2033</v>
      </c>
      <c r="T336" t="s">
        <v>2034</v>
      </c>
    </row>
    <row r="337" spans="1:20" x14ac:dyDescent="0.25">
      <c r="A337">
        <v>335</v>
      </c>
      <c r="B337" s="4" t="s">
        <v>720</v>
      </c>
      <c r="C337" s="3" t="s">
        <v>721</v>
      </c>
      <c r="D337">
        <v>173800</v>
      </c>
      <c r="E337">
        <v>198628</v>
      </c>
      <c r="F337">
        <f t="shared" si="20"/>
        <v>114.28538550057536</v>
      </c>
      <c r="G337" t="s">
        <v>18</v>
      </c>
      <c r="H337">
        <v>2283</v>
      </c>
      <c r="I337">
        <f t="shared" si="21"/>
        <v>2283</v>
      </c>
      <c r="J337" t="s">
        <v>19</v>
      </c>
      <c r="K337" t="s">
        <v>20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21</v>
      </c>
      <c r="S337" t="s">
        <v>2033</v>
      </c>
      <c r="T337" t="s">
        <v>2034</v>
      </c>
    </row>
    <row r="338" spans="1:20" x14ac:dyDescent="0.25">
      <c r="A338">
        <v>336</v>
      </c>
      <c r="B338" s="4" t="s">
        <v>722</v>
      </c>
      <c r="C338" s="3" t="s">
        <v>723</v>
      </c>
      <c r="D338">
        <v>70700</v>
      </c>
      <c r="E338">
        <v>68602</v>
      </c>
      <c r="F338">
        <f t="shared" si="20"/>
        <v>97.032531824611041</v>
      </c>
      <c r="G338" t="s">
        <v>12</v>
      </c>
      <c r="H338">
        <v>1072</v>
      </c>
      <c r="I338">
        <f t="shared" si="21"/>
        <v>1072</v>
      </c>
      <c r="J338" t="s">
        <v>19</v>
      </c>
      <c r="K338" t="s">
        <v>20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21</v>
      </c>
      <c r="S338" t="s">
        <v>2033</v>
      </c>
      <c r="T338" t="s">
        <v>2034</v>
      </c>
    </row>
    <row r="339" spans="1:20" x14ac:dyDescent="0.25">
      <c r="A339">
        <v>337</v>
      </c>
      <c r="B339" s="4" t="s">
        <v>724</v>
      </c>
      <c r="C339" s="3" t="s">
        <v>725</v>
      </c>
      <c r="D339">
        <v>94500</v>
      </c>
      <c r="E339">
        <v>116064</v>
      </c>
      <c r="F339">
        <f t="shared" si="20"/>
        <v>122.81904761904762</v>
      </c>
      <c r="G339" t="s">
        <v>18</v>
      </c>
      <c r="H339">
        <v>1095</v>
      </c>
      <c r="I339">
        <f t="shared" si="21"/>
        <v>1095</v>
      </c>
      <c r="J339" t="s">
        <v>19</v>
      </c>
      <c r="K339" t="s">
        <v>20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31</v>
      </c>
      <c r="S339" t="s">
        <v>2037</v>
      </c>
      <c r="T339" t="s">
        <v>2038</v>
      </c>
    </row>
    <row r="340" spans="1:20" x14ac:dyDescent="0.25">
      <c r="A340">
        <v>338</v>
      </c>
      <c r="B340" s="4" t="s">
        <v>726</v>
      </c>
      <c r="C340" s="3" t="s">
        <v>727</v>
      </c>
      <c r="D340">
        <v>69800</v>
      </c>
      <c r="E340">
        <v>125042</v>
      </c>
      <c r="F340">
        <f t="shared" si="20"/>
        <v>179.14326647564468</v>
      </c>
      <c r="G340" t="s">
        <v>18</v>
      </c>
      <c r="H340">
        <v>1690</v>
      </c>
      <c r="I340">
        <f t="shared" si="21"/>
        <v>1690</v>
      </c>
      <c r="J340" t="s">
        <v>19</v>
      </c>
      <c r="K340" t="s">
        <v>20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31</v>
      </c>
      <c r="S340" t="s">
        <v>2037</v>
      </c>
      <c r="T340" t="s">
        <v>2038</v>
      </c>
    </row>
    <row r="341" spans="1:20" x14ac:dyDescent="0.25">
      <c r="A341">
        <v>339</v>
      </c>
      <c r="B341" s="4" t="s">
        <v>728</v>
      </c>
      <c r="C341" s="3" t="s">
        <v>729</v>
      </c>
      <c r="D341">
        <v>136300</v>
      </c>
      <c r="E341">
        <v>108974</v>
      </c>
      <c r="F341">
        <f t="shared" si="20"/>
        <v>79.951577402787962</v>
      </c>
      <c r="G341" t="s">
        <v>72</v>
      </c>
      <c r="H341">
        <v>1297</v>
      </c>
      <c r="I341">
        <f t="shared" si="21"/>
        <v>1297</v>
      </c>
      <c r="J341" t="s">
        <v>13</v>
      </c>
      <c r="K341" t="s">
        <v>14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31</v>
      </c>
      <c r="S341" t="s">
        <v>2037</v>
      </c>
      <c r="T341" t="s">
        <v>2038</v>
      </c>
    </row>
    <row r="342" spans="1:20" x14ac:dyDescent="0.25">
      <c r="A342">
        <v>340</v>
      </c>
      <c r="B342" s="4" t="s">
        <v>730</v>
      </c>
      <c r="C342" s="3" t="s">
        <v>731</v>
      </c>
      <c r="D342">
        <v>37100</v>
      </c>
      <c r="E342">
        <v>34964</v>
      </c>
      <c r="F342">
        <f t="shared" si="20"/>
        <v>94.242587601078171</v>
      </c>
      <c r="G342" t="s">
        <v>12</v>
      </c>
      <c r="H342">
        <v>393</v>
      </c>
      <c r="I342">
        <f t="shared" si="21"/>
        <v>393</v>
      </c>
      <c r="J342" t="s">
        <v>19</v>
      </c>
      <c r="K342" t="s">
        <v>20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120</v>
      </c>
      <c r="S342" t="s">
        <v>2052</v>
      </c>
      <c r="T342" t="s">
        <v>2053</v>
      </c>
    </row>
    <row r="343" spans="1:20" x14ac:dyDescent="0.25">
      <c r="A343">
        <v>341</v>
      </c>
      <c r="B343" s="4" t="s">
        <v>732</v>
      </c>
      <c r="C343" s="3" t="s">
        <v>733</v>
      </c>
      <c r="D343">
        <v>114300</v>
      </c>
      <c r="E343">
        <v>96777</v>
      </c>
      <c r="F343">
        <f t="shared" si="20"/>
        <v>84.669291338582681</v>
      </c>
      <c r="G343" t="s">
        <v>12</v>
      </c>
      <c r="H343">
        <v>1257</v>
      </c>
      <c r="I343">
        <f t="shared" si="21"/>
        <v>1257</v>
      </c>
      <c r="J343" t="s">
        <v>19</v>
      </c>
      <c r="K343" t="s">
        <v>20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58</v>
      </c>
      <c r="S343" t="s">
        <v>2033</v>
      </c>
      <c r="T343" t="s">
        <v>2043</v>
      </c>
    </row>
    <row r="344" spans="1:20" x14ac:dyDescent="0.25">
      <c r="A344">
        <v>342</v>
      </c>
      <c r="B344" s="4" t="s">
        <v>734</v>
      </c>
      <c r="C344" s="3" t="s">
        <v>735</v>
      </c>
      <c r="D344">
        <v>47900</v>
      </c>
      <c r="E344">
        <v>31864</v>
      </c>
      <c r="F344">
        <f t="shared" si="20"/>
        <v>66.521920668058456</v>
      </c>
      <c r="G344" t="s">
        <v>12</v>
      </c>
      <c r="H344">
        <v>328</v>
      </c>
      <c r="I344">
        <f t="shared" si="21"/>
        <v>328</v>
      </c>
      <c r="J344" t="s">
        <v>19</v>
      </c>
      <c r="K344" t="s">
        <v>20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31</v>
      </c>
      <c r="S344" t="s">
        <v>2037</v>
      </c>
      <c r="T344" t="s">
        <v>2038</v>
      </c>
    </row>
    <row r="345" spans="1:20" x14ac:dyDescent="0.25">
      <c r="A345">
        <v>343</v>
      </c>
      <c r="B345" s="4" t="s">
        <v>736</v>
      </c>
      <c r="C345" s="3" t="s">
        <v>737</v>
      </c>
      <c r="D345">
        <v>9000</v>
      </c>
      <c r="E345">
        <v>4853</v>
      </c>
      <c r="F345">
        <f t="shared" si="20"/>
        <v>53.922222222222224</v>
      </c>
      <c r="G345" t="s">
        <v>12</v>
      </c>
      <c r="H345">
        <v>147</v>
      </c>
      <c r="I345">
        <f t="shared" si="21"/>
        <v>147</v>
      </c>
      <c r="J345" t="s">
        <v>19</v>
      </c>
      <c r="K345" t="s">
        <v>20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31</v>
      </c>
      <c r="S345" t="s">
        <v>2037</v>
      </c>
      <c r="T345" t="s">
        <v>2038</v>
      </c>
    </row>
    <row r="346" spans="1:20" x14ac:dyDescent="0.25">
      <c r="A346">
        <v>344</v>
      </c>
      <c r="B346" s="4" t="s">
        <v>738</v>
      </c>
      <c r="C346" s="3" t="s">
        <v>739</v>
      </c>
      <c r="D346">
        <v>197600</v>
      </c>
      <c r="E346">
        <v>82959</v>
      </c>
      <c r="F346">
        <f t="shared" si="20"/>
        <v>41.983299595141702</v>
      </c>
      <c r="G346" t="s">
        <v>12</v>
      </c>
      <c r="H346">
        <v>830</v>
      </c>
      <c r="I346">
        <f t="shared" si="21"/>
        <v>830</v>
      </c>
      <c r="J346" t="s">
        <v>19</v>
      </c>
      <c r="K346" t="s">
        <v>20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87</v>
      </c>
      <c r="S346" t="s">
        <v>2048</v>
      </c>
      <c r="T346" t="s">
        <v>2049</v>
      </c>
    </row>
    <row r="347" spans="1:20" x14ac:dyDescent="0.25">
      <c r="A347">
        <v>345</v>
      </c>
      <c r="B347" s="4" t="s">
        <v>740</v>
      </c>
      <c r="C347" s="3" t="s">
        <v>741</v>
      </c>
      <c r="D347">
        <v>157600</v>
      </c>
      <c r="E347">
        <v>23159</v>
      </c>
      <c r="F347">
        <f t="shared" si="20"/>
        <v>14.69479695431472</v>
      </c>
      <c r="G347" t="s">
        <v>12</v>
      </c>
      <c r="H347">
        <v>331</v>
      </c>
      <c r="I347">
        <f t="shared" si="21"/>
        <v>331</v>
      </c>
      <c r="J347" t="s">
        <v>38</v>
      </c>
      <c r="K347" t="s">
        <v>39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51</v>
      </c>
      <c r="S347" t="s">
        <v>2039</v>
      </c>
      <c r="T347" t="s">
        <v>2042</v>
      </c>
    </row>
    <row r="348" spans="1:20" x14ac:dyDescent="0.25">
      <c r="A348">
        <v>346</v>
      </c>
      <c r="B348" s="4" t="s">
        <v>742</v>
      </c>
      <c r="C348" s="3" t="s">
        <v>743</v>
      </c>
      <c r="D348">
        <v>8000</v>
      </c>
      <c r="E348">
        <v>2758</v>
      </c>
      <c r="F348">
        <f t="shared" si="20"/>
        <v>34.475000000000001</v>
      </c>
      <c r="G348" t="s">
        <v>12</v>
      </c>
      <c r="H348">
        <v>25</v>
      </c>
      <c r="I348">
        <f t="shared" si="21"/>
        <v>25</v>
      </c>
      <c r="J348" t="s">
        <v>19</v>
      </c>
      <c r="K348" t="s">
        <v>20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58</v>
      </c>
      <c r="S348" t="s">
        <v>2033</v>
      </c>
      <c r="T348" t="s">
        <v>2043</v>
      </c>
    </row>
    <row r="349" spans="1:20" x14ac:dyDescent="0.25">
      <c r="A349">
        <v>347</v>
      </c>
      <c r="B349" s="4" t="s">
        <v>744</v>
      </c>
      <c r="C349" s="3" t="s">
        <v>745</v>
      </c>
      <c r="D349">
        <v>900</v>
      </c>
      <c r="E349">
        <v>12607</v>
      </c>
      <c r="F349">
        <f t="shared" si="20"/>
        <v>1400.7777777777778</v>
      </c>
      <c r="G349" t="s">
        <v>18</v>
      </c>
      <c r="H349">
        <v>191</v>
      </c>
      <c r="I349">
        <f t="shared" si="21"/>
        <v>191</v>
      </c>
      <c r="J349" t="s">
        <v>19</v>
      </c>
      <c r="K349" t="s">
        <v>20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26</v>
      </c>
      <c r="S349" t="s">
        <v>2035</v>
      </c>
      <c r="T349" t="s">
        <v>2036</v>
      </c>
    </row>
    <row r="350" spans="1:20" x14ac:dyDescent="0.25">
      <c r="A350">
        <v>348</v>
      </c>
      <c r="B350" s="4" t="s">
        <v>746</v>
      </c>
      <c r="C350" s="3" t="s">
        <v>747</v>
      </c>
      <c r="D350">
        <v>199000</v>
      </c>
      <c r="E350">
        <v>142823</v>
      </c>
      <c r="F350">
        <f t="shared" si="20"/>
        <v>71.770351758793964</v>
      </c>
      <c r="G350" t="s">
        <v>12</v>
      </c>
      <c r="H350">
        <v>3483</v>
      </c>
      <c r="I350">
        <f t="shared" si="21"/>
        <v>3483</v>
      </c>
      <c r="J350" t="s">
        <v>19</v>
      </c>
      <c r="K350" t="s">
        <v>20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15</v>
      </c>
      <c r="S350" t="s">
        <v>2031</v>
      </c>
      <c r="T350" t="s">
        <v>2032</v>
      </c>
    </row>
    <row r="351" spans="1:20" x14ac:dyDescent="0.25">
      <c r="A351">
        <v>349</v>
      </c>
      <c r="B351" s="4" t="s">
        <v>748</v>
      </c>
      <c r="C351" s="3" t="s">
        <v>749</v>
      </c>
      <c r="D351">
        <v>180800</v>
      </c>
      <c r="E351">
        <v>95958</v>
      </c>
      <c r="F351">
        <f t="shared" si="20"/>
        <v>53.074115044247783</v>
      </c>
      <c r="G351" t="s">
        <v>12</v>
      </c>
      <c r="H351">
        <v>923</v>
      </c>
      <c r="I351">
        <f t="shared" si="21"/>
        <v>923</v>
      </c>
      <c r="J351" t="s">
        <v>19</v>
      </c>
      <c r="K351" t="s">
        <v>20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31</v>
      </c>
      <c r="S351" t="s">
        <v>2037</v>
      </c>
      <c r="T351" t="s">
        <v>2038</v>
      </c>
    </row>
    <row r="352" spans="1:20" x14ac:dyDescent="0.25">
      <c r="A352">
        <v>350</v>
      </c>
      <c r="B352" s="4" t="s">
        <v>750</v>
      </c>
      <c r="C352" s="3" t="s">
        <v>751</v>
      </c>
      <c r="D352">
        <v>100</v>
      </c>
      <c r="E352">
        <v>5</v>
      </c>
      <c r="F352">
        <f t="shared" si="20"/>
        <v>5</v>
      </c>
      <c r="G352" t="s">
        <v>12</v>
      </c>
      <c r="H352">
        <v>1</v>
      </c>
      <c r="I352">
        <f t="shared" si="21"/>
        <v>1</v>
      </c>
      <c r="J352" t="s">
        <v>19</v>
      </c>
      <c r="K352" t="s">
        <v>20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157</v>
      </c>
      <c r="S352" t="s">
        <v>2033</v>
      </c>
      <c r="T352" t="s">
        <v>2056</v>
      </c>
    </row>
    <row r="353" spans="1:20" x14ac:dyDescent="0.25">
      <c r="A353">
        <v>351</v>
      </c>
      <c r="B353" s="4" t="s">
        <v>752</v>
      </c>
      <c r="C353" s="3" t="s">
        <v>753</v>
      </c>
      <c r="D353">
        <v>74100</v>
      </c>
      <c r="E353">
        <v>94631</v>
      </c>
      <c r="F353">
        <f t="shared" si="20"/>
        <v>127.70715249662618</v>
      </c>
      <c r="G353" t="s">
        <v>18</v>
      </c>
      <c r="H353">
        <v>2013</v>
      </c>
      <c r="I353">
        <f t="shared" si="21"/>
        <v>2013</v>
      </c>
      <c r="J353" t="s">
        <v>19</v>
      </c>
      <c r="K353" t="s">
        <v>20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21</v>
      </c>
      <c r="S353" t="s">
        <v>2033</v>
      </c>
      <c r="T353" t="s">
        <v>2034</v>
      </c>
    </row>
    <row r="354" spans="1:20" x14ac:dyDescent="0.25">
      <c r="A354">
        <v>352</v>
      </c>
      <c r="B354" s="4" t="s">
        <v>754</v>
      </c>
      <c r="C354" s="3" t="s">
        <v>755</v>
      </c>
      <c r="D354">
        <v>2800</v>
      </c>
      <c r="E354">
        <v>977</v>
      </c>
      <c r="F354">
        <f t="shared" si="20"/>
        <v>34.892857142857139</v>
      </c>
      <c r="G354" t="s">
        <v>12</v>
      </c>
      <c r="H354">
        <v>33</v>
      </c>
      <c r="I354">
        <f t="shared" si="21"/>
        <v>33</v>
      </c>
      <c r="J354" t="s">
        <v>13</v>
      </c>
      <c r="K354" t="s">
        <v>14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31</v>
      </c>
      <c r="S354" t="s">
        <v>2037</v>
      </c>
      <c r="T354" t="s">
        <v>2038</v>
      </c>
    </row>
    <row r="355" spans="1:20" x14ac:dyDescent="0.25">
      <c r="A355">
        <v>353</v>
      </c>
      <c r="B355" s="4" t="s">
        <v>756</v>
      </c>
      <c r="C355" s="3" t="s">
        <v>757</v>
      </c>
      <c r="D355">
        <v>33600</v>
      </c>
      <c r="E355">
        <v>137961</v>
      </c>
      <c r="F355">
        <f t="shared" si="20"/>
        <v>410.59821428571428</v>
      </c>
      <c r="G355" t="s">
        <v>18</v>
      </c>
      <c r="H355">
        <v>1703</v>
      </c>
      <c r="I355">
        <f t="shared" si="21"/>
        <v>1703</v>
      </c>
      <c r="J355" t="s">
        <v>19</v>
      </c>
      <c r="K355" t="s">
        <v>20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31</v>
      </c>
      <c r="S355" t="s">
        <v>2037</v>
      </c>
      <c r="T355" t="s">
        <v>2038</v>
      </c>
    </row>
    <row r="356" spans="1:20" x14ac:dyDescent="0.25">
      <c r="A356">
        <v>354</v>
      </c>
      <c r="B356" s="4" t="s">
        <v>758</v>
      </c>
      <c r="C356" s="3" t="s">
        <v>759</v>
      </c>
      <c r="D356">
        <v>6100</v>
      </c>
      <c r="E356">
        <v>7548</v>
      </c>
      <c r="F356">
        <f t="shared" si="20"/>
        <v>123.73770491803278</v>
      </c>
      <c r="G356" t="s">
        <v>18</v>
      </c>
      <c r="H356">
        <v>80</v>
      </c>
      <c r="I356">
        <f t="shared" si="21"/>
        <v>80</v>
      </c>
      <c r="J356" t="s">
        <v>34</v>
      </c>
      <c r="K356" t="s">
        <v>35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40</v>
      </c>
      <c r="S356" t="s">
        <v>2039</v>
      </c>
      <c r="T356" t="s">
        <v>2040</v>
      </c>
    </row>
    <row r="357" spans="1:20" x14ac:dyDescent="0.25">
      <c r="A357">
        <v>355</v>
      </c>
      <c r="B357" s="4" t="s">
        <v>760</v>
      </c>
      <c r="C357" s="3" t="s">
        <v>761</v>
      </c>
      <c r="D357">
        <v>3800</v>
      </c>
      <c r="E357">
        <v>2241</v>
      </c>
      <c r="F357">
        <f t="shared" si="20"/>
        <v>58.973684210526315</v>
      </c>
      <c r="G357" t="s">
        <v>45</v>
      </c>
      <c r="H357">
        <v>86</v>
      </c>
      <c r="I357">
        <f t="shared" si="21"/>
        <v>86</v>
      </c>
      <c r="J357" t="s">
        <v>19</v>
      </c>
      <c r="K357" t="s">
        <v>20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63</v>
      </c>
      <c r="S357" t="s">
        <v>2035</v>
      </c>
      <c r="T357" t="s">
        <v>2044</v>
      </c>
    </row>
    <row r="358" spans="1:20" x14ac:dyDescent="0.25">
      <c r="A358">
        <v>356</v>
      </c>
      <c r="B358" s="4" t="s">
        <v>762</v>
      </c>
      <c r="C358" s="3" t="s">
        <v>763</v>
      </c>
      <c r="D358">
        <v>9300</v>
      </c>
      <c r="E358">
        <v>3431</v>
      </c>
      <c r="F358">
        <f t="shared" si="20"/>
        <v>36.892473118279568</v>
      </c>
      <c r="G358" t="s">
        <v>12</v>
      </c>
      <c r="H358">
        <v>40</v>
      </c>
      <c r="I358">
        <f t="shared" si="21"/>
        <v>40</v>
      </c>
      <c r="J358" t="s">
        <v>105</v>
      </c>
      <c r="K358" t="s">
        <v>106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31</v>
      </c>
      <c r="S358" t="s">
        <v>2037</v>
      </c>
      <c r="T358" t="s">
        <v>2038</v>
      </c>
    </row>
    <row r="359" spans="1:20" x14ac:dyDescent="0.25">
      <c r="A359">
        <v>357</v>
      </c>
      <c r="B359" s="4" t="s">
        <v>764</v>
      </c>
      <c r="C359" s="3" t="s">
        <v>765</v>
      </c>
      <c r="D359">
        <v>2300</v>
      </c>
      <c r="E359">
        <v>4253</v>
      </c>
      <c r="F359">
        <f t="shared" si="20"/>
        <v>184.91304347826087</v>
      </c>
      <c r="G359" t="s">
        <v>18</v>
      </c>
      <c r="H359">
        <v>41</v>
      </c>
      <c r="I359">
        <f t="shared" si="21"/>
        <v>41</v>
      </c>
      <c r="J359" t="s">
        <v>19</v>
      </c>
      <c r="K359" t="s">
        <v>20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87</v>
      </c>
      <c r="S359" t="s">
        <v>2048</v>
      </c>
      <c r="T359" t="s">
        <v>2049</v>
      </c>
    </row>
    <row r="360" spans="1:20" x14ac:dyDescent="0.25">
      <c r="A360">
        <v>358</v>
      </c>
      <c r="B360" s="4" t="s">
        <v>766</v>
      </c>
      <c r="C360" s="3" t="s">
        <v>767</v>
      </c>
      <c r="D360">
        <v>9700</v>
      </c>
      <c r="E360">
        <v>1146</v>
      </c>
      <c r="F360">
        <f t="shared" si="20"/>
        <v>11.814432989690722</v>
      </c>
      <c r="G360" t="s">
        <v>12</v>
      </c>
      <c r="H360">
        <v>23</v>
      </c>
      <c r="I360">
        <f t="shared" si="21"/>
        <v>23</v>
      </c>
      <c r="J360" t="s">
        <v>13</v>
      </c>
      <c r="K360" t="s">
        <v>14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120</v>
      </c>
      <c r="S360" t="s">
        <v>2052</v>
      </c>
      <c r="T360" t="s">
        <v>2053</v>
      </c>
    </row>
    <row r="361" spans="1:20" x14ac:dyDescent="0.25">
      <c r="A361">
        <v>359</v>
      </c>
      <c r="B361" s="4" t="s">
        <v>768</v>
      </c>
      <c r="C361" s="3" t="s">
        <v>769</v>
      </c>
      <c r="D361">
        <v>4000</v>
      </c>
      <c r="E361">
        <v>11948</v>
      </c>
      <c r="F361">
        <f t="shared" si="20"/>
        <v>298.7</v>
      </c>
      <c r="G361" t="s">
        <v>18</v>
      </c>
      <c r="H361">
        <v>187</v>
      </c>
      <c r="I361">
        <f t="shared" si="21"/>
        <v>187</v>
      </c>
      <c r="J361" t="s">
        <v>19</v>
      </c>
      <c r="K361" t="s">
        <v>20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69</v>
      </c>
      <c r="S361" t="s">
        <v>2039</v>
      </c>
      <c r="T361" t="s">
        <v>2047</v>
      </c>
    </row>
    <row r="362" spans="1:20" x14ac:dyDescent="0.25">
      <c r="A362">
        <v>360</v>
      </c>
      <c r="B362" s="4" t="s">
        <v>770</v>
      </c>
      <c r="C362" s="3" t="s">
        <v>771</v>
      </c>
      <c r="D362">
        <v>59700</v>
      </c>
      <c r="E362">
        <v>135132</v>
      </c>
      <c r="F362">
        <f t="shared" si="20"/>
        <v>226.35175879396985</v>
      </c>
      <c r="G362" t="s">
        <v>18</v>
      </c>
      <c r="H362">
        <v>2875</v>
      </c>
      <c r="I362">
        <f t="shared" si="21"/>
        <v>2875</v>
      </c>
      <c r="J362" t="s">
        <v>38</v>
      </c>
      <c r="K362" t="s">
        <v>39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31</v>
      </c>
      <c r="S362" t="s">
        <v>2037</v>
      </c>
      <c r="T362" t="s">
        <v>2038</v>
      </c>
    </row>
    <row r="363" spans="1:20" x14ac:dyDescent="0.25">
      <c r="A363">
        <v>361</v>
      </c>
      <c r="B363" s="4" t="s">
        <v>772</v>
      </c>
      <c r="C363" s="3" t="s">
        <v>773</v>
      </c>
      <c r="D363">
        <v>5500</v>
      </c>
      <c r="E363">
        <v>9546</v>
      </c>
      <c r="F363">
        <f t="shared" si="20"/>
        <v>173.56363636363636</v>
      </c>
      <c r="G363" t="s">
        <v>18</v>
      </c>
      <c r="H363">
        <v>88</v>
      </c>
      <c r="I363">
        <f t="shared" si="21"/>
        <v>88</v>
      </c>
      <c r="J363" t="s">
        <v>19</v>
      </c>
      <c r="K363" t="s">
        <v>20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31</v>
      </c>
      <c r="S363" t="s">
        <v>2037</v>
      </c>
      <c r="T363" t="s">
        <v>2038</v>
      </c>
    </row>
    <row r="364" spans="1:20" x14ac:dyDescent="0.25">
      <c r="A364">
        <v>362</v>
      </c>
      <c r="B364" s="4" t="s">
        <v>774</v>
      </c>
      <c r="C364" s="3" t="s">
        <v>775</v>
      </c>
      <c r="D364">
        <v>3700</v>
      </c>
      <c r="E364">
        <v>13755</v>
      </c>
      <c r="F364">
        <f t="shared" si="20"/>
        <v>371.75675675675677</v>
      </c>
      <c r="G364" t="s">
        <v>18</v>
      </c>
      <c r="H364">
        <v>191</v>
      </c>
      <c r="I364">
        <f t="shared" si="21"/>
        <v>191</v>
      </c>
      <c r="J364" t="s">
        <v>19</v>
      </c>
      <c r="K364" t="s">
        <v>20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21</v>
      </c>
      <c r="S364" t="s">
        <v>2033</v>
      </c>
      <c r="T364" t="s">
        <v>2034</v>
      </c>
    </row>
    <row r="365" spans="1:20" x14ac:dyDescent="0.25">
      <c r="A365">
        <v>363</v>
      </c>
      <c r="B365" s="4" t="s">
        <v>776</v>
      </c>
      <c r="C365" s="3" t="s">
        <v>777</v>
      </c>
      <c r="D365">
        <v>5200</v>
      </c>
      <c r="E365">
        <v>8330</v>
      </c>
      <c r="F365">
        <f t="shared" si="20"/>
        <v>160.19230769230771</v>
      </c>
      <c r="G365" t="s">
        <v>18</v>
      </c>
      <c r="H365">
        <v>139</v>
      </c>
      <c r="I365">
        <f t="shared" si="21"/>
        <v>139</v>
      </c>
      <c r="J365" t="s">
        <v>19</v>
      </c>
      <c r="K365" t="s">
        <v>20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21</v>
      </c>
      <c r="S365" t="s">
        <v>2033</v>
      </c>
      <c r="T365" t="s">
        <v>2034</v>
      </c>
    </row>
    <row r="366" spans="1:20" x14ac:dyDescent="0.25">
      <c r="A366">
        <v>364</v>
      </c>
      <c r="B366" s="4" t="s">
        <v>778</v>
      </c>
      <c r="C366" s="3" t="s">
        <v>779</v>
      </c>
      <c r="D366">
        <v>900</v>
      </c>
      <c r="E366">
        <v>14547</v>
      </c>
      <c r="F366">
        <f t="shared" si="20"/>
        <v>1616.3333333333335</v>
      </c>
      <c r="G366" t="s">
        <v>18</v>
      </c>
      <c r="H366">
        <v>186</v>
      </c>
      <c r="I366">
        <f t="shared" si="21"/>
        <v>186</v>
      </c>
      <c r="J366" t="s">
        <v>19</v>
      </c>
      <c r="K366" t="s">
        <v>20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58</v>
      </c>
      <c r="S366" t="s">
        <v>2033</v>
      </c>
      <c r="T366" t="s">
        <v>2043</v>
      </c>
    </row>
    <row r="367" spans="1:20" x14ac:dyDescent="0.25">
      <c r="A367">
        <v>365</v>
      </c>
      <c r="B367" s="4" t="s">
        <v>780</v>
      </c>
      <c r="C367" s="3" t="s">
        <v>781</v>
      </c>
      <c r="D367">
        <v>1600</v>
      </c>
      <c r="E367">
        <v>11735</v>
      </c>
      <c r="F367">
        <f t="shared" si="20"/>
        <v>733.4375</v>
      </c>
      <c r="G367" t="s">
        <v>18</v>
      </c>
      <c r="H367">
        <v>112</v>
      </c>
      <c r="I367">
        <f t="shared" si="21"/>
        <v>112</v>
      </c>
      <c r="J367" t="s">
        <v>24</v>
      </c>
      <c r="K367" t="s">
        <v>25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31</v>
      </c>
      <c r="S367" t="s">
        <v>2037</v>
      </c>
      <c r="T367" t="s">
        <v>2038</v>
      </c>
    </row>
    <row r="368" spans="1:20" x14ac:dyDescent="0.25">
      <c r="A368">
        <v>366</v>
      </c>
      <c r="B368" s="4" t="s">
        <v>782</v>
      </c>
      <c r="C368" s="3" t="s">
        <v>783</v>
      </c>
      <c r="D368">
        <v>1800</v>
      </c>
      <c r="E368">
        <v>10658</v>
      </c>
      <c r="F368">
        <f t="shared" si="20"/>
        <v>592.11111111111109</v>
      </c>
      <c r="G368" t="s">
        <v>18</v>
      </c>
      <c r="H368">
        <v>101</v>
      </c>
      <c r="I368">
        <f t="shared" si="21"/>
        <v>101</v>
      </c>
      <c r="J368" t="s">
        <v>19</v>
      </c>
      <c r="K368" t="s">
        <v>20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31</v>
      </c>
      <c r="S368" t="s">
        <v>2037</v>
      </c>
      <c r="T368" t="s">
        <v>2038</v>
      </c>
    </row>
    <row r="369" spans="1:20" x14ac:dyDescent="0.25">
      <c r="A369">
        <v>367</v>
      </c>
      <c r="B369" s="4" t="s">
        <v>784</v>
      </c>
      <c r="C369" s="3" t="s">
        <v>785</v>
      </c>
      <c r="D369">
        <v>9900</v>
      </c>
      <c r="E369">
        <v>1870</v>
      </c>
      <c r="F369">
        <f t="shared" si="20"/>
        <v>18.888888888888889</v>
      </c>
      <c r="G369" t="s">
        <v>12</v>
      </c>
      <c r="H369">
        <v>75</v>
      </c>
      <c r="I369">
        <f t="shared" si="21"/>
        <v>75</v>
      </c>
      <c r="J369" t="s">
        <v>19</v>
      </c>
      <c r="K369" t="s">
        <v>20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31</v>
      </c>
      <c r="S369" t="s">
        <v>2037</v>
      </c>
      <c r="T369" t="s">
        <v>2038</v>
      </c>
    </row>
    <row r="370" spans="1:20" x14ac:dyDescent="0.25">
      <c r="A370">
        <v>368</v>
      </c>
      <c r="B370" s="4" t="s">
        <v>786</v>
      </c>
      <c r="C370" s="3" t="s">
        <v>787</v>
      </c>
      <c r="D370">
        <v>5200</v>
      </c>
      <c r="E370">
        <v>14394</v>
      </c>
      <c r="F370">
        <f t="shared" si="20"/>
        <v>276.80769230769232</v>
      </c>
      <c r="G370" t="s">
        <v>18</v>
      </c>
      <c r="H370">
        <v>206</v>
      </c>
      <c r="I370">
        <f t="shared" si="21"/>
        <v>206</v>
      </c>
      <c r="J370" t="s">
        <v>38</v>
      </c>
      <c r="K370" t="s">
        <v>39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40</v>
      </c>
      <c r="S370" t="s">
        <v>2039</v>
      </c>
      <c r="T370" t="s">
        <v>2040</v>
      </c>
    </row>
    <row r="371" spans="1:20" x14ac:dyDescent="0.25">
      <c r="A371">
        <v>369</v>
      </c>
      <c r="B371" s="4" t="s">
        <v>788</v>
      </c>
      <c r="C371" s="3" t="s">
        <v>789</v>
      </c>
      <c r="D371">
        <v>5400</v>
      </c>
      <c r="E371">
        <v>14743</v>
      </c>
      <c r="F371">
        <f t="shared" si="20"/>
        <v>273.01851851851848</v>
      </c>
      <c r="G371" t="s">
        <v>18</v>
      </c>
      <c r="H371">
        <v>154</v>
      </c>
      <c r="I371">
        <f t="shared" si="21"/>
        <v>154</v>
      </c>
      <c r="J371" t="s">
        <v>19</v>
      </c>
      <c r="K371" t="s">
        <v>20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267</v>
      </c>
      <c r="S371" t="s">
        <v>2039</v>
      </c>
      <c r="T371" t="s">
        <v>2058</v>
      </c>
    </row>
    <row r="372" spans="1:20" x14ac:dyDescent="0.25">
      <c r="A372">
        <v>370</v>
      </c>
      <c r="B372" s="4" t="s">
        <v>790</v>
      </c>
      <c r="C372" s="3" t="s">
        <v>791</v>
      </c>
      <c r="D372">
        <v>112300</v>
      </c>
      <c r="E372">
        <v>178965</v>
      </c>
      <c r="F372">
        <f t="shared" si="20"/>
        <v>159.36331255565449</v>
      </c>
      <c r="G372" t="s">
        <v>18</v>
      </c>
      <c r="H372">
        <v>5966</v>
      </c>
      <c r="I372">
        <f t="shared" si="21"/>
        <v>5966</v>
      </c>
      <c r="J372" t="s">
        <v>19</v>
      </c>
      <c r="K372" t="s">
        <v>20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31</v>
      </c>
      <c r="S372" t="s">
        <v>2037</v>
      </c>
      <c r="T372" t="s">
        <v>2038</v>
      </c>
    </row>
    <row r="373" spans="1:20" x14ac:dyDescent="0.25">
      <c r="A373">
        <v>371</v>
      </c>
      <c r="B373" s="4" t="s">
        <v>792</v>
      </c>
      <c r="C373" s="3" t="s">
        <v>793</v>
      </c>
      <c r="D373">
        <v>189200</v>
      </c>
      <c r="E373">
        <v>128410</v>
      </c>
      <c r="F373">
        <f t="shared" si="20"/>
        <v>67.869978858350947</v>
      </c>
      <c r="G373" t="s">
        <v>12</v>
      </c>
      <c r="H373">
        <v>2176</v>
      </c>
      <c r="I373">
        <f t="shared" si="21"/>
        <v>2176</v>
      </c>
      <c r="J373" t="s">
        <v>19</v>
      </c>
      <c r="K373" t="s">
        <v>20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31</v>
      </c>
      <c r="S373" t="s">
        <v>2037</v>
      </c>
      <c r="T373" t="s">
        <v>2038</v>
      </c>
    </row>
    <row r="374" spans="1:20" ht="31.5" x14ac:dyDescent="0.25">
      <c r="A374">
        <v>372</v>
      </c>
      <c r="B374" s="4" t="s">
        <v>794</v>
      </c>
      <c r="C374" s="3" t="s">
        <v>795</v>
      </c>
      <c r="D374">
        <v>900</v>
      </c>
      <c r="E374">
        <v>14324</v>
      </c>
      <c r="F374">
        <f t="shared" si="20"/>
        <v>1591.5555555555554</v>
      </c>
      <c r="G374" t="s">
        <v>18</v>
      </c>
      <c r="H374">
        <v>169</v>
      </c>
      <c r="I374">
        <f t="shared" si="21"/>
        <v>169</v>
      </c>
      <c r="J374" t="s">
        <v>19</v>
      </c>
      <c r="K374" t="s">
        <v>20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40</v>
      </c>
      <c r="S374" t="s">
        <v>2039</v>
      </c>
      <c r="T374" t="s">
        <v>2040</v>
      </c>
    </row>
    <row r="375" spans="1:20" x14ac:dyDescent="0.25">
      <c r="A375">
        <v>373</v>
      </c>
      <c r="B375" s="4" t="s">
        <v>796</v>
      </c>
      <c r="C375" s="3" t="s">
        <v>797</v>
      </c>
      <c r="D375">
        <v>22500</v>
      </c>
      <c r="E375">
        <v>164291</v>
      </c>
      <c r="F375">
        <f t="shared" si="20"/>
        <v>730.18222222222221</v>
      </c>
      <c r="G375" t="s">
        <v>18</v>
      </c>
      <c r="H375">
        <v>2106</v>
      </c>
      <c r="I375">
        <f t="shared" si="21"/>
        <v>2106</v>
      </c>
      <c r="J375" t="s">
        <v>19</v>
      </c>
      <c r="K375" t="s">
        <v>20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31</v>
      </c>
      <c r="S375" t="s">
        <v>2037</v>
      </c>
      <c r="T375" t="s">
        <v>2038</v>
      </c>
    </row>
    <row r="376" spans="1:20" ht="31.5" x14ac:dyDescent="0.25">
      <c r="A376">
        <v>374</v>
      </c>
      <c r="B376" s="4" t="s">
        <v>798</v>
      </c>
      <c r="C376" s="3" t="s">
        <v>799</v>
      </c>
      <c r="D376">
        <v>167400</v>
      </c>
      <c r="E376">
        <v>22073</v>
      </c>
      <c r="F376">
        <f t="shared" si="20"/>
        <v>13.185782556750297</v>
      </c>
      <c r="G376" t="s">
        <v>12</v>
      </c>
      <c r="H376">
        <v>441</v>
      </c>
      <c r="I376">
        <f t="shared" si="21"/>
        <v>441</v>
      </c>
      <c r="J376" t="s">
        <v>19</v>
      </c>
      <c r="K376" t="s">
        <v>20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40</v>
      </c>
      <c r="S376" t="s">
        <v>2039</v>
      </c>
      <c r="T376" t="s">
        <v>2040</v>
      </c>
    </row>
    <row r="377" spans="1:20" ht="31.5" x14ac:dyDescent="0.25">
      <c r="A377">
        <v>375</v>
      </c>
      <c r="B377" s="4" t="s">
        <v>800</v>
      </c>
      <c r="C377" s="3" t="s">
        <v>801</v>
      </c>
      <c r="D377">
        <v>2700</v>
      </c>
      <c r="E377">
        <v>1479</v>
      </c>
      <c r="F377">
        <f t="shared" si="20"/>
        <v>54.777777777777779</v>
      </c>
      <c r="G377" t="s">
        <v>12</v>
      </c>
      <c r="H377">
        <v>25</v>
      </c>
      <c r="I377">
        <f t="shared" si="21"/>
        <v>25</v>
      </c>
      <c r="J377" t="s">
        <v>19</v>
      </c>
      <c r="K377" t="s">
        <v>20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58</v>
      </c>
      <c r="S377" t="s">
        <v>2033</v>
      </c>
      <c r="T377" t="s">
        <v>2043</v>
      </c>
    </row>
    <row r="378" spans="1:20" x14ac:dyDescent="0.25">
      <c r="A378">
        <v>376</v>
      </c>
      <c r="B378" s="4" t="s">
        <v>802</v>
      </c>
      <c r="C378" s="3" t="s">
        <v>803</v>
      </c>
      <c r="D378">
        <v>3400</v>
      </c>
      <c r="E378">
        <v>12275</v>
      </c>
      <c r="F378">
        <f t="shared" si="20"/>
        <v>361.02941176470591</v>
      </c>
      <c r="G378" t="s">
        <v>18</v>
      </c>
      <c r="H378">
        <v>131</v>
      </c>
      <c r="I378">
        <f t="shared" si="21"/>
        <v>131</v>
      </c>
      <c r="J378" t="s">
        <v>19</v>
      </c>
      <c r="K378" t="s">
        <v>20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21</v>
      </c>
      <c r="S378" t="s">
        <v>2033</v>
      </c>
      <c r="T378" t="s">
        <v>2034</v>
      </c>
    </row>
    <row r="379" spans="1:20" x14ac:dyDescent="0.25">
      <c r="A379">
        <v>377</v>
      </c>
      <c r="B379" s="4" t="s">
        <v>804</v>
      </c>
      <c r="C379" s="3" t="s">
        <v>805</v>
      </c>
      <c r="D379">
        <v>49700</v>
      </c>
      <c r="E379">
        <v>5098</v>
      </c>
      <c r="F379">
        <f t="shared" si="20"/>
        <v>10.257545271629779</v>
      </c>
      <c r="G379" t="s">
        <v>12</v>
      </c>
      <c r="H379">
        <v>127</v>
      </c>
      <c r="I379">
        <f t="shared" si="21"/>
        <v>127</v>
      </c>
      <c r="J379" t="s">
        <v>19</v>
      </c>
      <c r="K379" t="s">
        <v>20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31</v>
      </c>
      <c r="S379" t="s">
        <v>2037</v>
      </c>
      <c r="T379" t="s">
        <v>2038</v>
      </c>
    </row>
    <row r="380" spans="1:20" x14ac:dyDescent="0.25">
      <c r="A380">
        <v>378</v>
      </c>
      <c r="B380" s="4" t="s">
        <v>806</v>
      </c>
      <c r="C380" s="3" t="s">
        <v>807</v>
      </c>
      <c r="D380">
        <v>178200</v>
      </c>
      <c r="E380">
        <v>24882</v>
      </c>
      <c r="F380">
        <f t="shared" si="20"/>
        <v>13.962962962962964</v>
      </c>
      <c r="G380" t="s">
        <v>12</v>
      </c>
      <c r="H380">
        <v>355</v>
      </c>
      <c r="I380">
        <f t="shared" si="21"/>
        <v>355</v>
      </c>
      <c r="J380" t="s">
        <v>19</v>
      </c>
      <c r="K380" t="s">
        <v>20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40</v>
      </c>
      <c r="S380" t="s">
        <v>2039</v>
      </c>
      <c r="T380" t="s">
        <v>2040</v>
      </c>
    </row>
    <row r="381" spans="1:20" x14ac:dyDescent="0.25">
      <c r="A381">
        <v>379</v>
      </c>
      <c r="B381" s="4" t="s">
        <v>808</v>
      </c>
      <c r="C381" s="3" t="s">
        <v>809</v>
      </c>
      <c r="D381">
        <v>7200</v>
      </c>
      <c r="E381">
        <v>2912</v>
      </c>
      <c r="F381">
        <f t="shared" si="20"/>
        <v>40.444444444444443</v>
      </c>
      <c r="G381" t="s">
        <v>12</v>
      </c>
      <c r="H381">
        <v>44</v>
      </c>
      <c r="I381">
        <f t="shared" si="21"/>
        <v>44</v>
      </c>
      <c r="J381" t="s">
        <v>38</v>
      </c>
      <c r="K381" t="s">
        <v>39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31</v>
      </c>
      <c r="S381" t="s">
        <v>2037</v>
      </c>
      <c r="T381" t="s">
        <v>2038</v>
      </c>
    </row>
    <row r="382" spans="1:20" ht="31.5" x14ac:dyDescent="0.25">
      <c r="A382">
        <v>380</v>
      </c>
      <c r="B382" s="4" t="s">
        <v>810</v>
      </c>
      <c r="C382" s="3" t="s">
        <v>811</v>
      </c>
      <c r="D382">
        <v>2500</v>
      </c>
      <c r="E382">
        <v>4008</v>
      </c>
      <c r="F382">
        <f t="shared" si="20"/>
        <v>160.32</v>
      </c>
      <c r="G382" t="s">
        <v>18</v>
      </c>
      <c r="H382">
        <v>84</v>
      </c>
      <c r="I382">
        <f t="shared" si="21"/>
        <v>84</v>
      </c>
      <c r="J382" t="s">
        <v>19</v>
      </c>
      <c r="K382" t="s">
        <v>20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31</v>
      </c>
      <c r="S382" t="s">
        <v>2037</v>
      </c>
      <c r="T382" t="s">
        <v>2038</v>
      </c>
    </row>
    <row r="383" spans="1:20" x14ac:dyDescent="0.25">
      <c r="A383">
        <v>381</v>
      </c>
      <c r="B383" s="4" t="s">
        <v>812</v>
      </c>
      <c r="C383" s="3" t="s">
        <v>813</v>
      </c>
      <c r="D383">
        <v>5300</v>
      </c>
      <c r="E383">
        <v>9749</v>
      </c>
      <c r="F383">
        <f t="shared" si="20"/>
        <v>183.9433962264151</v>
      </c>
      <c r="G383" t="s">
        <v>18</v>
      </c>
      <c r="H383">
        <v>155</v>
      </c>
      <c r="I383">
        <f t="shared" si="21"/>
        <v>155</v>
      </c>
      <c r="J383" t="s">
        <v>19</v>
      </c>
      <c r="K383" t="s">
        <v>20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31</v>
      </c>
      <c r="S383" t="s">
        <v>2037</v>
      </c>
      <c r="T383" t="s">
        <v>2038</v>
      </c>
    </row>
    <row r="384" spans="1:20" ht="31.5" x14ac:dyDescent="0.25">
      <c r="A384">
        <v>382</v>
      </c>
      <c r="B384" s="4" t="s">
        <v>814</v>
      </c>
      <c r="C384" s="3" t="s">
        <v>815</v>
      </c>
      <c r="D384">
        <v>9100</v>
      </c>
      <c r="E384">
        <v>5803</v>
      </c>
      <c r="F384">
        <f t="shared" si="20"/>
        <v>63.769230769230766</v>
      </c>
      <c r="G384" t="s">
        <v>12</v>
      </c>
      <c r="H384">
        <v>67</v>
      </c>
      <c r="I384">
        <f t="shared" si="21"/>
        <v>67</v>
      </c>
      <c r="J384" t="s">
        <v>19</v>
      </c>
      <c r="K384" t="s">
        <v>20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120</v>
      </c>
      <c r="S384" t="s">
        <v>2052</v>
      </c>
      <c r="T384" t="s">
        <v>2053</v>
      </c>
    </row>
    <row r="385" spans="1:20" x14ac:dyDescent="0.25">
      <c r="A385">
        <v>383</v>
      </c>
      <c r="B385" s="4" t="s">
        <v>816</v>
      </c>
      <c r="C385" s="3" t="s">
        <v>817</v>
      </c>
      <c r="D385">
        <v>6300</v>
      </c>
      <c r="E385">
        <v>14199</v>
      </c>
      <c r="F385">
        <f t="shared" si="20"/>
        <v>225.38095238095238</v>
      </c>
      <c r="G385" t="s">
        <v>18</v>
      </c>
      <c r="H385">
        <v>189</v>
      </c>
      <c r="I385">
        <f t="shared" si="21"/>
        <v>189</v>
      </c>
      <c r="J385" t="s">
        <v>19</v>
      </c>
      <c r="K385" t="s">
        <v>20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15</v>
      </c>
      <c r="S385" t="s">
        <v>2031</v>
      </c>
      <c r="T385" t="s">
        <v>2032</v>
      </c>
    </row>
    <row r="386" spans="1:20" x14ac:dyDescent="0.25">
      <c r="A386">
        <v>384</v>
      </c>
      <c r="B386" s="4" t="s">
        <v>818</v>
      </c>
      <c r="C386" s="3" t="s">
        <v>819</v>
      </c>
      <c r="D386">
        <v>114400</v>
      </c>
      <c r="E386">
        <v>196779</v>
      </c>
      <c r="F386">
        <f t="shared" si="20"/>
        <v>172.00961538461539</v>
      </c>
      <c r="G386" t="s">
        <v>18</v>
      </c>
      <c r="H386">
        <v>4799</v>
      </c>
      <c r="I386">
        <f t="shared" si="21"/>
        <v>4799</v>
      </c>
      <c r="J386" t="s">
        <v>19</v>
      </c>
      <c r="K386" t="s">
        <v>20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40</v>
      </c>
      <c r="S386" t="s">
        <v>2039</v>
      </c>
      <c r="T386" t="s">
        <v>2040</v>
      </c>
    </row>
    <row r="387" spans="1:20" ht="31.5" x14ac:dyDescent="0.25">
      <c r="A387">
        <v>385</v>
      </c>
      <c r="B387" s="4" t="s">
        <v>820</v>
      </c>
      <c r="C387" s="3" t="s">
        <v>821</v>
      </c>
      <c r="D387">
        <v>38900</v>
      </c>
      <c r="E387">
        <v>56859</v>
      </c>
      <c r="F387">
        <f t="shared" ref="F387:F450" si="24">(E387/D387)*100</f>
        <v>146.16709511568124</v>
      </c>
      <c r="G387" t="s">
        <v>18</v>
      </c>
      <c r="H387">
        <v>1137</v>
      </c>
      <c r="I387">
        <f t="shared" ref="I387:I450" si="25">AVERAGE(H387)</f>
        <v>1137</v>
      </c>
      <c r="J387" t="s">
        <v>19</v>
      </c>
      <c r="K387" t="s">
        <v>20</v>
      </c>
      <c r="L387">
        <v>1553835600</v>
      </c>
      <c r="M387">
        <v>1556600400</v>
      </c>
      <c r="N387" s="8">
        <f t="shared" ref="N387:N450" si="26">(((L387/60)/60/24)+DATE(1970,1,1))</f>
        <v>43553.208333333328</v>
      </c>
      <c r="O387" s="8">
        <f t="shared" ref="O387:O450" si="27">(((M387/60)/60/24)+DATE(1970,1,1))</f>
        <v>43585.208333333328</v>
      </c>
      <c r="P387" t="b">
        <v>0</v>
      </c>
      <c r="Q387" t="b">
        <v>0</v>
      </c>
      <c r="R387" t="s">
        <v>66</v>
      </c>
      <c r="S387" t="s">
        <v>2045</v>
      </c>
      <c r="T387" t="s">
        <v>2046</v>
      </c>
    </row>
    <row r="388" spans="1:20" ht="31.5" x14ac:dyDescent="0.25">
      <c r="A388">
        <v>386</v>
      </c>
      <c r="B388" s="4" t="s">
        <v>822</v>
      </c>
      <c r="C388" s="3" t="s">
        <v>823</v>
      </c>
      <c r="D388">
        <v>135500</v>
      </c>
      <c r="E388">
        <v>103554</v>
      </c>
      <c r="F388">
        <f t="shared" si="24"/>
        <v>76.42361623616236</v>
      </c>
      <c r="G388" t="s">
        <v>12</v>
      </c>
      <c r="H388">
        <v>1068</v>
      </c>
      <c r="I388">
        <f t="shared" si="25"/>
        <v>1068</v>
      </c>
      <c r="J388" t="s">
        <v>19</v>
      </c>
      <c r="K388" t="s">
        <v>20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31</v>
      </c>
      <c r="S388" t="s">
        <v>2037</v>
      </c>
      <c r="T388" t="s">
        <v>2038</v>
      </c>
    </row>
    <row r="389" spans="1:20" x14ac:dyDescent="0.25">
      <c r="A389">
        <v>387</v>
      </c>
      <c r="B389" s="4" t="s">
        <v>824</v>
      </c>
      <c r="C389" s="3" t="s">
        <v>825</v>
      </c>
      <c r="D389">
        <v>109000</v>
      </c>
      <c r="E389">
        <v>42795</v>
      </c>
      <c r="F389">
        <f t="shared" si="24"/>
        <v>39.261467889908261</v>
      </c>
      <c r="G389" t="s">
        <v>12</v>
      </c>
      <c r="H389">
        <v>424</v>
      </c>
      <c r="I389">
        <f t="shared" si="25"/>
        <v>424</v>
      </c>
      <c r="J389" t="s">
        <v>19</v>
      </c>
      <c r="K389" t="s">
        <v>20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63</v>
      </c>
      <c r="S389" t="s">
        <v>2035</v>
      </c>
      <c r="T389" t="s">
        <v>2044</v>
      </c>
    </row>
    <row r="390" spans="1:20" x14ac:dyDescent="0.25">
      <c r="A390">
        <v>388</v>
      </c>
      <c r="B390" s="4" t="s">
        <v>826</v>
      </c>
      <c r="C390" s="3" t="s">
        <v>827</v>
      </c>
      <c r="D390">
        <v>114800</v>
      </c>
      <c r="E390">
        <v>12938</v>
      </c>
      <c r="F390">
        <f t="shared" si="24"/>
        <v>11.270034843205574</v>
      </c>
      <c r="G390" t="s">
        <v>72</v>
      </c>
      <c r="H390">
        <v>145</v>
      </c>
      <c r="I390">
        <f t="shared" si="25"/>
        <v>145</v>
      </c>
      <c r="J390" t="s">
        <v>96</v>
      </c>
      <c r="K390" t="s">
        <v>97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58</v>
      </c>
      <c r="S390" t="s">
        <v>2033</v>
      </c>
      <c r="T390" t="s">
        <v>2043</v>
      </c>
    </row>
    <row r="391" spans="1:20" x14ac:dyDescent="0.25">
      <c r="A391">
        <v>389</v>
      </c>
      <c r="B391" s="4" t="s">
        <v>828</v>
      </c>
      <c r="C391" s="3" t="s">
        <v>829</v>
      </c>
      <c r="D391">
        <v>83000</v>
      </c>
      <c r="E391">
        <v>101352</v>
      </c>
      <c r="F391">
        <f t="shared" si="24"/>
        <v>122.11084337349398</v>
      </c>
      <c r="G391" t="s">
        <v>18</v>
      </c>
      <c r="H391">
        <v>1152</v>
      </c>
      <c r="I391">
        <f t="shared" si="25"/>
        <v>1152</v>
      </c>
      <c r="J391" t="s">
        <v>19</v>
      </c>
      <c r="K391" t="s">
        <v>20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31</v>
      </c>
      <c r="S391" t="s">
        <v>2037</v>
      </c>
      <c r="T391" t="s">
        <v>2038</v>
      </c>
    </row>
    <row r="392" spans="1:20" x14ac:dyDescent="0.25">
      <c r="A392">
        <v>390</v>
      </c>
      <c r="B392" s="4" t="s">
        <v>830</v>
      </c>
      <c r="C392" s="3" t="s">
        <v>831</v>
      </c>
      <c r="D392">
        <v>2400</v>
      </c>
      <c r="E392">
        <v>4477</v>
      </c>
      <c r="F392">
        <f t="shared" si="24"/>
        <v>186.54166666666669</v>
      </c>
      <c r="G392" t="s">
        <v>18</v>
      </c>
      <c r="H392">
        <v>50</v>
      </c>
      <c r="I392">
        <f t="shared" si="25"/>
        <v>50</v>
      </c>
      <c r="J392" t="s">
        <v>19</v>
      </c>
      <c r="K392" t="s">
        <v>20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120</v>
      </c>
      <c r="S392" t="s">
        <v>2052</v>
      </c>
      <c r="T392" t="s">
        <v>2053</v>
      </c>
    </row>
    <row r="393" spans="1:20" x14ac:dyDescent="0.25">
      <c r="A393">
        <v>391</v>
      </c>
      <c r="B393" s="4" t="s">
        <v>832</v>
      </c>
      <c r="C393" s="3" t="s">
        <v>833</v>
      </c>
      <c r="D393">
        <v>60400</v>
      </c>
      <c r="E393">
        <v>4393</v>
      </c>
      <c r="F393">
        <f t="shared" si="24"/>
        <v>7.2731788079470201</v>
      </c>
      <c r="G393" t="s">
        <v>12</v>
      </c>
      <c r="H393">
        <v>151</v>
      </c>
      <c r="I393">
        <f t="shared" si="25"/>
        <v>151</v>
      </c>
      <c r="J393" t="s">
        <v>19</v>
      </c>
      <c r="K393" t="s">
        <v>20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66</v>
      </c>
      <c r="S393" t="s">
        <v>2045</v>
      </c>
      <c r="T393" t="s">
        <v>2046</v>
      </c>
    </row>
    <row r="394" spans="1:20" ht="31.5" x14ac:dyDescent="0.25">
      <c r="A394">
        <v>392</v>
      </c>
      <c r="B394" s="4" t="s">
        <v>834</v>
      </c>
      <c r="C394" s="3" t="s">
        <v>835</v>
      </c>
      <c r="D394">
        <v>102900</v>
      </c>
      <c r="E394">
        <v>67546</v>
      </c>
      <c r="F394">
        <f t="shared" si="24"/>
        <v>65.642371234207957</v>
      </c>
      <c r="G394" t="s">
        <v>12</v>
      </c>
      <c r="H394">
        <v>1608</v>
      </c>
      <c r="I394">
        <f t="shared" si="25"/>
        <v>1608</v>
      </c>
      <c r="J394" t="s">
        <v>19</v>
      </c>
      <c r="K394" t="s">
        <v>20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63</v>
      </c>
      <c r="S394" t="s">
        <v>2035</v>
      </c>
      <c r="T394" t="s">
        <v>2044</v>
      </c>
    </row>
    <row r="395" spans="1:20" x14ac:dyDescent="0.25">
      <c r="A395">
        <v>393</v>
      </c>
      <c r="B395" s="4" t="s">
        <v>836</v>
      </c>
      <c r="C395" s="3" t="s">
        <v>837</v>
      </c>
      <c r="D395">
        <v>62800</v>
      </c>
      <c r="E395">
        <v>143788</v>
      </c>
      <c r="F395">
        <f t="shared" si="24"/>
        <v>228.96178343949046</v>
      </c>
      <c r="G395" t="s">
        <v>18</v>
      </c>
      <c r="H395">
        <v>3059</v>
      </c>
      <c r="I395">
        <f t="shared" si="25"/>
        <v>3059</v>
      </c>
      <c r="J395" t="s">
        <v>13</v>
      </c>
      <c r="K395" t="s">
        <v>14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157</v>
      </c>
      <c r="S395" t="s">
        <v>2033</v>
      </c>
      <c r="T395" t="s">
        <v>2056</v>
      </c>
    </row>
    <row r="396" spans="1:20" x14ac:dyDescent="0.25">
      <c r="A396">
        <v>394</v>
      </c>
      <c r="B396" s="4" t="s">
        <v>838</v>
      </c>
      <c r="C396" s="3" t="s">
        <v>839</v>
      </c>
      <c r="D396">
        <v>800</v>
      </c>
      <c r="E396">
        <v>3755</v>
      </c>
      <c r="F396">
        <f t="shared" si="24"/>
        <v>469.37499999999994</v>
      </c>
      <c r="G396" t="s">
        <v>18</v>
      </c>
      <c r="H396">
        <v>34</v>
      </c>
      <c r="I396">
        <f t="shared" si="25"/>
        <v>34</v>
      </c>
      <c r="J396" t="s">
        <v>19</v>
      </c>
      <c r="K396" t="s">
        <v>20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40</v>
      </c>
      <c r="S396" t="s">
        <v>2039</v>
      </c>
      <c r="T396" t="s">
        <v>2040</v>
      </c>
    </row>
    <row r="397" spans="1:20" ht="31.5" x14ac:dyDescent="0.25">
      <c r="A397">
        <v>395</v>
      </c>
      <c r="B397" s="4" t="s">
        <v>293</v>
      </c>
      <c r="C397" s="3" t="s">
        <v>840</v>
      </c>
      <c r="D397">
        <v>7100</v>
      </c>
      <c r="E397">
        <v>9238</v>
      </c>
      <c r="F397">
        <f t="shared" si="24"/>
        <v>130.11267605633802</v>
      </c>
      <c r="G397" t="s">
        <v>18</v>
      </c>
      <c r="H397">
        <v>220</v>
      </c>
      <c r="I397">
        <f t="shared" si="25"/>
        <v>220</v>
      </c>
      <c r="J397" t="s">
        <v>19</v>
      </c>
      <c r="K397" t="s">
        <v>20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31</v>
      </c>
      <c r="S397" t="s">
        <v>2037</v>
      </c>
      <c r="T397" t="s">
        <v>2038</v>
      </c>
    </row>
    <row r="398" spans="1:20" x14ac:dyDescent="0.25">
      <c r="A398">
        <v>396</v>
      </c>
      <c r="B398" s="4" t="s">
        <v>841</v>
      </c>
      <c r="C398" s="3" t="s">
        <v>842</v>
      </c>
      <c r="D398">
        <v>46100</v>
      </c>
      <c r="E398">
        <v>77012</v>
      </c>
      <c r="F398">
        <f t="shared" si="24"/>
        <v>167.05422993492408</v>
      </c>
      <c r="G398" t="s">
        <v>18</v>
      </c>
      <c r="H398">
        <v>1604</v>
      </c>
      <c r="I398">
        <f t="shared" si="25"/>
        <v>1604</v>
      </c>
      <c r="J398" t="s">
        <v>24</v>
      </c>
      <c r="K398" t="s">
        <v>25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51</v>
      </c>
      <c r="S398" t="s">
        <v>2039</v>
      </c>
      <c r="T398" t="s">
        <v>2042</v>
      </c>
    </row>
    <row r="399" spans="1:20" x14ac:dyDescent="0.25">
      <c r="A399">
        <v>397</v>
      </c>
      <c r="B399" s="4" t="s">
        <v>843</v>
      </c>
      <c r="C399" s="3" t="s">
        <v>844</v>
      </c>
      <c r="D399">
        <v>8100</v>
      </c>
      <c r="E399">
        <v>14083</v>
      </c>
      <c r="F399">
        <f t="shared" si="24"/>
        <v>173.8641975308642</v>
      </c>
      <c r="G399" t="s">
        <v>18</v>
      </c>
      <c r="H399">
        <v>454</v>
      </c>
      <c r="I399">
        <f t="shared" si="25"/>
        <v>454</v>
      </c>
      <c r="J399" t="s">
        <v>19</v>
      </c>
      <c r="K399" t="s">
        <v>20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21</v>
      </c>
      <c r="S399" t="s">
        <v>2033</v>
      </c>
      <c r="T399" t="s">
        <v>2034</v>
      </c>
    </row>
    <row r="400" spans="1:20" x14ac:dyDescent="0.25">
      <c r="A400">
        <v>398</v>
      </c>
      <c r="B400" s="4" t="s">
        <v>845</v>
      </c>
      <c r="C400" s="3" t="s">
        <v>846</v>
      </c>
      <c r="D400">
        <v>1700</v>
      </c>
      <c r="E400">
        <v>12202</v>
      </c>
      <c r="F400">
        <f t="shared" si="24"/>
        <v>717.76470588235293</v>
      </c>
      <c r="G400" t="s">
        <v>18</v>
      </c>
      <c r="H400">
        <v>123</v>
      </c>
      <c r="I400">
        <f t="shared" si="25"/>
        <v>123</v>
      </c>
      <c r="J400" t="s">
        <v>105</v>
      </c>
      <c r="K400" t="s">
        <v>106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69</v>
      </c>
      <c r="S400" t="s">
        <v>2039</v>
      </c>
      <c r="T400" t="s">
        <v>2047</v>
      </c>
    </row>
    <row r="401" spans="1:20" x14ac:dyDescent="0.25">
      <c r="A401">
        <v>399</v>
      </c>
      <c r="B401" s="4" t="s">
        <v>847</v>
      </c>
      <c r="C401" s="3" t="s">
        <v>848</v>
      </c>
      <c r="D401">
        <v>97300</v>
      </c>
      <c r="E401">
        <v>62127</v>
      </c>
      <c r="F401">
        <f t="shared" si="24"/>
        <v>63.850976361767728</v>
      </c>
      <c r="G401" t="s">
        <v>12</v>
      </c>
      <c r="H401">
        <v>941</v>
      </c>
      <c r="I401">
        <f t="shared" si="25"/>
        <v>941</v>
      </c>
      <c r="J401" t="s">
        <v>19</v>
      </c>
      <c r="K401" t="s">
        <v>20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58</v>
      </c>
      <c r="S401" t="s">
        <v>2033</v>
      </c>
      <c r="T401" t="s">
        <v>2043</v>
      </c>
    </row>
    <row r="402" spans="1:20" ht="31.5" x14ac:dyDescent="0.25">
      <c r="A402">
        <v>400</v>
      </c>
      <c r="B402" s="4" t="s">
        <v>849</v>
      </c>
      <c r="C402" s="3" t="s">
        <v>850</v>
      </c>
      <c r="D402">
        <v>100</v>
      </c>
      <c r="E402">
        <v>2</v>
      </c>
      <c r="F402">
        <f t="shared" si="24"/>
        <v>2</v>
      </c>
      <c r="G402" t="s">
        <v>12</v>
      </c>
      <c r="H402">
        <v>1</v>
      </c>
      <c r="I402">
        <f t="shared" si="25"/>
        <v>1</v>
      </c>
      <c r="J402" t="s">
        <v>19</v>
      </c>
      <c r="K402" t="s">
        <v>20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120</v>
      </c>
      <c r="S402" t="s">
        <v>2052</v>
      </c>
      <c r="T402" t="s">
        <v>2053</v>
      </c>
    </row>
    <row r="403" spans="1:20" x14ac:dyDescent="0.25">
      <c r="A403">
        <v>401</v>
      </c>
      <c r="B403" s="4" t="s">
        <v>851</v>
      </c>
      <c r="C403" s="3" t="s">
        <v>852</v>
      </c>
      <c r="D403">
        <v>900</v>
      </c>
      <c r="E403">
        <v>13772</v>
      </c>
      <c r="F403">
        <f t="shared" si="24"/>
        <v>1530.2222222222222</v>
      </c>
      <c r="G403" t="s">
        <v>18</v>
      </c>
      <c r="H403">
        <v>299</v>
      </c>
      <c r="I403">
        <f t="shared" si="25"/>
        <v>299</v>
      </c>
      <c r="J403" t="s">
        <v>19</v>
      </c>
      <c r="K403" t="s">
        <v>20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31</v>
      </c>
      <c r="S403" t="s">
        <v>2037</v>
      </c>
      <c r="T403" t="s">
        <v>2038</v>
      </c>
    </row>
    <row r="404" spans="1:20" x14ac:dyDescent="0.25">
      <c r="A404">
        <v>402</v>
      </c>
      <c r="B404" s="4" t="s">
        <v>853</v>
      </c>
      <c r="C404" s="3" t="s">
        <v>854</v>
      </c>
      <c r="D404">
        <v>7300</v>
      </c>
      <c r="E404">
        <v>2946</v>
      </c>
      <c r="F404">
        <f t="shared" si="24"/>
        <v>40.356164383561641</v>
      </c>
      <c r="G404" t="s">
        <v>12</v>
      </c>
      <c r="H404">
        <v>40</v>
      </c>
      <c r="I404">
        <f t="shared" si="25"/>
        <v>40</v>
      </c>
      <c r="J404" t="s">
        <v>19</v>
      </c>
      <c r="K404" t="s">
        <v>20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98</v>
      </c>
      <c r="S404" t="s">
        <v>2039</v>
      </c>
      <c r="T404" t="s">
        <v>2050</v>
      </c>
    </row>
    <row r="405" spans="1:20" x14ac:dyDescent="0.25">
      <c r="A405">
        <v>403</v>
      </c>
      <c r="B405" s="4" t="s">
        <v>855</v>
      </c>
      <c r="C405" s="3" t="s">
        <v>856</v>
      </c>
      <c r="D405">
        <v>195800</v>
      </c>
      <c r="E405">
        <v>168820</v>
      </c>
      <c r="F405">
        <f t="shared" si="24"/>
        <v>86.220633299284984</v>
      </c>
      <c r="G405" t="s">
        <v>12</v>
      </c>
      <c r="H405">
        <v>3015</v>
      </c>
      <c r="I405">
        <f t="shared" si="25"/>
        <v>3015</v>
      </c>
      <c r="J405" t="s">
        <v>13</v>
      </c>
      <c r="K405" t="s">
        <v>14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31</v>
      </c>
      <c r="S405" t="s">
        <v>2037</v>
      </c>
      <c r="T405" t="s">
        <v>2038</v>
      </c>
    </row>
    <row r="406" spans="1:20" x14ac:dyDescent="0.25">
      <c r="A406">
        <v>404</v>
      </c>
      <c r="B406" s="4" t="s">
        <v>857</v>
      </c>
      <c r="C406" s="3" t="s">
        <v>858</v>
      </c>
      <c r="D406">
        <v>48900</v>
      </c>
      <c r="E406">
        <v>154321</v>
      </c>
      <c r="F406">
        <f t="shared" si="24"/>
        <v>315.58486707566465</v>
      </c>
      <c r="G406" t="s">
        <v>18</v>
      </c>
      <c r="H406">
        <v>2237</v>
      </c>
      <c r="I406">
        <f t="shared" si="25"/>
        <v>2237</v>
      </c>
      <c r="J406" t="s">
        <v>19</v>
      </c>
      <c r="K406" t="s">
        <v>20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31</v>
      </c>
      <c r="S406" t="s">
        <v>2037</v>
      </c>
      <c r="T406" t="s">
        <v>2038</v>
      </c>
    </row>
    <row r="407" spans="1:20" x14ac:dyDescent="0.25">
      <c r="A407">
        <v>405</v>
      </c>
      <c r="B407" s="4" t="s">
        <v>859</v>
      </c>
      <c r="C407" s="3" t="s">
        <v>860</v>
      </c>
      <c r="D407">
        <v>29600</v>
      </c>
      <c r="E407">
        <v>26527</v>
      </c>
      <c r="F407">
        <f t="shared" si="24"/>
        <v>89.618243243243242</v>
      </c>
      <c r="G407" t="s">
        <v>12</v>
      </c>
      <c r="H407">
        <v>435</v>
      </c>
      <c r="I407">
        <f t="shared" si="25"/>
        <v>435</v>
      </c>
      <c r="J407" t="s">
        <v>19</v>
      </c>
      <c r="K407" t="s">
        <v>20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31</v>
      </c>
      <c r="S407" t="s">
        <v>2037</v>
      </c>
      <c r="T407" t="s">
        <v>2038</v>
      </c>
    </row>
    <row r="408" spans="1:20" x14ac:dyDescent="0.25">
      <c r="A408">
        <v>406</v>
      </c>
      <c r="B408" s="4" t="s">
        <v>861</v>
      </c>
      <c r="C408" s="3" t="s">
        <v>862</v>
      </c>
      <c r="D408">
        <v>39300</v>
      </c>
      <c r="E408">
        <v>71583</v>
      </c>
      <c r="F408">
        <f t="shared" si="24"/>
        <v>182.14503816793894</v>
      </c>
      <c r="G408" t="s">
        <v>18</v>
      </c>
      <c r="H408">
        <v>645</v>
      </c>
      <c r="I408">
        <f t="shared" si="25"/>
        <v>645</v>
      </c>
      <c r="J408" t="s">
        <v>19</v>
      </c>
      <c r="K408" t="s">
        <v>20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40</v>
      </c>
      <c r="S408" t="s">
        <v>2039</v>
      </c>
      <c r="T408" t="s">
        <v>2040</v>
      </c>
    </row>
    <row r="409" spans="1:20" x14ac:dyDescent="0.25">
      <c r="A409">
        <v>407</v>
      </c>
      <c r="B409" s="4" t="s">
        <v>863</v>
      </c>
      <c r="C409" s="3" t="s">
        <v>864</v>
      </c>
      <c r="D409">
        <v>3400</v>
      </c>
      <c r="E409">
        <v>12100</v>
      </c>
      <c r="F409">
        <f t="shared" si="24"/>
        <v>355.88235294117646</v>
      </c>
      <c r="G409" t="s">
        <v>18</v>
      </c>
      <c r="H409">
        <v>484</v>
      </c>
      <c r="I409">
        <f t="shared" si="25"/>
        <v>484</v>
      </c>
      <c r="J409" t="s">
        <v>34</v>
      </c>
      <c r="K409" t="s">
        <v>35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31</v>
      </c>
      <c r="S409" t="s">
        <v>2037</v>
      </c>
      <c r="T409" t="s">
        <v>2038</v>
      </c>
    </row>
    <row r="410" spans="1:20" x14ac:dyDescent="0.25">
      <c r="A410">
        <v>408</v>
      </c>
      <c r="B410" s="4" t="s">
        <v>865</v>
      </c>
      <c r="C410" s="3" t="s">
        <v>866</v>
      </c>
      <c r="D410">
        <v>9200</v>
      </c>
      <c r="E410">
        <v>12129</v>
      </c>
      <c r="F410">
        <f t="shared" si="24"/>
        <v>131.83695652173913</v>
      </c>
      <c r="G410" t="s">
        <v>18</v>
      </c>
      <c r="H410">
        <v>154</v>
      </c>
      <c r="I410">
        <f t="shared" si="25"/>
        <v>154</v>
      </c>
      <c r="J410" t="s">
        <v>13</v>
      </c>
      <c r="K410" t="s">
        <v>14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40</v>
      </c>
      <c r="S410" t="s">
        <v>2039</v>
      </c>
      <c r="T410" t="s">
        <v>2040</v>
      </c>
    </row>
    <row r="411" spans="1:20" x14ac:dyDescent="0.25">
      <c r="A411">
        <v>409</v>
      </c>
      <c r="B411" s="4" t="s">
        <v>241</v>
      </c>
      <c r="C411" s="3" t="s">
        <v>867</v>
      </c>
      <c r="D411">
        <v>135600</v>
      </c>
      <c r="E411">
        <v>62804</v>
      </c>
      <c r="F411">
        <f t="shared" si="24"/>
        <v>46.315634218289084</v>
      </c>
      <c r="G411" t="s">
        <v>12</v>
      </c>
      <c r="H411">
        <v>714</v>
      </c>
      <c r="I411">
        <f t="shared" si="25"/>
        <v>714</v>
      </c>
      <c r="J411" t="s">
        <v>19</v>
      </c>
      <c r="K411" t="s">
        <v>20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21</v>
      </c>
      <c r="S411" t="s">
        <v>2033</v>
      </c>
      <c r="T411" t="s">
        <v>2034</v>
      </c>
    </row>
    <row r="412" spans="1:20" x14ac:dyDescent="0.25">
      <c r="A412">
        <v>410</v>
      </c>
      <c r="B412" s="4" t="s">
        <v>868</v>
      </c>
      <c r="C412" s="3" t="s">
        <v>869</v>
      </c>
      <c r="D412">
        <v>153700</v>
      </c>
      <c r="E412">
        <v>55536</v>
      </c>
      <c r="F412">
        <f t="shared" si="24"/>
        <v>36.132726089785294</v>
      </c>
      <c r="G412" t="s">
        <v>45</v>
      </c>
      <c r="H412">
        <v>1111</v>
      </c>
      <c r="I412">
        <f t="shared" si="25"/>
        <v>1111</v>
      </c>
      <c r="J412" t="s">
        <v>19</v>
      </c>
      <c r="K412" t="s">
        <v>20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290</v>
      </c>
      <c r="S412" t="s">
        <v>2048</v>
      </c>
      <c r="T412" t="s">
        <v>2059</v>
      </c>
    </row>
    <row r="413" spans="1:20" x14ac:dyDescent="0.25">
      <c r="A413">
        <v>411</v>
      </c>
      <c r="B413" s="4" t="s">
        <v>870</v>
      </c>
      <c r="C413" s="3" t="s">
        <v>871</v>
      </c>
      <c r="D413">
        <v>7800</v>
      </c>
      <c r="E413">
        <v>8161</v>
      </c>
      <c r="F413">
        <f t="shared" si="24"/>
        <v>104.62820512820512</v>
      </c>
      <c r="G413" t="s">
        <v>18</v>
      </c>
      <c r="H413">
        <v>82</v>
      </c>
      <c r="I413">
        <f t="shared" si="25"/>
        <v>82</v>
      </c>
      <c r="J413" t="s">
        <v>19</v>
      </c>
      <c r="K413" t="s">
        <v>20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31</v>
      </c>
      <c r="S413" t="s">
        <v>2037</v>
      </c>
      <c r="T413" t="s">
        <v>2038</v>
      </c>
    </row>
    <row r="414" spans="1:20" x14ac:dyDescent="0.25">
      <c r="A414">
        <v>412</v>
      </c>
      <c r="B414" s="4" t="s">
        <v>872</v>
      </c>
      <c r="C414" s="3" t="s">
        <v>873</v>
      </c>
      <c r="D414">
        <v>2100</v>
      </c>
      <c r="E414">
        <v>14046</v>
      </c>
      <c r="F414">
        <f t="shared" si="24"/>
        <v>668.85714285714289</v>
      </c>
      <c r="G414" t="s">
        <v>18</v>
      </c>
      <c r="H414">
        <v>134</v>
      </c>
      <c r="I414">
        <f t="shared" si="25"/>
        <v>134</v>
      </c>
      <c r="J414" t="s">
        <v>19</v>
      </c>
      <c r="K414" t="s">
        <v>20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117</v>
      </c>
      <c r="S414" t="s">
        <v>2045</v>
      </c>
      <c r="T414" t="s">
        <v>2051</v>
      </c>
    </row>
    <row r="415" spans="1:20" x14ac:dyDescent="0.25">
      <c r="A415">
        <v>413</v>
      </c>
      <c r="B415" s="4" t="s">
        <v>874</v>
      </c>
      <c r="C415" s="3" t="s">
        <v>875</v>
      </c>
      <c r="D415">
        <v>189500</v>
      </c>
      <c r="E415">
        <v>117628</v>
      </c>
      <c r="F415">
        <f t="shared" si="24"/>
        <v>62.072823218997364</v>
      </c>
      <c r="G415" t="s">
        <v>45</v>
      </c>
      <c r="H415">
        <v>1089</v>
      </c>
      <c r="I415">
        <f t="shared" si="25"/>
        <v>1089</v>
      </c>
      <c r="J415" t="s">
        <v>19</v>
      </c>
      <c r="K415" t="s">
        <v>20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69</v>
      </c>
      <c r="S415" t="s">
        <v>2039</v>
      </c>
      <c r="T415" t="s">
        <v>2047</v>
      </c>
    </row>
    <row r="416" spans="1:20" x14ac:dyDescent="0.25">
      <c r="A416">
        <v>414</v>
      </c>
      <c r="B416" s="4" t="s">
        <v>876</v>
      </c>
      <c r="C416" s="3" t="s">
        <v>877</v>
      </c>
      <c r="D416">
        <v>188200</v>
      </c>
      <c r="E416">
        <v>159405</v>
      </c>
      <c r="F416">
        <f t="shared" si="24"/>
        <v>84.699787460148784</v>
      </c>
      <c r="G416" t="s">
        <v>12</v>
      </c>
      <c r="H416">
        <v>5497</v>
      </c>
      <c r="I416">
        <f t="shared" si="25"/>
        <v>5497</v>
      </c>
      <c r="J416" t="s">
        <v>19</v>
      </c>
      <c r="K416" t="s">
        <v>20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15</v>
      </c>
      <c r="S416" t="s">
        <v>2031</v>
      </c>
      <c r="T416" t="s">
        <v>2032</v>
      </c>
    </row>
    <row r="417" spans="1:20" x14ac:dyDescent="0.25">
      <c r="A417">
        <v>415</v>
      </c>
      <c r="B417" s="4" t="s">
        <v>878</v>
      </c>
      <c r="C417" s="3" t="s">
        <v>879</v>
      </c>
      <c r="D417">
        <v>113500</v>
      </c>
      <c r="E417">
        <v>12552</v>
      </c>
      <c r="F417">
        <f t="shared" si="24"/>
        <v>11.059030837004405</v>
      </c>
      <c r="G417" t="s">
        <v>12</v>
      </c>
      <c r="H417">
        <v>418</v>
      </c>
      <c r="I417">
        <f t="shared" si="25"/>
        <v>418</v>
      </c>
      <c r="J417" t="s">
        <v>19</v>
      </c>
      <c r="K417" t="s">
        <v>20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31</v>
      </c>
      <c r="S417" t="s">
        <v>2037</v>
      </c>
      <c r="T417" t="s">
        <v>2038</v>
      </c>
    </row>
    <row r="418" spans="1:20" ht="31.5" x14ac:dyDescent="0.25">
      <c r="A418">
        <v>416</v>
      </c>
      <c r="B418" s="4" t="s">
        <v>880</v>
      </c>
      <c r="C418" s="3" t="s">
        <v>881</v>
      </c>
      <c r="D418">
        <v>134600</v>
      </c>
      <c r="E418">
        <v>59007</v>
      </c>
      <c r="F418">
        <f t="shared" si="24"/>
        <v>43.838781575037146</v>
      </c>
      <c r="G418" t="s">
        <v>12</v>
      </c>
      <c r="H418">
        <v>1439</v>
      </c>
      <c r="I418">
        <f t="shared" si="25"/>
        <v>1439</v>
      </c>
      <c r="J418" t="s">
        <v>19</v>
      </c>
      <c r="K418" t="s">
        <v>20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40</v>
      </c>
      <c r="S418" t="s">
        <v>2039</v>
      </c>
      <c r="T418" t="s">
        <v>2040</v>
      </c>
    </row>
    <row r="419" spans="1:20" x14ac:dyDescent="0.25">
      <c r="A419">
        <v>417</v>
      </c>
      <c r="B419" s="4" t="s">
        <v>882</v>
      </c>
      <c r="C419" s="3" t="s">
        <v>883</v>
      </c>
      <c r="D419">
        <v>1700</v>
      </c>
      <c r="E419">
        <v>943</v>
      </c>
      <c r="F419">
        <f t="shared" si="24"/>
        <v>55.470588235294116</v>
      </c>
      <c r="G419" t="s">
        <v>12</v>
      </c>
      <c r="H419">
        <v>15</v>
      </c>
      <c r="I419">
        <f t="shared" si="25"/>
        <v>15</v>
      </c>
      <c r="J419" t="s">
        <v>19</v>
      </c>
      <c r="K419" t="s">
        <v>20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31</v>
      </c>
      <c r="S419" t="s">
        <v>2037</v>
      </c>
      <c r="T419" t="s">
        <v>2038</v>
      </c>
    </row>
    <row r="420" spans="1:20" x14ac:dyDescent="0.25">
      <c r="A420">
        <v>418</v>
      </c>
      <c r="B420" s="4" t="s">
        <v>103</v>
      </c>
      <c r="C420" s="3" t="s">
        <v>884</v>
      </c>
      <c r="D420">
        <v>163700</v>
      </c>
      <c r="E420">
        <v>93963</v>
      </c>
      <c r="F420">
        <f t="shared" si="24"/>
        <v>57.399511301160658</v>
      </c>
      <c r="G420" t="s">
        <v>12</v>
      </c>
      <c r="H420">
        <v>1999</v>
      </c>
      <c r="I420">
        <f t="shared" si="25"/>
        <v>1999</v>
      </c>
      <c r="J420" t="s">
        <v>13</v>
      </c>
      <c r="K420" t="s">
        <v>14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40</v>
      </c>
      <c r="S420" t="s">
        <v>2039</v>
      </c>
      <c r="T420" t="s">
        <v>2040</v>
      </c>
    </row>
    <row r="421" spans="1:20" x14ac:dyDescent="0.25">
      <c r="A421">
        <v>419</v>
      </c>
      <c r="B421" s="4" t="s">
        <v>885</v>
      </c>
      <c r="C421" s="3" t="s">
        <v>886</v>
      </c>
      <c r="D421">
        <v>113800</v>
      </c>
      <c r="E421">
        <v>140469</v>
      </c>
      <c r="F421">
        <f t="shared" si="24"/>
        <v>123.43497363796135</v>
      </c>
      <c r="G421" t="s">
        <v>18</v>
      </c>
      <c r="H421">
        <v>5203</v>
      </c>
      <c r="I421">
        <f t="shared" si="25"/>
        <v>5203</v>
      </c>
      <c r="J421" t="s">
        <v>19</v>
      </c>
      <c r="K421" t="s">
        <v>20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26</v>
      </c>
      <c r="S421" t="s">
        <v>2035</v>
      </c>
      <c r="T421" t="s">
        <v>2036</v>
      </c>
    </row>
    <row r="422" spans="1:20" x14ac:dyDescent="0.25">
      <c r="A422">
        <v>420</v>
      </c>
      <c r="B422" s="4" t="s">
        <v>887</v>
      </c>
      <c r="C422" s="3" t="s">
        <v>888</v>
      </c>
      <c r="D422">
        <v>5000</v>
      </c>
      <c r="E422">
        <v>6423</v>
      </c>
      <c r="F422">
        <f t="shared" si="24"/>
        <v>128.46</v>
      </c>
      <c r="G422" t="s">
        <v>18</v>
      </c>
      <c r="H422">
        <v>94</v>
      </c>
      <c r="I422">
        <f t="shared" si="25"/>
        <v>94</v>
      </c>
      <c r="J422" t="s">
        <v>19</v>
      </c>
      <c r="K422" t="s">
        <v>20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31</v>
      </c>
      <c r="S422" t="s">
        <v>2037</v>
      </c>
      <c r="T422" t="s">
        <v>2038</v>
      </c>
    </row>
    <row r="423" spans="1:20" x14ac:dyDescent="0.25">
      <c r="A423">
        <v>421</v>
      </c>
      <c r="B423" s="4" t="s">
        <v>889</v>
      </c>
      <c r="C423" s="3" t="s">
        <v>890</v>
      </c>
      <c r="D423">
        <v>9400</v>
      </c>
      <c r="E423">
        <v>6015</v>
      </c>
      <c r="F423">
        <f t="shared" si="24"/>
        <v>63.989361702127653</v>
      </c>
      <c r="G423" t="s">
        <v>12</v>
      </c>
      <c r="H423">
        <v>118</v>
      </c>
      <c r="I423">
        <f t="shared" si="25"/>
        <v>118</v>
      </c>
      <c r="J423" t="s">
        <v>19</v>
      </c>
      <c r="K423" t="s">
        <v>20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63</v>
      </c>
      <c r="S423" t="s">
        <v>2035</v>
      </c>
      <c r="T423" t="s">
        <v>2044</v>
      </c>
    </row>
    <row r="424" spans="1:20" ht="31.5" x14ac:dyDescent="0.25">
      <c r="A424">
        <v>422</v>
      </c>
      <c r="B424" s="4" t="s">
        <v>891</v>
      </c>
      <c r="C424" s="3" t="s">
        <v>892</v>
      </c>
      <c r="D424">
        <v>8700</v>
      </c>
      <c r="E424">
        <v>11075</v>
      </c>
      <c r="F424">
        <f t="shared" si="24"/>
        <v>127.29885057471265</v>
      </c>
      <c r="G424" t="s">
        <v>18</v>
      </c>
      <c r="H424">
        <v>205</v>
      </c>
      <c r="I424">
        <f t="shared" si="25"/>
        <v>205</v>
      </c>
      <c r="J424" t="s">
        <v>19</v>
      </c>
      <c r="K424" t="s">
        <v>20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31</v>
      </c>
      <c r="S424" t="s">
        <v>2037</v>
      </c>
      <c r="T424" t="s">
        <v>2038</v>
      </c>
    </row>
    <row r="425" spans="1:20" x14ac:dyDescent="0.25">
      <c r="A425">
        <v>423</v>
      </c>
      <c r="B425" s="4" t="s">
        <v>893</v>
      </c>
      <c r="C425" s="3" t="s">
        <v>894</v>
      </c>
      <c r="D425">
        <v>147800</v>
      </c>
      <c r="E425">
        <v>15723</v>
      </c>
      <c r="F425">
        <f t="shared" si="24"/>
        <v>10.638024357239512</v>
      </c>
      <c r="G425" t="s">
        <v>12</v>
      </c>
      <c r="H425">
        <v>162</v>
      </c>
      <c r="I425">
        <f t="shared" si="25"/>
        <v>162</v>
      </c>
      <c r="J425" t="s">
        <v>19</v>
      </c>
      <c r="K425" t="s">
        <v>20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15</v>
      </c>
      <c r="S425" t="s">
        <v>2031</v>
      </c>
      <c r="T425" t="s">
        <v>2032</v>
      </c>
    </row>
    <row r="426" spans="1:20" x14ac:dyDescent="0.25">
      <c r="A426">
        <v>424</v>
      </c>
      <c r="B426" s="4" t="s">
        <v>895</v>
      </c>
      <c r="C426" s="3" t="s">
        <v>896</v>
      </c>
      <c r="D426">
        <v>5100</v>
      </c>
      <c r="E426">
        <v>2064</v>
      </c>
      <c r="F426">
        <f t="shared" si="24"/>
        <v>40.470588235294116</v>
      </c>
      <c r="G426" t="s">
        <v>12</v>
      </c>
      <c r="H426">
        <v>83</v>
      </c>
      <c r="I426">
        <f t="shared" si="25"/>
        <v>83</v>
      </c>
      <c r="J426" t="s">
        <v>19</v>
      </c>
      <c r="K426" t="s">
        <v>20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58</v>
      </c>
      <c r="S426" t="s">
        <v>2033</v>
      </c>
      <c r="T426" t="s">
        <v>2043</v>
      </c>
    </row>
    <row r="427" spans="1:20" x14ac:dyDescent="0.25">
      <c r="A427">
        <v>425</v>
      </c>
      <c r="B427" s="4" t="s">
        <v>897</v>
      </c>
      <c r="C427" s="3" t="s">
        <v>898</v>
      </c>
      <c r="D427">
        <v>2700</v>
      </c>
      <c r="E427">
        <v>7767</v>
      </c>
      <c r="F427">
        <f t="shared" si="24"/>
        <v>287.66666666666663</v>
      </c>
      <c r="G427" t="s">
        <v>18</v>
      </c>
      <c r="H427">
        <v>92</v>
      </c>
      <c r="I427">
        <f t="shared" si="25"/>
        <v>92</v>
      </c>
      <c r="J427" t="s">
        <v>19</v>
      </c>
      <c r="K427" t="s">
        <v>20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120</v>
      </c>
      <c r="S427" t="s">
        <v>2052</v>
      </c>
      <c r="T427" t="s">
        <v>2053</v>
      </c>
    </row>
    <row r="428" spans="1:20" x14ac:dyDescent="0.25">
      <c r="A428">
        <v>426</v>
      </c>
      <c r="B428" s="4" t="s">
        <v>899</v>
      </c>
      <c r="C428" s="3" t="s">
        <v>900</v>
      </c>
      <c r="D428">
        <v>1800</v>
      </c>
      <c r="E428">
        <v>10313</v>
      </c>
      <c r="F428">
        <f t="shared" si="24"/>
        <v>572.94444444444446</v>
      </c>
      <c r="G428" t="s">
        <v>18</v>
      </c>
      <c r="H428">
        <v>219</v>
      </c>
      <c r="I428">
        <f t="shared" si="25"/>
        <v>219</v>
      </c>
      <c r="J428" t="s">
        <v>19</v>
      </c>
      <c r="K428" t="s">
        <v>20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31</v>
      </c>
      <c r="S428" t="s">
        <v>2037</v>
      </c>
      <c r="T428" t="s">
        <v>2038</v>
      </c>
    </row>
    <row r="429" spans="1:20" x14ac:dyDescent="0.25">
      <c r="A429">
        <v>427</v>
      </c>
      <c r="B429" s="4" t="s">
        <v>901</v>
      </c>
      <c r="C429" s="3" t="s">
        <v>902</v>
      </c>
      <c r="D429">
        <v>174500</v>
      </c>
      <c r="E429">
        <v>197018</v>
      </c>
      <c r="F429">
        <f t="shared" si="24"/>
        <v>112.90429799426933</v>
      </c>
      <c r="G429" t="s">
        <v>18</v>
      </c>
      <c r="H429">
        <v>2526</v>
      </c>
      <c r="I429">
        <f t="shared" si="25"/>
        <v>2526</v>
      </c>
      <c r="J429" t="s">
        <v>19</v>
      </c>
      <c r="K429" t="s">
        <v>20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31</v>
      </c>
      <c r="S429" t="s">
        <v>2037</v>
      </c>
      <c r="T429" t="s">
        <v>2038</v>
      </c>
    </row>
    <row r="430" spans="1:20" x14ac:dyDescent="0.25">
      <c r="A430">
        <v>428</v>
      </c>
      <c r="B430" s="4" t="s">
        <v>903</v>
      </c>
      <c r="C430" s="3" t="s">
        <v>904</v>
      </c>
      <c r="D430">
        <v>101400</v>
      </c>
      <c r="E430">
        <v>47037</v>
      </c>
      <c r="F430">
        <f t="shared" si="24"/>
        <v>46.387573964497044</v>
      </c>
      <c r="G430" t="s">
        <v>12</v>
      </c>
      <c r="H430">
        <v>747</v>
      </c>
      <c r="I430">
        <f t="shared" si="25"/>
        <v>747</v>
      </c>
      <c r="J430" t="s">
        <v>19</v>
      </c>
      <c r="K430" t="s">
        <v>20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69</v>
      </c>
      <c r="S430" t="s">
        <v>2039</v>
      </c>
      <c r="T430" t="s">
        <v>2047</v>
      </c>
    </row>
    <row r="431" spans="1:20" x14ac:dyDescent="0.25">
      <c r="A431">
        <v>429</v>
      </c>
      <c r="B431" s="4" t="s">
        <v>905</v>
      </c>
      <c r="C431" s="3" t="s">
        <v>906</v>
      </c>
      <c r="D431">
        <v>191000</v>
      </c>
      <c r="E431">
        <v>173191</v>
      </c>
      <c r="F431">
        <f t="shared" si="24"/>
        <v>90.675916230366497</v>
      </c>
      <c r="G431" t="s">
        <v>72</v>
      </c>
      <c r="H431">
        <v>2138</v>
      </c>
      <c r="I431">
        <f t="shared" si="25"/>
        <v>2138</v>
      </c>
      <c r="J431" t="s">
        <v>19</v>
      </c>
      <c r="K431" t="s">
        <v>20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120</v>
      </c>
      <c r="S431" t="s">
        <v>2052</v>
      </c>
      <c r="T431" t="s">
        <v>2053</v>
      </c>
    </row>
    <row r="432" spans="1:20" x14ac:dyDescent="0.25">
      <c r="A432">
        <v>430</v>
      </c>
      <c r="B432" s="4" t="s">
        <v>907</v>
      </c>
      <c r="C432" s="3" t="s">
        <v>908</v>
      </c>
      <c r="D432">
        <v>8100</v>
      </c>
      <c r="E432">
        <v>5487</v>
      </c>
      <c r="F432">
        <f t="shared" si="24"/>
        <v>67.740740740740748</v>
      </c>
      <c r="G432" t="s">
        <v>12</v>
      </c>
      <c r="H432">
        <v>84</v>
      </c>
      <c r="I432">
        <f t="shared" si="25"/>
        <v>84</v>
      </c>
      <c r="J432" t="s">
        <v>19</v>
      </c>
      <c r="K432" t="s">
        <v>20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31</v>
      </c>
      <c r="S432" t="s">
        <v>2037</v>
      </c>
      <c r="T432" t="s">
        <v>2038</v>
      </c>
    </row>
    <row r="433" spans="1:20" x14ac:dyDescent="0.25">
      <c r="A433">
        <v>431</v>
      </c>
      <c r="B433" s="4" t="s">
        <v>909</v>
      </c>
      <c r="C433" s="3" t="s">
        <v>910</v>
      </c>
      <c r="D433">
        <v>5100</v>
      </c>
      <c r="E433">
        <v>9817</v>
      </c>
      <c r="F433">
        <f t="shared" si="24"/>
        <v>192.49019607843135</v>
      </c>
      <c r="G433" t="s">
        <v>18</v>
      </c>
      <c r="H433">
        <v>94</v>
      </c>
      <c r="I433">
        <f t="shared" si="25"/>
        <v>94</v>
      </c>
      <c r="J433" t="s">
        <v>19</v>
      </c>
      <c r="K433" t="s">
        <v>20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31</v>
      </c>
      <c r="S433" t="s">
        <v>2037</v>
      </c>
      <c r="T433" t="s">
        <v>2038</v>
      </c>
    </row>
    <row r="434" spans="1:20" x14ac:dyDescent="0.25">
      <c r="A434">
        <v>432</v>
      </c>
      <c r="B434" s="4" t="s">
        <v>911</v>
      </c>
      <c r="C434" s="3" t="s">
        <v>912</v>
      </c>
      <c r="D434">
        <v>7700</v>
      </c>
      <c r="E434">
        <v>6369</v>
      </c>
      <c r="F434">
        <f t="shared" si="24"/>
        <v>82.714285714285722</v>
      </c>
      <c r="G434" t="s">
        <v>12</v>
      </c>
      <c r="H434">
        <v>91</v>
      </c>
      <c r="I434">
        <f t="shared" si="25"/>
        <v>91</v>
      </c>
      <c r="J434" t="s">
        <v>19</v>
      </c>
      <c r="K434" t="s">
        <v>20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31</v>
      </c>
      <c r="S434" t="s">
        <v>2037</v>
      </c>
      <c r="T434" t="s">
        <v>2038</v>
      </c>
    </row>
    <row r="435" spans="1:20" x14ac:dyDescent="0.25">
      <c r="A435">
        <v>433</v>
      </c>
      <c r="B435" s="4" t="s">
        <v>913</v>
      </c>
      <c r="C435" s="3" t="s">
        <v>914</v>
      </c>
      <c r="D435">
        <v>121400</v>
      </c>
      <c r="E435">
        <v>65755</v>
      </c>
      <c r="F435">
        <f t="shared" si="24"/>
        <v>54.163920922570021</v>
      </c>
      <c r="G435" t="s">
        <v>12</v>
      </c>
      <c r="H435">
        <v>792</v>
      </c>
      <c r="I435">
        <f t="shared" si="25"/>
        <v>792</v>
      </c>
      <c r="J435" t="s">
        <v>19</v>
      </c>
      <c r="K435" t="s">
        <v>20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40</v>
      </c>
      <c r="S435" t="s">
        <v>2039</v>
      </c>
      <c r="T435" t="s">
        <v>2040</v>
      </c>
    </row>
    <row r="436" spans="1:20" x14ac:dyDescent="0.25">
      <c r="A436">
        <v>434</v>
      </c>
      <c r="B436" s="4" t="s">
        <v>915</v>
      </c>
      <c r="C436" s="3" t="s">
        <v>916</v>
      </c>
      <c r="D436">
        <v>5400</v>
      </c>
      <c r="E436">
        <v>903</v>
      </c>
      <c r="F436">
        <f t="shared" si="24"/>
        <v>16.722222222222221</v>
      </c>
      <c r="G436" t="s">
        <v>72</v>
      </c>
      <c r="H436">
        <v>10</v>
      </c>
      <c r="I436">
        <f t="shared" si="25"/>
        <v>10</v>
      </c>
      <c r="J436" t="s">
        <v>13</v>
      </c>
      <c r="K436" t="s">
        <v>14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31</v>
      </c>
      <c r="S436" t="s">
        <v>2037</v>
      </c>
      <c r="T436" t="s">
        <v>2038</v>
      </c>
    </row>
    <row r="437" spans="1:20" x14ac:dyDescent="0.25">
      <c r="A437">
        <v>435</v>
      </c>
      <c r="B437" s="4" t="s">
        <v>917</v>
      </c>
      <c r="C437" s="3" t="s">
        <v>918</v>
      </c>
      <c r="D437">
        <v>152400</v>
      </c>
      <c r="E437">
        <v>178120</v>
      </c>
      <c r="F437">
        <f t="shared" si="24"/>
        <v>116.87664041994749</v>
      </c>
      <c r="G437" t="s">
        <v>18</v>
      </c>
      <c r="H437">
        <v>1713</v>
      </c>
      <c r="I437">
        <f t="shared" si="25"/>
        <v>1713</v>
      </c>
      <c r="J437" t="s">
        <v>105</v>
      </c>
      <c r="K437" t="s">
        <v>106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31</v>
      </c>
      <c r="S437" t="s">
        <v>2037</v>
      </c>
      <c r="T437" t="s">
        <v>2038</v>
      </c>
    </row>
    <row r="438" spans="1:20" x14ac:dyDescent="0.25">
      <c r="A438">
        <v>436</v>
      </c>
      <c r="B438" s="4" t="s">
        <v>919</v>
      </c>
      <c r="C438" s="3" t="s">
        <v>920</v>
      </c>
      <c r="D438">
        <v>1300</v>
      </c>
      <c r="E438">
        <v>13678</v>
      </c>
      <c r="F438">
        <f t="shared" si="24"/>
        <v>1052.1538461538462</v>
      </c>
      <c r="G438" t="s">
        <v>18</v>
      </c>
      <c r="H438">
        <v>249</v>
      </c>
      <c r="I438">
        <f t="shared" si="25"/>
        <v>249</v>
      </c>
      <c r="J438" t="s">
        <v>19</v>
      </c>
      <c r="K438" t="s">
        <v>20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157</v>
      </c>
      <c r="S438" t="s">
        <v>2033</v>
      </c>
      <c r="T438" t="s">
        <v>2056</v>
      </c>
    </row>
    <row r="439" spans="1:20" x14ac:dyDescent="0.25">
      <c r="A439">
        <v>437</v>
      </c>
      <c r="B439" s="4" t="s">
        <v>921</v>
      </c>
      <c r="C439" s="3" t="s">
        <v>922</v>
      </c>
      <c r="D439">
        <v>8100</v>
      </c>
      <c r="E439">
        <v>9969</v>
      </c>
      <c r="F439">
        <f t="shared" si="24"/>
        <v>123.07407407407408</v>
      </c>
      <c r="G439" t="s">
        <v>18</v>
      </c>
      <c r="H439">
        <v>192</v>
      </c>
      <c r="I439">
        <f t="shared" si="25"/>
        <v>192</v>
      </c>
      <c r="J439" t="s">
        <v>19</v>
      </c>
      <c r="K439" t="s">
        <v>20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69</v>
      </c>
      <c r="S439" t="s">
        <v>2039</v>
      </c>
      <c r="T439" t="s">
        <v>2047</v>
      </c>
    </row>
    <row r="440" spans="1:20" ht="31.5" x14ac:dyDescent="0.25">
      <c r="A440">
        <v>438</v>
      </c>
      <c r="B440" s="4" t="s">
        <v>923</v>
      </c>
      <c r="C440" s="3" t="s">
        <v>924</v>
      </c>
      <c r="D440">
        <v>8300</v>
      </c>
      <c r="E440">
        <v>14827</v>
      </c>
      <c r="F440">
        <f t="shared" si="24"/>
        <v>178.63855421686748</v>
      </c>
      <c r="G440" t="s">
        <v>18</v>
      </c>
      <c r="H440">
        <v>247</v>
      </c>
      <c r="I440">
        <f t="shared" si="25"/>
        <v>247</v>
      </c>
      <c r="J440" t="s">
        <v>19</v>
      </c>
      <c r="K440" t="s">
        <v>20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31</v>
      </c>
      <c r="S440" t="s">
        <v>2037</v>
      </c>
      <c r="T440" t="s">
        <v>2038</v>
      </c>
    </row>
    <row r="441" spans="1:20" x14ac:dyDescent="0.25">
      <c r="A441">
        <v>439</v>
      </c>
      <c r="B441" s="4" t="s">
        <v>925</v>
      </c>
      <c r="C441" s="3" t="s">
        <v>926</v>
      </c>
      <c r="D441">
        <v>28400</v>
      </c>
      <c r="E441">
        <v>100900</v>
      </c>
      <c r="F441">
        <f t="shared" si="24"/>
        <v>355.28169014084506</v>
      </c>
      <c r="G441" t="s">
        <v>18</v>
      </c>
      <c r="H441">
        <v>2293</v>
      </c>
      <c r="I441">
        <f t="shared" si="25"/>
        <v>2293</v>
      </c>
      <c r="J441" t="s">
        <v>19</v>
      </c>
      <c r="K441" t="s">
        <v>20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472</v>
      </c>
      <c r="S441" t="s">
        <v>2039</v>
      </c>
      <c r="T441" t="s">
        <v>2061</v>
      </c>
    </row>
    <row r="442" spans="1:20" x14ac:dyDescent="0.25">
      <c r="A442">
        <v>440</v>
      </c>
      <c r="B442" s="4" t="s">
        <v>927</v>
      </c>
      <c r="C442" s="3" t="s">
        <v>928</v>
      </c>
      <c r="D442">
        <v>102500</v>
      </c>
      <c r="E442">
        <v>165954</v>
      </c>
      <c r="F442">
        <f t="shared" si="24"/>
        <v>161.90634146341463</v>
      </c>
      <c r="G442" t="s">
        <v>18</v>
      </c>
      <c r="H442">
        <v>3131</v>
      </c>
      <c r="I442">
        <f t="shared" si="25"/>
        <v>3131</v>
      </c>
      <c r="J442" t="s">
        <v>19</v>
      </c>
      <c r="K442" t="s">
        <v>20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267</v>
      </c>
      <c r="S442" t="s">
        <v>2039</v>
      </c>
      <c r="T442" t="s">
        <v>2058</v>
      </c>
    </row>
    <row r="443" spans="1:20" x14ac:dyDescent="0.25">
      <c r="A443">
        <v>441</v>
      </c>
      <c r="B443" s="4" t="s">
        <v>929</v>
      </c>
      <c r="C443" s="3" t="s">
        <v>930</v>
      </c>
      <c r="D443">
        <v>7000</v>
      </c>
      <c r="E443">
        <v>1744</v>
      </c>
      <c r="F443">
        <f t="shared" si="24"/>
        <v>24.914285714285715</v>
      </c>
      <c r="G443" t="s">
        <v>12</v>
      </c>
      <c r="H443">
        <v>32</v>
      </c>
      <c r="I443">
        <f t="shared" si="25"/>
        <v>32</v>
      </c>
      <c r="J443" t="s">
        <v>19</v>
      </c>
      <c r="K443" t="s">
        <v>20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63</v>
      </c>
      <c r="S443" t="s">
        <v>2035</v>
      </c>
      <c r="T443" t="s">
        <v>2044</v>
      </c>
    </row>
    <row r="444" spans="1:20" x14ac:dyDescent="0.25">
      <c r="A444">
        <v>442</v>
      </c>
      <c r="B444" s="4" t="s">
        <v>931</v>
      </c>
      <c r="C444" s="3" t="s">
        <v>932</v>
      </c>
      <c r="D444">
        <v>5400</v>
      </c>
      <c r="E444">
        <v>10731</v>
      </c>
      <c r="F444">
        <f t="shared" si="24"/>
        <v>198.72222222222223</v>
      </c>
      <c r="G444" t="s">
        <v>18</v>
      </c>
      <c r="H444">
        <v>143</v>
      </c>
      <c r="I444">
        <f t="shared" si="25"/>
        <v>143</v>
      </c>
      <c r="J444" t="s">
        <v>105</v>
      </c>
      <c r="K444" t="s">
        <v>106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31</v>
      </c>
      <c r="S444" t="s">
        <v>2037</v>
      </c>
      <c r="T444" t="s">
        <v>2038</v>
      </c>
    </row>
    <row r="445" spans="1:20" x14ac:dyDescent="0.25">
      <c r="A445">
        <v>443</v>
      </c>
      <c r="B445" s="4" t="s">
        <v>933</v>
      </c>
      <c r="C445" s="3" t="s">
        <v>934</v>
      </c>
      <c r="D445">
        <v>9300</v>
      </c>
      <c r="E445">
        <v>3232</v>
      </c>
      <c r="F445">
        <f t="shared" si="24"/>
        <v>34.752688172043008</v>
      </c>
      <c r="G445" t="s">
        <v>72</v>
      </c>
      <c r="H445">
        <v>90</v>
      </c>
      <c r="I445">
        <f t="shared" si="25"/>
        <v>90</v>
      </c>
      <c r="J445" t="s">
        <v>19</v>
      </c>
      <c r="K445" t="s">
        <v>20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31</v>
      </c>
      <c r="S445" t="s">
        <v>2037</v>
      </c>
      <c r="T445" t="s">
        <v>2038</v>
      </c>
    </row>
    <row r="446" spans="1:20" x14ac:dyDescent="0.25">
      <c r="A446">
        <v>444</v>
      </c>
      <c r="B446" s="4" t="s">
        <v>746</v>
      </c>
      <c r="C446" s="3" t="s">
        <v>935</v>
      </c>
      <c r="D446">
        <v>6200</v>
      </c>
      <c r="E446">
        <v>10938</v>
      </c>
      <c r="F446">
        <f t="shared" si="24"/>
        <v>176.41935483870967</v>
      </c>
      <c r="G446" t="s">
        <v>18</v>
      </c>
      <c r="H446">
        <v>296</v>
      </c>
      <c r="I446">
        <f t="shared" si="25"/>
        <v>296</v>
      </c>
      <c r="J446" t="s">
        <v>19</v>
      </c>
      <c r="K446" t="s">
        <v>20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58</v>
      </c>
      <c r="S446" t="s">
        <v>2033</v>
      </c>
      <c r="T446" t="s">
        <v>2043</v>
      </c>
    </row>
    <row r="447" spans="1:20" ht="31.5" x14ac:dyDescent="0.25">
      <c r="A447">
        <v>445</v>
      </c>
      <c r="B447" s="4" t="s">
        <v>936</v>
      </c>
      <c r="C447" s="3" t="s">
        <v>937</v>
      </c>
      <c r="D447">
        <v>2100</v>
      </c>
      <c r="E447">
        <v>10739</v>
      </c>
      <c r="F447">
        <f t="shared" si="24"/>
        <v>511.38095238095235</v>
      </c>
      <c r="G447" t="s">
        <v>18</v>
      </c>
      <c r="H447">
        <v>170</v>
      </c>
      <c r="I447">
        <f t="shared" si="25"/>
        <v>170</v>
      </c>
      <c r="J447" t="s">
        <v>19</v>
      </c>
      <c r="K447" t="s">
        <v>20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31</v>
      </c>
      <c r="S447" t="s">
        <v>2037</v>
      </c>
      <c r="T447" t="s">
        <v>2038</v>
      </c>
    </row>
    <row r="448" spans="1:20" x14ac:dyDescent="0.25">
      <c r="A448">
        <v>446</v>
      </c>
      <c r="B448" s="4" t="s">
        <v>938</v>
      </c>
      <c r="C448" s="3" t="s">
        <v>939</v>
      </c>
      <c r="D448">
        <v>6800</v>
      </c>
      <c r="E448">
        <v>5579</v>
      </c>
      <c r="F448">
        <f t="shared" si="24"/>
        <v>82.044117647058826</v>
      </c>
      <c r="G448" t="s">
        <v>12</v>
      </c>
      <c r="H448">
        <v>186</v>
      </c>
      <c r="I448">
        <f t="shared" si="25"/>
        <v>186</v>
      </c>
      <c r="J448" t="s">
        <v>19</v>
      </c>
      <c r="K448" t="s">
        <v>20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63</v>
      </c>
      <c r="S448" t="s">
        <v>2035</v>
      </c>
      <c r="T448" t="s">
        <v>2044</v>
      </c>
    </row>
    <row r="449" spans="1:20" ht="31.5" x14ac:dyDescent="0.25">
      <c r="A449">
        <v>447</v>
      </c>
      <c r="B449" s="4" t="s">
        <v>940</v>
      </c>
      <c r="C449" s="3" t="s">
        <v>941</v>
      </c>
      <c r="D449">
        <v>155200</v>
      </c>
      <c r="E449">
        <v>37754</v>
      </c>
      <c r="F449">
        <f t="shared" si="24"/>
        <v>24.326030927835053</v>
      </c>
      <c r="G449" t="s">
        <v>72</v>
      </c>
      <c r="H449">
        <v>439</v>
      </c>
      <c r="I449">
        <f t="shared" si="25"/>
        <v>439</v>
      </c>
      <c r="J449" t="s">
        <v>38</v>
      </c>
      <c r="K449" t="s">
        <v>39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267</v>
      </c>
      <c r="S449" t="s">
        <v>2039</v>
      </c>
      <c r="T449" t="s">
        <v>2058</v>
      </c>
    </row>
    <row r="450" spans="1:20" x14ac:dyDescent="0.25">
      <c r="A450">
        <v>448</v>
      </c>
      <c r="B450" s="4" t="s">
        <v>942</v>
      </c>
      <c r="C450" s="3" t="s">
        <v>943</v>
      </c>
      <c r="D450">
        <v>89900</v>
      </c>
      <c r="E450">
        <v>45384</v>
      </c>
      <c r="F450">
        <f t="shared" si="24"/>
        <v>50.482758620689658</v>
      </c>
      <c r="G450" t="s">
        <v>12</v>
      </c>
      <c r="H450">
        <v>605</v>
      </c>
      <c r="I450">
        <f t="shared" si="25"/>
        <v>605</v>
      </c>
      <c r="J450" t="s">
        <v>19</v>
      </c>
      <c r="K450" t="s">
        <v>20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87</v>
      </c>
      <c r="S450" t="s">
        <v>2048</v>
      </c>
      <c r="T450" t="s">
        <v>2049</v>
      </c>
    </row>
    <row r="451" spans="1:20" x14ac:dyDescent="0.25">
      <c r="A451">
        <v>449</v>
      </c>
      <c r="B451" s="4" t="s">
        <v>944</v>
      </c>
      <c r="C451" s="3" t="s">
        <v>945</v>
      </c>
      <c r="D451">
        <v>900</v>
      </c>
      <c r="E451">
        <v>8703</v>
      </c>
      <c r="F451">
        <f t="shared" ref="F451:F514" si="28">(E451/D451)*100</f>
        <v>967</v>
      </c>
      <c r="G451" t="s">
        <v>18</v>
      </c>
      <c r="H451">
        <v>86</v>
      </c>
      <c r="I451">
        <f t="shared" ref="I451:I514" si="29">AVERAGE(H451)</f>
        <v>86</v>
      </c>
      <c r="J451" t="s">
        <v>34</v>
      </c>
      <c r="K451" t="s">
        <v>35</v>
      </c>
      <c r="L451">
        <v>1551852000</v>
      </c>
      <c r="M451">
        <v>1553317200</v>
      </c>
      <c r="N451" s="8">
        <f t="shared" ref="N451:N514" si="30">(((L451/60)/60/24)+DATE(1970,1,1))</f>
        <v>43530.25</v>
      </c>
      <c r="O451" s="8">
        <f t="shared" ref="O451:O514" si="31">(((M451/60)/60/24)+DATE(1970,1,1))</f>
        <v>43547.208333333328</v>
      </c>
      <c r="P451" t="b">
        <v>0</v>
      </c>
      <c r="Q451" t="b">
        <v>0</v>
      </c>
      <c r="R451" t="s">
        <v>87</v>
      </c>
      <c r="S451" t="s">
        <v>2048</v>
      </c>
      <c r="T451" t="s">
        <v>2049</v>
      </c>
    </row>
    <row r="452" spans="1:20" x14ac:dyDescent="0.25">
      <c r="A452">
        <v>450</v>
      </c>
      <c r="B452" s="4" t="s">
        <v>946</v>
      </c>
      <c r="C452" s="3" t="s">
        <v>947</v>
      </c>
      <c r="D452">
        <v>100</v>
      </c>
      <c r="E452">
        <v>4</v>
      </c>
      <c r="F452">
        <f t="shared" si="28"/>
        <v>4</v>
      </c>
      <c r="G452" t="s">
        <v>12</v>
      </c>
      <c r="H452">
        <v>1</v>
      </c>
      <c r="I452">
        <f t="shared" si="29"/>
        <v>1</v>
      </c>
      <c r="J452" t="s">
        <v>13</v>
      </c>
      <c r="K452" t="s">
        <v>14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69</v>
      </c>
      <c r="S452" t="s">
        <v>2039</v>
      </c>
      <c r="T452" t="s">
        <v>2047</v>
      </c>
    </row>
    <row r="453" spans="1:20" x14ac:dyDescent="0.25">
      <c r="A453">
        <v>451</v>
      </c>
      <c r="B453" s="4" t="s">
        <v>948</v>
      </c>
      <c r="C453" s="3" t="s">
        <v>949</v>
      </c>
      <c r="D453">
        <v>148400</v>
      </c>
      <c r="E453">
        <v>182302</v>
      </c>
      <c r="F453">
        <f t="shared" si="28"/>
        <v>122.84501347708894</v>
      </c>
      <c r="G453" t="s">
        <v>18</v>
      </c>
      <c r="H453">
        <v>6286</v>
      </c>
      <c r="I453">
        <f t="shared" si="29"/>
        <v>6286</v>
      </c>
      <c r="J453" t="s">
        <v>19</v>
      </c>
      <c r="K453" t="s">
        <v>20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21</v>
      </c>
      <c r="S453" t="s">
        <v>2033</v>
      </c>
      <c r="T453" t="s">
        <v>2034</v>
      </c>
    </row>
    <row r="454" spans="1:20" ht="31.5" x14ac:dyDescent="0.25">
      <c r="A454">
        <v>452</v>
      </c>
      <c r="B454" s="4" t="s">
        <v>950</v>
      </c>
      <c r="C454" s="3" t="s">
        <v>951</v>
      </c>
      <c r="D454">
        <v>4800</v>
      </c>
      <c r="E454">
        <v>3045</v>
      </c>
      <c r="F454">
        <f t="shared" si="28"/>
        <v>63.4375</v>
      </c>
      <c r="G454" t="s">
        <v>12</v>
      </c>
      <c r="H454">
        <v>31</v>
      </c>
      <c r="I454">
        <f t="shared" si="29"/>
        <v>31</v>
      </c>
      <c r="J454" t="s">
        <v>19</v>
      </c>
      <c r="K454" t="s">
        <v>20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51</v>
      </c>
      <c r="S454" t="s">
        <v>2039</v>
      </c>
      <c r="T454" t="s">
        <v>2042</v>
      </c>
    </row>
    <row r="455" spans="1:20" ht="31.5" x14ac:dyDescent="0.25">
      <c r="A455">
        <v>453</v>
      </c>
      <c r="B455" s="4" t="s">
        <v>952</v>
      </c>
      <c r="C455" s="3" t="s">
        <v>953</v>
      </c>
      <c r="D455">
        <v>182400</v>
      </c>
      <c r="E455">
        <v>102749</v>
      </c>
      <c r="F455">
        <f t="shared" si="28"/>
        <v>56.331688596491226</v>
      </c>
      <c r="G455" t="s">
        <v>12</v>
      </c>
      <c r="H455">
        <v>1181</v>
      </c>
      <c r="I455">
        <f t="shared" si="29"/>
        <v>1181</v>
      </c>
      <c r="J455" t="s">
        <v>19</v>
      </c>
      <c r="K455" t="s">
        <v>20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472</v>
      </c>
      <c r="S455" t="s">
        <v>2039</v>
      </c>
      <c r="T455" t="s">
        <v>2061</v>
      </c>
    </row>
    <row r="456" spans="1:20" x14ac:dyDescent="0.25">
      <c r="A456">
        <v>454</v>
      </c>
      <c r="B456" s="4" t="s">
        <v>954</v>
      </c>
      <c r="C456" s="3" t="s">
        <v>955</v>
      </c>
      <c r="D456">
        <v>4000</v>
      </c>
      <c r="E456">
        <v>1763</v>
      </c>
      <c r="F456">
        <f t="shared" si="28"/>
        <v>44.074999999999996</v>
      </c>
      <c r="G456" t="s">
        <v>12</v>
      </c>
      <c r="H456">
        <v>39</v>
      </c>
      <c r="I456">
        <f t="shared" si="29"/>
        <v>39</v>
      </c>
      <c r="J456" t="s">
        <v>19</v>
      </c>
      <c r="K456" t="s">
        <v>20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51</v>
      </c>
      <c r="S456" t="s">
        <v>2039</v>
      </c>
      <c r="T456" t="s">
        <v>2042</v>
      </c>
    </row>
    <row r="457" spans="1:20" x14ac:dyDescent="0.25">
      <c r="A457">
        <v>455</v>
      </c>
      <c r="B457" s="4" t="s">
        <v>956</v>
      </c>
      <c r="C457" s="3" t="s">
        <v>957</v>
      </c>
      <c r="D457">
        <v>116500</v>
      </c>
      <c r="E457">
        <v>137904</v>
      </c>
      <c r="F457">
        <f t="shared" si="28"/>
        <v>118.37253218884121</v>
      </c>
      <c r="G457" t="s">
        <v>18</v>
      </c>
      <c r="H457">
        <v>3727</v>
      </c>
      <c r="I457">
        <f t="shared" si="29"/>
        <v>3727</v>
      </c>
      <c r="J457" t="s">
        <v>19</v>
      </c>
      <c r="K457" t="s">
        <v>20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31</v>
      </c>
      <c r="S457" t="s">
        <v>2037</v>
      </c>
      <c r="T457" t="s">
        <v>2038</v>
      </c>
    </row>
    <row r="458" spans="1:20" ht="31.5" x14ac:dyDescent="0.25">
      <c r="A458">
        <v>456</v>
      </c>
      <c r="B458" s="4" t="s">
        <v>958</v>
      </c>
      <c r="C458" s="3" t="s">
        <v>959</v>
      </c>
      <c r="D458">
        <v>146400</v>
      </c>
      <c r="E458">
        <v>152438</v>
      </c>
      <c r="F458">
        <f t="shared" si="28"/>
        <v>104.1243169398907</v>
      </c>
      <c r="G458" t="s">
        <v>18</v>
      </c>
      <c r="H458">
        <v>1605</v>
      </c>
      <c r="I458">
        <f t="shared" si="29"/>
        <v>1605</v>
      </c>
      <c r="J458" t="s">
        <v>19</v>
      </c>
      <c r="K458" t="s">
        <v>20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58</v>
      </c>
      <c r="S458" t="s">
        <v>2033</v>
      </c>
      <c r="T458" t="s">
        <v>2043</v>
      </c>
    </row>
    <row r="459" spans="1:20" x14ac:dyDescent="0.25">
      <c r="A459">
        <v>457</v>
      </c>
      <c r="B459" s="4" t="s">
        <v>960</v>
      </c>
      <c r="C459" s="3" t="s">
        <v>961</v>
      </c>
      <c r="D459">
        <v>5000</v>
      </c>
      <c r="E459">
        <v>1332</v>
      </c>
      <c r="F459">
        <f t="shared" si="28"/>
        <v>26.640000000000004</v>
      </c>
      <c r="G459" t="s">
        <v>12</v>
      </c>
      <c r="H459">
        <v>46</v>
      </c>
      <c r="I459">
        <f t="shared" si="29"/>
        <v>46</v>
      </c>
      <c r="J459" t="s">
        <v>19</v>
      </c>
      <c r="K459" t="s">
        <v>20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31</v>
      </c>
      <c r="S459" t="s">
        <v>2037</v>
      </c>
      <c r="T459" t="s">
        <v>2038</v>
      </c>
    </row>
    <row r="460" spans="1:20" x14ac:dyDescent="0.25">
      <c r="A460">
        <v>458</v>
      </c>
      <c r="B460" s="4" t="s">
        <v>962</v>
      </c>
      <c r="C460" s="3" t="s">
        <v>963</v>
      </c>
      <c r="D460">
        <v>33800</v>
      </c>
      <c r="E460">
        <v>118706</v>
      </c>
      <c r="F460">
        <f t="shared" si="28"/>
        <v>351.20118343195264</v>
      </c>
      <c r="G460" t="s">
        <v>18</v>
      </c>
      <c r="H460">
        <v>2120</v>
      </c>
      <c r="I460">
        <f t="shared" si="29"/>
        <v>2120</v>
      </c>
      <c r="J460" t="s">
        <v>19</v>
      </c>
      <c r="K460" t="s">
        <v>20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31</v>
      </c>
      <c r="S460" t="s">
        <v>2037</v>
      </c>
      <c r="T460" t="s">
        <v>2038</v>
      </c>
    </row>
    <row r="461" spans="1:20" x14ac:dyDescent="0.25">
      <c r="A461">
        <v>459</v>
      </c>
      <c r="B461" s="4" t="s">
        <v>964</v>
      </c>
      <c r="C461" s="3" t="s">
        <v>965</v>
      </c>
      <c r="D461">
        <v>6300</v>
      </c>
      <c r="E461">
        <v>5674</v>
      </c>
      <c r="F461">
        <f t="shared" si="28"/>
        <v>90.063492063492063</v>
      </c>
      <c r="G461" t="s">
        <v>12</v>
      </c>
      <c r="H461">
        <v>105</v>
      </c>
      <c r="I461">
        <f t="shared" si="29"/>
        <v>105</v>
      </c>
      <c r="J461" t="s">
        <v>19</v>
      </c>
      <c r="K461" t="s">
        <v>20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40</v>
      </c>
      <c r="S461" t="s">
        <v>2039</v>
      </c>
      <c r="T461" t="s">
        <v>2040</v>
      </c>
    </row>
    <row r="462" spans="1:20" x14ac:dyDescent="0.25">
      <c r="A462">
        <v>460</v>
      </c>
      <c r="B462" s="4" t="s">
        <v>966</v>
      </c>
      <c r="C462" s="3" t="s">
        <v>967</v>
      </c>
      <c r="D462">
        <v>2400</v>
      </c>
      <c r="E462">
        <v>4119</v>
      </c>
      <c r="F462">
        <f t="shared" si="28"/>
        <v>171.625</v>
      </c>
      <c r="G462" t="s">
        <v>18</v>
      </c>
      <c r="H462">
        <v>50</v>
      </c>
      <c r="I462">
        <f t="shared" si="29"/>
        <v>50</v>
      </c>
      <c r="J462" t="s">
        <v>19</v>
      </c>
      <c r="K462" t="s">
        <v>20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31</v>
      </c>
      <c r="S462" t="s">
        <v>2037</v>
      </c>
      <c r="T462" t="s">
        <v>2038</v>
      </c>
    </row>
    <row r="463" spans="1:20" x14ac:dyDescent="0.25">
      <c r="A463">
        <v>461</v>
      </c>
      <c r="B463" s="4" t="s">
        <v>968</v>
      </c>
      <c r="C463" s="3" t="s">
        <v>969</v>
      </c>
      <c r="D463">
        <v>98800</v>
      </c>
      <c r="E463">
        <v>139354</v>
      </c>
      <c r="F463">
        <f t="shared" si="28"/>
        <v>141.04655870445345</v>
      </c>
      <c r="G463" t="s">
        <v>18</v>
      </c>
      <c r="H463">
        <v>2080</v>
      </c>
      <c r="I463">
        <f t="shared" si="29"/>
        <v>2080</v>
      </c>
      <c r="J463" t="s">
        <v>19</v>
      </c>
      <c r="K463" t="s">
        <v>20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51</v>
      </c>
      <c r="S463" t="s">
        <v>2039</v>
      </c>
      <c r="T463" t="s">
        <v>2042</v>
      </c>
    </row>
    <row r="464" spans="1:20" x14ac:dyDescent="0.25">
      <c r="A464">
        <v>462</v>
      </c>
      <c r="B464" s="4" t="s">
        <v>970</v>
      </c>
      <c r="C464" s="3" t="s">
        <v>971</v>
      </c>
      <c r="D464">
        <v>188800</v>
      </c>
      <c r="E464">
        <v>57734</v>
      </c>
      <c r="F464">
        <f t="shared" si="28"/>
        <v>30.57944915254237</v>
      </c>
      <c r="G464" t="s">
        <v>12</v>
      </c>
      <c r="H464">
        <v>535</v>
      </c>
      <c r="I464">
        <f t="shared" si="29"/>
        <v>535</v>
      </c>
      <c r="J464" t="s">
        <v>19</v>
      </c>
      <c r="K464" t="s">
        <v>20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290</v>
      </c>
      <c r="S464" t="s">
        <v>2048</v>
      </c>
      <c r="T464" t="s">
        <v>2059</v>
      </c>
    </row>
    <row r="465" spans="1:20" ht="31.5" x14ac:dyDescent="0.25">
      <c r="A465">
        <v>463</v>
      </c>
      <c r="B465" s="4" t="s">
        <v>972</v>
      </c>
      <c r="C465" s="3" t="s">
        <v>973</v>
      </c>
      <c r="D465">
        <v>134300</v>
      </c>
      <c r="E465">
        <v>145265</v>
      </c>
      <c r="F465">
        <f t="shared" si="28"/>
        <v>108.16455696202532</v>
      </c>
      <c r="G465" t="s">
        <v>18</v>
      </c>
      <c r="H465">
        <v>2105</v>
      </c>
      <c r="I465">
        <f t="shared" si="29"/>
        <v>2105</v>
      </c>
      <c r="J465" t="s">
        <v>19</v>
      </c>
      <c r="K465" t="s">
        <v>20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69</v>
      </c>
      <c r="S465" t="s">
        <v>2039</v>
      </c>
      <c r="T465" t="s">
        <v>2047</v>
      </c>
    </row>
    <row r="466" spans="1:20" x14ac:dyDescent="0.25">
      <c r="A466">
        <v>464</v>
      </c>
      <c r="B466" s="4" t="s">
        <v>974</v>
      </c>
      <c r="C466" s="3" t="s">
        <v>975</v>
      </c>
      <c r="D466">
        <v>71200</v>
      </c>
      <c r="E466">
        <v>95020</v>
      </c>
      <c r="F466">
        <f t="shared" si="28"/>
        <v>133.45505617977528</v>
      </c>
      <c r="G466" t="s">
        <v>18</v>
      </c>
      <c r="H466">
        <v>2436</v>
      </c>
      <c r="I466">
        <f t="shared" si="29"/>
        <v>2436</v>
      </c>
      <c r="J466" t="s">
        <v>19</v>
      </c>
      <c r="K466" t="s">
        <v>20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31</v>
      </c>
      <c r="S466" t="s">
        <v>2037</v>
      </c>
      <c r="T466" t="s">
        <v>2038</v>
      </c>
    </row>
    <row r="467" spans="1:20" x14ac:dyDescent="0.25">
      <c r="A467">
        <v>465</v>
      </c>
      <c r="B467" s="4" t="s">
        <v>976</v>
      </c>
      <c r="C467" s="3" t="s">
        <v>977</v>
      </c>
      <c r="D467">
        <v>4700</v>
      </c>
      <c r="E467">
        <v>8829</v>
      </c>
      <c r="F467">
        <f t="shared" si="28"/>
        <v>187.85106382978722</v>
      </c>
      <c r="G467" t="s">
        <v>18</v>
      </c>
      <c r="H467">
        <v>80</v>
      </c>
      <c r="I467">
        <f t="shared" si="29"/>
        <v>80</v>
      </c>
      <c r="J467" t="s">
        <v>19</v>
      </c>
      <c r="K467" t="s">
        <v>20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204</v>
      </c>
      <c r="S467" t="s">
        <v>2045</v>
      </c>
      <c r="T467" t="s">
        <v>2057</v>
      </c>
    </row>
    <row r="468" spans="1:20" x14ac:dyDescent="0.25">
      <c r="A468">
        <v>466</v>
      </c>
      <c r="B468" s="4" t="s">
        <v>978</v>
      </c>
      <c r="C468" s="3" t="s">
        <v>979</v>
      </c>
      <c r="D468">
        <v>1200</v>
      </c>
      <c r="E468">
        <v>3984</v>
      </c>
      <c r="F468">
        <f t="shared" si="28"/>
        <v>332</v>
      </c>
      <c r="G468" t="s">
        <v>18</v>
      </c>
      <c r="H468">
        <v>42</v>
      </c>
      <c r="I468">
        <f t="shared" si="29"/>
        <v>42</v>
      </c>
      <c r="J468" t="s">
        <v>19</v>
      </c>
      <c r="K468" t="s">
        <v>20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63</v>
      </c>
      <c r="S468" t="s">
        <v>2035</v>
      </c>
      <c r="T468" t="s">
        <v>2044</v>
      </c>
    </row>
    <row r="469" spans="1:20" ht="31.5" x14ac:dyDescent="0.25">
      <c r="A469">
        <v>467</v>
      </c>
      <c r="B469" s="4" t="s">
        <v>980</v>
      </c>
      <c r="C469" s="3" t="s">
        <v>981</v>
      </c>
      <c r="D469">
        <v>1400</v>
      </c>
      <c r="E469">
        <v>8053</v>
      </c>
      <c r="F469">
        <f t="shared" si="28"/>
        <v>575.21428571428578</v>
      </c>
      <c r="G469" t="s">
        <v>18</v>
      </c>
      <c r="H469">
        <v>139</v>
      </c>
      <c r="I469">
        <f t="shared" si="29"/>
        <v>139</v>
      </c>
      <c r="J469" t="s">
        <v>13</v>
      </c>
      <c r="K469" t="s">
        <v>14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26</v>
      </c>
      <c r="S469" t="s">
        <v>2035</v>
      </c>
      <c r="T469" t="s">
        <v>2036</v>
      </c>
    </row>
    <row r="470" spans="1:20" x14ac:dyDescent="0.25">
      <c r="A470">
        <v>468</v>
      </c>
      <c r="B470" s="4" t="s">
        <v>982</v>
      </c>
      <c r="C470" s="3" t="s">
        <v>983</v>
      </c>
      <c r="D470">
        <v>4000</v>
      </c>
      <c r="E470">
        <v>1620</v>
      </c>
      <c r="F470">
        <f t="shared" si="28"/>
        <v>40.5</v>
      </c>
      <c r="G470" t="s">
        <v>12</v>
      </c>
      <c r="H470">
        <v>16</v>
      </c>
      <c r="I470">
        <f t="shared" si="29"/>
        <v>16</v>
      </c>
      <c r="J470" t="s">
        <v>19</v>
      </c>
      <c r="K470" t="s">
        <v>20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31</v>
      </c>
      <c r="S470" t="s">
        <v>2037</v>
      </c>
      <c r="T470" t="s">
        <v>2038</v>
      </c>
    </row>
    <row r="471" spans="1:20" x14ac:dyDescent="0.25">
      <c r="A471">
        <v>469</v>
      </c>
      <c r="B471" s="4" t="s">
        <v>984</v>
      </c>
      <c r="C471" s="3" t="s">
        <v>985</v>
      </c>
      <c r="D471">
        <v>5600</v>
      </c>
      <c r="E471">
        <v>10328</v>
      </c>
      <c r="F471">
        <f t="shared" si="28"/>
        <v>184.42857142857144</v>
      </c>
      <c r="G471" t="s">
        <v>18</v>
      </c>
      <c r="H471">
        <v>159</v>
      </c>
      <c r="I471">
        <f t="shared" si="29"/>
        <v>159</v>
      </c>
      <c r="J471" t="s">
        <v>19</v>
      </c>
      <c r="K471" t="s">
        <v>20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51</v>
      </c>
      <c r="S471" t="s">
        <v>2039</v>
      </c>
      <c r="T471" t="s">
        <v>2042</v>
      </c>
    </row>
    <row r="472" spans="1:20" x14ac:dyDescent="0.25">
      <c r="A472">
        <v>470</v>
      </c>
      <c r="B472" s="4" t="s">
        <v>986</v>
      </c>
      <c r="C472" s="3" t="s">
        <v>987</v>
      </c>
      <c r="D472">
        <v>3600</v>
      </c>
      <c r="E472">
        <v>10289</v>
      </c>
      <c r="F472">
        <f t="shared" si="28"/>
        <v>285.80555555555554</v>
      </c>
      <c r="G472" t="s">
        <v>18</v>
      </c>
      <c r="H472">
        <v>381</v>
      </c>
      <c r="I472">
        <f t="shared" si="29"/>
        <v>381</v>
      </c>
      <c r="J472" t="s">
        <v>19</v>
      </c>
      <c r="K472" t="s">
        <v>20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63</v>
      </c>
      <c r="S472" t="s">
        <v>2035</v>
      </c>
      <c r="T472" t="s">
        <v>2044</v>
      </c>
    </row>
    <row r="473" spans="1:20" x14ac:dyDescent="0.25">
      <c r="A473">
        <v>471</v>
      </c>
      <c r="B473" s="4" t="s">
        <v>444</v>
      </c>
      <c r="C473" s="3" t="s">
        <v>988</v>
      </c>
      <c r="D473">
        <v>3100</v>
      </c>
      <c r="E473">
        <v>9889</v>
      </c>
      <c r="F473">
        <f t="shared" si="28"/>
        <v>319</v>
      </c>
      <c r="G473" t="s">
        <v>18</v>
      </c>
      <c r="H473">
        <v>194</v>
      </c>
      <c r="I473">
        <f t="shared" si="29"/>
        <v>194</v>
      </c>
      <c r="J473" t="s">
        <v>38</v>
      </c>
      <c r="K473" t="s">
        <v>39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15</v>
      </c>
      <c r="S473" t="s">
        <v>2031</v>
      </c>
      <c r="T473" t="s">
        <v>2032</v>
      </c>
    </row>
    <row r="474" spans="1:20" x14ac:dyDescent="0.25">
      <c r="A474">
        <v>472</v>
      </c>
      <c r="B474" s="4" t="s">
        <v>989</v>
      </c>
      <c r="C474" s="3" t="s">
        <v>990</v>
      </c>
      <c r="D474">
        <v>153800</v>
      </c>
      <c r="E474">
        <v>60342</v>
      </c>
      <c r="F474">
        <f t="shared" si="28"/>
        <v>39.234070221066318</v>
      </c>
      <c r="G474" t="s">
        <v>12</v>
      </c>
      <c r="H474">
        <v>575</v>
      </c>
      <c r="I474">
        <f t="shared" si="29"/>
        <v>575</v>
      </c>
      <c r="J474" t="s">
        <v>19</v>
      </c>
      <c r="K474" t="s">
        <v>20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21</v>
      </c>
      <c r="S474" t="s">
        <v>2033</v>
      </c>
      <c r="T474" t="s">
        <v>2034</v>
      </c>
    </row>
    <row r="475" spans="1:20" x14ac:dyDescent="0.25">
      <c r="A475">
        <v>473</v>
      </c>
      <c r="B475" s="4" t="s">
        <v>991</v>
      </c>
      <c r="C475" s="3" t="s">
        <v>992</v>
      </c>
      <c r="D475">
        <v>5000</v>
      </c>
      <c r="E475">
        <v>8907</v>
      </c>
      <c r="F475">
        <f t="shared" si="28"/>
        <v>178.14000000000001</v>
      </c>
      <c r="G475" t="s">
        <v>18</v>
      </c>
      <c r="H475">
        <v>106</v>
      </c>
      <c r="I475">
        <f t="shared" si="29"/>
        <v>106</v>
      </c>
      <c r="J475" t="s">
        <v>19</v>
      </c>
      <c r="K475" t="s">
        <v>20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48</v>
      </c>
      <c r="S475" t="s">
        <v>2033</v>
      </c>
      <c r="T475" t="s">
        <v>2041</v>
      </c>
    </row>
    <row r="476" spans="1:20" x14ac:dyDescent="0.25">
      <c r="A476">
        <v>474</v>
      </c>
      <c r="B476" s="4" t="s">
        <v>993</v>
      </c>
      <c r="C476" s="3" t="s">
        <v>994</v>
      </c>
      <c r="D476">
        <v>4000</v>
      </c>
      <c r="E476">
        <v>14606</v>
      </c>
      <c r="F476">
        <f t="shared" si="28"/>
        <v>365.15</v>
      </c>
      <c r="G476" t="s">
        <v>18</v>
      </c>
      <c r="H476">
        <v>142</v>
      </c>
      <c r="I476">
        <f t="shared" si="29"/>
        <v>142</v>
      </c>
      <c r="J476" t="s">
        <v>19</v>
      </c>
      <c r="K476" t="s">
        <v>20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267</v>
      </c>
      <c r="S476" t="s">
        <v>2039</v>
      </c>
      <c r="T476" t="s">
        <v>2058</v>
      </c>
    </row>
    <row r="477" spans="1:20" ht="31.5" x14ac:dyDescent="0.25">
      <c r="A477">
        <v>475</v>
      </c>
      <c r="B477" s="4" t="s">
        <v>995</v>
      </c>
      <c r="C477" s="3" t="s">
        <v>996</v>
      </c>
      <c r="D477">
        <v>7400</v>
      </c>
      <c r="E477">
        <v>8432</v>
      </c>
      <c r="F477">
        <f t="shared" si="28"/>
        <v>113.94594594594594</v>
      </c>
      <c r="G477" t="s">
        <v>18</v>
      </c>
      <c r="H477">
        <v>211</v>
      </c>
      <c r="I477">
        <f t="shared" si="29"/>
        <v>211</v>
      </c>
      <c r="J477" t="s">
        <v>19</v>
      </c>
      <c r="K477" t="s">
        <v>20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204</v>
      </c>
      <c r="S477" t="s">
        <v>2045</v>
      </c>
      <c r="T477" t="s">
        <v>2057</v>
      </c>
    </row>
    <row r="478" spans="1:20" ht="31.5" x14ac:dyDescent="0.25">
      <c r="A478">
        <v>476</v>
      </c>
      <c r="B478" s="4" t="s">
        <v>997</v>
      </c>
      <c r="C478" s="3" t="s">
        <v>998</v>
      </c>
      <c r="D478">
        <v>191500</v>
      </c>
      <c r="E478">
        <v>57122</v>
      </c>
      <c r="F478">
        <f t="shared" si="28"/>
        <v>29.828720626631856</v>
      </c>
      <c r="G478" t="s">
        <v>12</v>
      </c>
      <c r="H478">
        <v>1120</v>
      </c>
      <c r="I478">
        <f t="shared" si="29"/>
        <v>1120</v>
      </c>
      <c r="J478" t="s">
        <v>19</v>
      </c>
      <c r="K478" t="s">
        <v>20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117</v>
      </c>
      <c r="S478" t="s">
        <v>2045</v>
      </c>
      <c r="T478" t="s">
        <v>2051</v>
      </c>
    </row>
    <row r="479" spans="1:20" x14ac:dyDescent="0.25">
      <c r="A479">
        <v>477</v>
      </c>
      <c r="B479" s="4" t="s">
        <v>999</v>
      </c>
      <c r="C479" s="3" t="s">
        <v>1000</v>
      </c>
      <c r="D479">
        <v>8500</v>
      </c>
      <c r="E479">
        <v>4613</v>
      </c>
      <c r="F479">
        <f t="shared" si="28"/>
        <v>54.270588235294113</v>
      </c>
      <c r="G479" t="s">
        <v>12</v>
      </c>
      <c r="H479">
        <v>113</v>
      </c>
      <c r="I479">
        <f t="shared" si="29"/>
        <v>113</v>
      </c>
      <c r="J479" t="s">
        <v>19</v>
      </c>
      <c r="K479" t="s">
        <v>20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472</v>
      </c>
      <c r="S479" t="s">
        <v>2039</v>
      </c>
      <c r="T479" t="s">
        <v>2061</v>
      </c>
    </row>
    <row r="480" spans="1:20" x14ac:dyDescent="0.25">
      <c r="A480">
        <v>478</v>
      </c>
      <c r="B480" s="4" t="s">
        <v>1001</v>
      </c>
      <c r="C480" s="3" t="s">
        <v>1002</v>
      </c>
      <c r="D480">
        <v>68800</v>
      </c>
      <c r="E480">
        <v>162603</v>
      </c>
      <c r="F480">
        <f t="shared" si="28"/>
        <v>236.34156976744185</v>
      </c>
      <c r="G480" t="s">
        <v>18</v>
      </c>
      <c r="H480">
        <v>2756</v>
      </c>
      <c r="I480">
        <f t="shared" si="29"/>
        <v>2756</v>
      </c>
      <c r="J480" t="s">
        <v>19</v>
      </c>
      <c r="K480" t="s">
        <v>20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63</v>
      </c>
      <c r="S480" t="s">
        <v>2035</v>
      </c>
      <c r="T480" t="s">
        <v>2044</v>
      </c>
    </row>
    <row r="481" spans="1:20" x14ac:dyDescent="0.25">
      <c r="A481">
        <v>479</v>
      </c>
      <c r="B481" s="4" t="s">
        <v>1003</v>
      </c>
      <c r="C481" s="3" t="s">
        <v>1004</v>
      </c>
      <c r="D481">
        <v>2400</v>
      </c>
      <c r="E481">
        <v>12310</v>
      </c>
      <c r="F481">
        <f t="shared" si="28"/>
        <v>512.91666666666663</v>
      </c>
      <c r="G481" t="s">
        <v>18</v>
      </c>
      <c r="H481">
        <v>173</v>
      </c>
      <c r="I481">
        <f t="shared" si="29"/>
        <v>173</v>
      </c>
      <c r="J481" t="s">
        <v>38</v>
      </c>
      <c r="K481" t="s">
        <v>39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15</v>
      </c>
      <c r="S481" t="s">
        <v>2031</v>
      </c>
      <c r="T481" t="s">
        <v>2032</v>
      </c>
    </row>
    <row r="482" spans="1:20" x14ac:dyDescent="0.25">
      <c r="A482">
        <v>480</v>
      </c>
      <c r="B482" s="4" t="s">
        <v>1005</v>
      </c>
      <c r="C482" s="3" t="s">
        <v>1006</v>
      </c>
      <c r="D482">
        <v>8600</v>
      </c>
      <c r="E482">
        <v>8656</v>
      </c>
      <c r="F482">
        <f t="shared" si="28"/>
        <v>100.65116279069768</v>
      </c>
      <c r="G482" t="s">
        <v>18</v>
      </c>
      <c r="H482">
        <v>87</v>
      </c>
      <c r="I482">
        <f t="shared" si="29"/>
        <v>87</v>
      </c>
      <c r="J482" t="s">
        <v>19</v>
      </c>
      <c r="K482" t="s">
        <v>20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120</v>
      </c>
      <c r="S482" t="s">
        <v>2052</v>
      </c>
      <c r="T482" t="s">
        <v>2053</v>
      </c>
    </row>
    <row r="483" spans="1:20" ht="31.5" x14ac:dyDescent="0.25">
      <c r="A483">
        <v>481</v>
      </c>
      <c r="B483" s="4" t="s">
        <v>1007</v>
      </c>
      <c r="C483" s="3" t="s">
        <v>1008</v>
      </c>
      <c r="D483">
        <v>196600</v>
      </c>
      <c r="E483">
        <v>159931</v>
      </c>
      <c r="F483">
        <f t="shared" si="28"/>
        <v>81.348423194303152</v>
      </c>
      <c r="G483" t="s">
        <v>12</v>
      </c>
      <c r="H483">
        <v>1538</v>
      </c>
      <c r="I483">
        <f t="shared" si="29"/>
        <v>1538</v>
      </c>
      <c r="J483" t="s">
        <v>19</v>
      </c>
      <c r="K483" t="s">
        <v>20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31</v>
      </c>
      <c r="S483" t="s">
        <v>2037</v>
      </c>
      <c r="T483" t="s">
        <v>2038</v>
      </c>
    </row>
    <row r="484" spans="1:20" ht="31.5" x14ac:dyDescent="0.25">
      <c r="A484">
        <v>482</v>
      </c>
      <c r="B484" s="4" t="s">
        <v>1009</v>
      </c>
      <c r="C484" s="3" t="s">
        <v>1010</v>
      </c>
      <c r="D484">
        <v>4200</v>
      </c>
      <c r="E484">
        <v>689</v>
      </c>
      <c r="F484">
        <f t="shared" si="28"/>
        <v>16.404761904761905</v>
      </c>
      <c r="G484" t="s">
        <v>12</v>
      </c>
      <c r="H484">
        <v>9</v>
      </c>
      <c r="I484">
        <f t="shared" si="29"/>
        <v>9</v>
      </c>
      <c r="J484" t="s">
        <v>19</v>
      </c>
      <c r="K484" t="s">
        <v>20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117</v>
      </c>
      <c r="S484" t="s">
        <v>2045</v>
      </c>
      <c r="T484" t="s">
        <v>2051</v>
      </c>
    </row>
    <row r="485" spans="1:20" x14ac:dyDescent="0.25">
      <c r="A485">
        <v>483</v>
      </c>
      <c r="B485" s="4" t="s">
        <v>1011</v>
      </c>
      <c r="C485" s="3" t="s">
        <v>1012</v>
      </c>
      <c r="D485">
        <v>91400</v>
      </c>
      <c r="E485">
        <v>48236</v>
      </c>
      <c r="F485">
        <f t="shared" si="28"/>
        <v>52.774617067833695</v>
      </c>
      <c r="G485" t="s">
        <v>12</v>
      </c>
      <c r="H485">
        <v>554</v>
      </c>
      <c r="I485">
        <f t="shared" si="29"/>
        <v>554</v>
      </c>
      <c r="J485" t="s">
        <v>19</v>
      </c>
      <c r="K485" t="s">
        <v>20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31</v>
      </c>
      <c r="S485" t="s">
        <v>2037</v>
      </c>
      <c r="T485" t="s">
        <v>2038</v>
      </c>
    </row>
    <row r="486" spans="1:20" x14ac:dyDescent="0.25">
      <c r="A486">
        <v>484</v>
      </c>
      <c r="B486" s="4" t="s">
        <v>1013</v>
      </c>
      <c r="C486" s="3" t="s">
        <v>1014</v>
      </c>
      <c r="D486">
        <v>29600</v>
      </c>
      <c r="E486">
        <v>77021</v>
      </c>
      <c r="F486">
        <f t="shared" si="28"/>
        <v>260.20608108108109</v>
      </c>
      <c r="G486" t="s">
        <v>18</v>
      </c>
      <c r="H486">
        <v>1572</v>
      </c>
      <c r="I486">
        <f t="shared" si="29"/>
        <v>1572</v>
      </c>
      <c r="J486" t="s">
        <v>38</v>
      </c>
      <c r="K486" t="s">
        <v>39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15</v>
      </c>
      <c r="S486" t="s">
        <v>2031</v>
      </c>
      <c r="T486" t="s">
        <v>2032</v>
      </c>
    </row>
    <row r="487" spans="1:20" ht="31.5" x14ac:dyDescent="0.25">
      <c r="A487">
        <v>485</v>
      </c>
      <c r="B487" s="4" t="s">
        <v>1015</v>
      </c>
      <c r="C487" s="3" t="s">
        <v>1016</v>
      </c>
      <c r="D487">
        <v>90600</v>
      </c>
      <c r="E487">
        <v>27844</v>
      </c>
      <c r="F487">
        <f t="shared" si="28"/>
        <v>30.73289183222958</v>
      </c>
      <c r="G487" t="s">
        <v>12</v>
      </c>
      <c r="H487">
        <v>648</v>
      </c>
      <c r="I487">
        <f t="shared" si="29"/>
        <v>648</v>
      </c>
      <c r="J487" t="s">
        <v>38</v>
      </c>
      <c r="K487" t="s">
        <v>39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31</v>
      </c>
      <c r="S487" t="s">
        <v>2037</v>
      </c>
      <c r="T487" t="s">
        <v>2038</v>
      </c>
    </row>
    <row r="488" spans="1:20" ht="31.5" x14ac:dyDescent="0.25">
      <c r="A488">
        <v>486</v>
      </c>
      <c r="B488" s="4" t="s">
        <v>1017</v>
      </c>
      <c r="C488" s="3" t="s">
        <v>1018</v>
      </c>
      <c r="D488">
        <v>5200</v>
      </c>
      <c r="E488">
        <v>702</v>
      </c>
      <c r="F488">
        <f t="shared" si="28"/>
        <v>13.5</v>
      </c>
      <c r="G488" t="s">
        <v>12</v>
      </c>
      <c r="H488">
        <v>21</v>
      </c>
      <c r="I488">
        <f t="shared" si="29"/>
        <v>21</v>
      </c>
      <c r="J488" t="s">
        <v>38</v>
      </c>
      <c r="K488" t="s">
        <v>39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204</v>
      </c>
      <c r="S488" t="s">
        <v>2045</v>
      </c>
      <c r="T488" t="s">
        <v>2057</v>
      </c>
    </row>
    <row r="489" spans="1:20" x14ac:dyDescent="0.25">
      <c r="A489">
        <v>487</v>
      </c>
      <c r="B489" s="4" t="s">
        <v>1019</v>
      </c>
      <c r="C489" s="3" t="s">
        <v>1020</v>
      </c>
      <c r="D489">
        <v>110300</v>
      </c>
      <c r="E489">
        <v>197024</v>
      </c>
      <c r="F489">
        <f t="shared" si="28"/>
        <v>178.62556663644605</v>
      </c>
      <c r="G489" t="s">
        <v>18</v>
      </c>
      <c r="H489">
        <v>2346</v>
      </c>
      <c r="I489">
        <f t="shared" si="29"/>
        <v>2346</v>
      </c>
      <c r="J489" t="s">
        <v>19</v>
      </c>
      <c r="K489" t="s">
        <v>20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31</v>
      </c>
      <c r="S489" t="s">
        <v>2037</v>
      </c>
      <c r="T489" t="s">
        <v>2038</v>
      </c>
    </row>
    <row r="490" spans="1:20" x14ac:dyDescent="0.25">
      <c r="A490">
        <v>488</v>
      </c>
      <c r="B490" s="4" t="s">
        <v>1021</v>
      </c>
      <c r="C490" s="3" t="s">
        <v>1022</v>
      </c>
      <c r="D490">
        <v>5300</v>
      </c>
      <c r="E490">
        <v>11663</v>
      </c>
      <c r="F490">
        <f t="shared" si="28"/>
        <v>220.0566037735849</v>
      </c>
      <c r="G490" t="s">
        <v>18</v>
      </c>
      <c r="H490">
        <v>115</v>
      </c>
      <c r="I490">
        <f t="shared" si="29"/>
        <v>115</v>
      </c>
      <c r="J490" t="s">
        <v>19</v>
      </c>
      <c r="K490" t="s">
        <v>20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31</v>
      </c>
      <c r="S490" t="s">
        <v>2037</v>
      </c>
      <c r="T490" t="s">
        <v>2038</v>
      </c>
    </row>
    <row r="491" spans="1:20" x14ac:dyDescent="0.25">
      <c r="A491">
        <v>489</v>
      </c>
      <c r="B491" s="4" t="s">
        <v>1023</v>
      </c>
      <c r="C491" s="3" t="s">
        <v>1024</v>
      </c>
      <c r="D491">
        <v>9200</v>
      </c>
      <c r="E491">
        <v>9339</v>
      </c>
      <c r="F491">
        <f t="shared" si="28"/>
        <v>101.5108695652174</v>
      </c>
      <c r="G491" t="s">
        <v>18</v>
      </c>
      <c r="H491">
        <v>85</v>
      </c>
      <c r="I491">
        <f t="shared" si="29"/>
        <v>85</v>
      </c>
      <c r="J491" t="s">
        <v>105</v>
      </c>
      <c r="K491" t="s">
        <v>106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63</v>
      </c>
      <c r="S491" t="s">
        <v>2035</v>
      </c>
      <c r="T491" t="s">
        <v>2044</v>
      </c>
    </row>
    <row r="492" spans="1:20" x14ac:dyDescent="0.25">
      <c r="A492">
        <v>490</v>
      </c>
      <c r="B492" s="4" t="s">
        <v>1025</v>
      </c>
      <c r="C492" s="3" t="s">
        <v>1026</v>
      </c>
      <c r="D492">
        <v>2400</v>
      </c>
      <c r="E492">
        <v>4596</v>
      </c>
      <c r="F492">
        <f t="shared" si="28"/>
        <v>191.5</v>
      </c>
      <c r="G492" t="s">
        <v>18</v>
      </c>
      <c r="H492">
        <v>144</v>
      </c>
      <c r="I492">
        <f t="shared" si="29"/>
        <v>144</v>
      </c>
      <c r="J492" t="s">
        <v>19</v>
      </c>
      <c r="K492" t="s">
        <v>20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1027</v>
      </c>
      <c r="S492" t="s">
        <v>2062</v>
      </c>
      <c r="T492" t="s">
        <v>2063</v>
      </c>
    </row>
    <row r="493" spans="1:20" ht="31.5" x14ac:dyDescent="0.25">
      <c r="A493">
        <v>491</v>
      </c>
      <c r="B493" s="4" t="s">
        <v>1028</v>
      </c>
      <c r="C493" s="3" t="s">
        <v>1029</v>
      </c>
      <c r="D493">
        <v>56800</v>
      </c>
      <c r="E493">
        <v>173437</v>
      </c>
      <c r="F493">
        <f t="shared" si="28"/>
        <v>305.34683098591546</v>
      </c>
      <c r="G493" t="s">
        <v>18</v>
      </c>
      <c r="H493">
        <v>2443</v>
      </c>
      <c r="I493">
        <f t="shared" si="29"/>
        <v>2443</v>
      </c>
      <c r="J493" t="s">
        <v>19</v>
      </c>
      <c r="K493" t="s">
        <v>20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15</v>
      </c>
      <c r="S493" t="s">
        <v>2031</v>
      </c>
      <c r="T493" t="s">
        <v>2032</v>
      </c>
    </row>
    <row r="494" spans="1:20" x14ac:dyDescent="0.25">
      <c r="A494">
        <v>492</v>
      </c>
      <c r="B494" s="4" t="s">
        <v>1030</v>
      </c>
      <c r="C494" s="3" t="s">
        <v>1031</v>
      </c>
      <c r="D494">
        <v>191000</v>
      </c>
      <c r="E494">
        <v>45831</v>
      </c>
      <c r="F494">
        <f t="shared" si="28"/>
        <v>23.995287958115181</v>
      </c>
      <c r="G494" t="s">
        <v>72</v>
      </c>
      <c r="H494">
        <v>595</v>
      </c>
      <c r="I494">
        <f t="shared" si="29"/>
        <v>595</v>
      </c>
      <c r="J494" t="s">
        <v>19</v>
      </c>
      <c r="K494" t="s">
        <v>20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98</v>
      </c>
      <c r="S494" t="s">
        <v>2039</v>
      </c>
      <c r="T494" t="s">
        <v>2050</v>
      </c>
    </row>
    <row r="495" spans="1:20" x14ac:dyDescent="0.25">
      <c r="A495">
        <v>493</v>
      </c>
      <c r="B495" s="4" t="s">
        <v>1032</v>
      </c>
      <c r="C495" s="3" t="s">
        <v>1033</v>
      </c>
      <c r="D495">
        <v>900</v>
      </c>
      <c r="E495">
        <v>6514</v>
      </c>
      <c r="F495">
        <f t="shared" si="28"/>
        <v>723.77777777777771</v>
      </c>
      <c r="G495" t="s">
        <v>18</v>
      </c>
      <c r="H495">
        <v>64</v>
      </c>
      <c r="I495">
        <f t="shared" si="29"/>
        <v>64</v>
      </c>
      <c r="J495" t="s">
        <v>19</v>
      </c>
      <c r="K495" t="s">
        <v>20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120</v>
      </c>
      <c r="S495" t="s">
        <v>2052</v>
      </c>
      <c r="T495" t="s">
        <v>2053</v>
      </c>
    </row>
    <row r="496" spans="1:20" x14ac:dyDescent="0.25">
      <c r="A496">
        <v>494</v>
      </c>
      <c r="B496" s="4" t="s">
        <v>1034</v>
      </c>
      <c r="C496" s="3" t="s">
        <v>1035</v>
      </c>
      <c r="D496">
        <v>2500</v>
      </c>
      <c r="E496">
        <v>13684</v>
      </c>
      <c r="F496">
        <f t="shared" si="28"/>
        <v>547.36</v>
      </c>
      <c r="G496" t="s">
        <v>18</v>
      </c>
      <c r="H496">
        <v>268</v>
      </c>
      <c r="I496">
        <f t="shared" si="29"/>
        <v>268</v>
      </c>
      <c r="J496" t="s">
        <v>19</v>
      </c>
      <c r="K496" t="s">
        <v>20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63</v>
      </c>
      <c r="S496" t="s">
        <v>2035</v>
      </c>
      <c r="T496" t="s">
        <v>2044</v>
      </c>
    </row>
    <row r="497" spans="1:20" x14ac:dyDescent="0.25">
      <c r="A497">
        <v>495</v>
      </c>
      <c r="B497" s="4" t="s">
        <v>1036</v>
      </c>
      <c r="C497" s="3" t="s">
        <v>1037</v>
      </c>
      <c r="D497">
        <v>3200</v>
      </c>
      <c r="E497">
        <v>13264</v>
      </c>
      <c r="F497">
        <f t="shared" si="28"/>
        <v>414.49999999999994</v>
      </c>
      <c r="G497" t="s">
        <v>18</v>
      </c>
      <c r="H497">
        <v>195</v>
      </c>
      <c r="I497">
        <f t="shared" si="29"/>
        <v>195</v>
      </c>
      <c r="J497" t="s">
        <v>34</v>
      </c>
      <c r="K497" t="s">
        <v>35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31</v>
      </c>
      <c r="S497" t="s">
        <v>2037</v>
      </c>
      <c r="T497" t="s">
        <v>2038</v>
      </c>
    </row>
    <row r="498" spans="1:20" x14ac:dyDescent="0.25">
      <c r="A498">
        <v>496</v>
      </c>
      <c r="B498" s="4" t="s">
        <v>1038</v>
      </c>
      <c r="C498" s="3" t="s">
        <v>1039</v>
      </c>
      <c r="D498">
        <v>183800</v>
      </c>
      <c r="E498">
        <v>1667</v>
      </c>
      <c r="F498">
        <f t="shared" si="28"/>
        <v>0.90696409140369971</v>
      </c>
      <c r="G498" t="s">
        <v>12</v>
      </c>
      <c r="H498">
        <v>54</v>
      </c>
      <c r="I498">
        <f t="shared" si="29"/>
        <v>54</v>
      </c>
      <c r="J498" t="s">
        <v>19</v>
      </c>
      <c r="K498" t="s">
        <v>20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69</v>
      </c>
      <c r="S498" t="s">
        <v>2039</v>
      </c>
      <c r="T498" t="s">
        <v>2047</v>
      </c>
    </row>
    <row r="499" spans="1:20" x14ac:dyDescent="0.25">
      <c r="A499">
        <v>497</v>
      </c>
      <c r="B499" s="4" t="s">
        <v>1040</v>
      </c>
      <c r="C499" s="3" t="s">
        <v>1041</v>
      </c>
      <c r="D499">
        <v>9800</v>
      </c>
      <c r="E499">
        <v>3349</v>
      </c>
      <c r="F499">
        <f t="shared" si="28"/>
        <v>34.173469387755098</v>
      </c>
      <c r="G499" t="s">
        <v>12</v>
      </c>
      <c r="H499">
        <v>120</v>
      </c>
      <c r="I499">
        <f t="shared" si="29"/>
        <v>120</v>
      </c>
      <c r="J499" t="s">
        <v>19</v>
      </c>
      <c r="K499" t="s">
        <v>20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63</v>
      </c>
      <c r="S499" t="s">
        <v>2035</v>
      </c>
      <c r="T499" t="s">
        <v>2044</v>
      </c>
    </row>
    <row r="500" spans="1:20" x14ac:dyDescent="0.25">
      <c r="A500">
        <v>498</v>
      </c>
      <c r="B500" s="4" t="s">
        <v>1042</v>
      </c>
      <c r="C500" s="3" t="s">
        <v>1043</v>
      </c>
      <c r="D500">
        <v>193400</v>
      </c>
      <c r="E500">
        <v>46317</v>
      </c>
      <c r="F500">
        <f t="shared" si="28"/>
        <v>23.948810754912099</v>
      </c>
      <c r="G500" t="s">
        <v>12</v>
      </c>
      <c r="H500">
        <v>579</v>
      </c>
      <c r="I500">
        <f t="shared" si="29"/>
        <v>579</v>
      </c>
      <c r="J500" t="s">
        <v>34</v>
      </c>
      <c r="K500" t="s">
        <v>35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26</v>
      </c>
      <c r="S500" t="s">
        <v>2035</v>
      </c>
      <c r="T500" t="s">
        <v>2036</v>
      </c>
    </row>
    <row r="501" spans="1:20" ht="31.5" x14ac:dyDescent="0.25">
      <c r="A501">
        <v>499</v>
      </c>
      <c r="B501" s="4" t="s">
        <v>1044</v>
      </c>
      <c r="C501" s="3" t="s">
        <v>1045</v>
      </c>
      <c r="D501">
        <v>163800</v>
      </c>
      <c r="E501">
        <v>78743</v>
      </c>
      <c r="F501">
        <f t="shared" si="28"/>
        <v>48.072649572649574</v>
      </c>
      <c r="G501" t="s">
        <v>12</v>
      </c>
      <c r="H501">
        <v>2072</v>
      </c>
      <c r="I501">
        <f t="shared" si="29"/>
        <v>2072</v>
      </c>
      <c r="J501" t="s">
        <v>19</v>
      </c>
      <c r="K501" t="s">
        <v>20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40</v>
      </c>
      <c r="S501" t="s">
        <v>2039</v>
      </c>
      <c r="T501" t="s">
        <v>2040</v>
      </c>
    </row>
    <row r="502" spans="1:20" x14ac:dyDescent="0.25">
      <c r="A502">
        <v>500</v>
      </c>
      <c r="B502" s="4" t="s">
        <v>1046</v>
      </c>
      <c r="C502" s="3" t="s">
        <v>1047</v>
      </c>
      <c r="D502">
        <v>100</v>
      </c>
      <c r="E502">
        <v>0</v>
      </c>
      <c r="F502">
        <f t="shared" si="28"/>
        <v>0</v>
      </c>
      <c r="G502" t="s">
        <v>12</v>
      </c>
      <c r="H502">
        <v>0</v>
      </c>
      <c r="I502">
        <f t="shared" si="29"/>
        <v>0</v>
      </c>
      <c r="J502" t="s">
        <v>19</v>
      </c>
      <c r="K502" t="s">
        <v>20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31</v>
      </c>
      <c r="S502" t="s">
        <v>2037</v>
      </c>
      <c r="T502" t="s">
        <v>2038</v>
      </c>
    </row>
    <row r="503" spans="1:20" x14ac:dyDescent="0.25">
      <c r="A503">
        <v>501</v>
      </c>
      <c r="B503" s="4" t="s">
        <v>1048</v>
      </c>
      <c r="C503" s="3" t="s">
        <v>1049</v>
      </c>
      <c r="D503">
        <v>153600</v>
      </c>
      <c r="E503">
        <v>107743</v>
      </c>
      <c r="F503">
        <f t="shared" si="28"/>
        <v>70.145182291666657</v>
      </c>
      <c r="G503" t="s">
        <v>12</v>
      </c>
      <c r="H503">
        <v>1796</v>
      </c>
      <c r="I503">
        <f t="shared" si="29"/>
        <v>1796</v>
      </c>
      <c r="J503" t="s">
        <v>19</v>
      </c>
      <c r="K503" t="s">
        <v>20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40</v>
      </c>
      <c r="S503" t="s">
        <v>2039</v>
      </c>
      <c r="T503" t="s">
        <v>2040</v>
      </c>
    </row>
    <row r="504" spans="1:20" x14ac:dyDescent="0.25">
      <c r="A504">
        <v>502</v>
      </c>
      <c r="B504" s="4" t="s">
        <v>475</v>
      </c>
      <c r="C504" s="3" t="s">
        <v>1050</v>
      </c>
      <c r="D504">
        <v>1300</v>
      </c>
      <c r="E504">
        <v>6889</v>
      </c>
      <c r="F504">
        <f t="shared" si="28"/>
        <v>529.92307692307691</v>
      </c>
      <c r="G504" t="s">
        <v>18</v>
      </c>
      <c r="H504">
        <v>186</v>
      </c>
      <c r="I504">
        <f t="shared" si="29"/>
        <v>186</v>
      </c>
      <c r="J504" t="s">
        <v>24</v>
      </c>
      <c r="K504" t="s">
        <v>25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87</v>
      </c>
      <c r="S504" t="s">
        <v>2048</v>
      </c>
      <c r="T504" t="s">
        <v>2049</v>
      </c>
    </row>
    <row r="505" spans="1:20" ht="31.5" x14ac:dyDescent="0.25">
      <c r="A505">
        <v>503</v>
      </c>
      <c r="B505" s="4" t="s">
        <v>1051</v>
      </c>
      <c r="C505" s="3" t="s">
        <v>1052</v>
      </c>
      <c r="D505">
        <v>25500</v>
      </c>
      <c r="E505">
        <v>45983</v>
      </c>
      <c r="F505">
        <f t="shared" si="28"/>
        <v>180.32549019607845</v>
      </c>
      <c r="G505" t="s">
        <v>18</v>
      </c>
      <c r="H505">
        <v>460</v>
      </c>
      <c r="I505">
        <f t="shared" si="29"/>
        <v>460</v>
      </c>
      <c r="J505" t="s">
        <v>19</v>
      </c>
      <c r="K505" t="s">
        <v>20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51</v>
      </c>
      <c r="S505" t="s">
        <v>2039</v>
      </c>
      <c r="T505" t="s">
        <v>2042</v>
      </c>
    </row>
    <row r="506" spans="1:20" x14ac:dyDescent="0.25">
      <c r="A506">
        <v>504</v>
      </c>
      <c r="B506" s="4" t="s">
        <v>1053</v>
      </c>
      <c r="C506" s="3" t="s">
        <v>1054</v>
      </c>
      <c r="D506">
        <v>7500</v>
      </c>
      <c r="E506">
        <v>6924</v>
      </c>
      <c r="F506">
        <f t="shared" si="28"/>
        <v>92.320000000000007</v>
      </c>
      <c r="G506" t="s">
        <v>12</v>
      </c>
      <c r="H506">
        <v>62</v>
      </c>
      <c r="I506">
        <f t="shared" si="29"/>
        <v>62</v>
      </c>
      <c r="J506" t="s">
        <v>105</v>
      </c>
      <c r="K506" t="s">
        <v>106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21</v>
      </c>
      <c r="S506" t="s">
        <v>2033</v>
      </c>
      <c r="T506" t="s">
        <v>2034</v>
      </c>
    </row>
    <row r="507" spans="1:20" x14ac:dyDescent="0.25">
      <c r="A507">
        <v>505</v>
      </c>
      <c r="B507" s="4" t="s">
        <v>1055</v>
      </c>
      <c r="C507" s="3" t="s">
        <v>1056</v>
      </c>
      <c r="D507">
        <v>89900</v>
      </c>
      <c r="E507">
        <v>12497</v>
      </c>
      <c r="F507">
        <f t="shared" si="28"/>
        <v>13.901001112347053</v>
      </c>
      <c r="G507" t="s">
        <v>12</v>
      </c>
      <c r="H507">
        <v>347</v>
      </c>
      <c r="I507">
        <f t="shared" si="29"/>
        <v>347</v>
      </c>
      <c r="J507" t="s">
        <v>19</v>
      </c>
      <c r="K507" t="s">
        <v>20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131</v>
      </c>
      <c r="S507" t="s">
        <v>2045</v>
      </c>
      <c r="T507" t="s">
        <v>2054</v>
      </c>
    </row>
    <row r="508" spans="1:20" x14ac:dyDescent="0.25">
      <c r="A508">
        <v>506</v>
      </c>
      <c r="B508" s="4" t="s">
        <v>1057</v>
      </c>
      <c r="C508" s="3" t="s">
        <v>1058</v>
      </c>
      <c r="D508">
        <v>18000</v>
      </c>
      <c r="E508">
        <v>166874</v>
      </c>
      <c r="F508">
        <f t="shared" si="28"/>
        <v>927.07777777777767</v>
      </c>
      <c r="G508" t="s">
        <v>18</v>
      </c>
      <c r="H508">
        <v>2528</v>
      </c>
      <c r="I508">
        <f t="shared" si="29"/>
        <v>2528</v>
      </c>
      <c r="J508" t="s">
        <v>19</v>
      </c>
      <c r="K508" t="s">
        <v>20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31</v>
      </c>
      <c r="S508" t="s">
        <v>2037</v>
      </c>
      <c r="T508" t="s">
        <v>2038</v>
      </c>
    </row>
    <row r="509" spans="1:20" ht="31.5" x14ac:dyDescent="0.25">
      <c r="A509">
        <v>507</v>
      </c>
      <c r="B509" s="4" t="s">
        <v>1059</v>
      </c>
      <c r="C509" s="3" t="s">
        <v>1060</v>
      </c>
      <c r="D509">
        <v>2100</v>
      </c>
      <c r="E509">
        <v>837</v>
      </c>
      <c r="F509">
        <f t="shared" si="28"/>
        <v>39.857142857142861</v>
      </c>
      <c r="G509" t="s">
        <v>12</v>
      </c>
      <c r="H509">
        <v>19</v>
      </c>
      <c r="I509">
        <f t="shared" si="29"/>
        <v>19</v>
      </c>
      <c r="J509" t="s">
        <v>19</v>
      </c>
      <c r="K509" t="s">
        <v>20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26</v>
      </c>
      <c r="S509" t="s">
        <v>2035</v>
      </c>
      <c r="T509" t="s">
        <v>2036</v>
      </c>
    </row>
    <row r="510" spans="1:20" x14ac:dyDescent="0.25">
      <c r="A510">
        <v>508</v>
      </c>
      <c r="B510" s="4" t="s">
        <v>1061</v>
      </c>
      <c r="C510" s="3" t="s">
        <v>1062</v>
      </c>
      <c r="D510">
        <v>172700</v>
      </c>
      <c r="E510">
        <v>193820</v>
      </c>
      <c r="F510">
        <f t="shared" si="28"/>
        <v>112.22929936305732</v>
      </c>
      <c r="G510" t="s">
        <v>18</v>
      </c>
      <c r="H510">
        <v>3657</v>
      </c>
      <c r="I510">
        <f t="shared" si="29"/>
        <v>3657</v>
      </c>
      <c r="J510" t="s">
        <v>19</v>
      </c>
      <c r="K510" t="s">
        <v>20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31</v>
      </c>
      <c r="S510" t="s">
        <v>2037</v>
      </c>
      <c r="T510" t="s">
        <v>2038</v>
      </c>
    </row>
    <row r="511" spans="1:20" x14ac:dyDescent="0.25">
      <c r="A511">
        <v>509</v>
      </c>
      <c r="B511" s="4" t="s">
        <v>396</v>
      </c>
      <c r="C511" s="3" t="s">
        <v>1063</v>
      </c>
      <c r="D511">
        <v>168500</v>
      </c>
      <c r="E511">
        <v>119510</v>
      </c>
      <c r="F511">
        <f t="shared" si="28"/>
        <v>70.925816023738875</v>
      </c>
      <c r="G511" t="s">
        <v>12</v>
      </c>
      <c r="H511">
        <v>1258</v>
      </c>
      <c r="I511">
        <f t="shared" si="29"/>
        <v>1258</v>
      </c>
      <c r="J511" t="s">
        <v>19</v>
      </c>
      <c r="K511" t="s">
        <v>20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31</v>
      </c>
      <c r="S511" t="s">
        <v>2037</v>
      </c>
      <c r="T511" t="s">
        <v>2038</v>
      </c>
    </row>
    <row r="512" spans="1:20" x14ac:dyDescent="0.25">
      <c r="A512">
        <v>510</v>
      </c>
      <c r="B512" s="4" t="s">
        <v>1064</v>
      </c>
      <c r="C512" s="3" t="s">
        <v>1065</v>
      </c>
      <c r="D512">
        <v>7800</v>
      </c>
      <c r="E512">
        <v>9289</v>
      </c>
      <c r="F512">
        <f t="shared" si="28"/>
        <v>119.08974358974358</v>
      </c>
      <c r="G512" t="s">
        <v>18</v>
      </c>
      <c r="H512">
        <v>131</v>
      </c>
      <c r="I512">
        <f t="shared" si="29"/>
        <v>131</v>
      </c>
      <c r="J512" t="s">
        <v>24</v>
      </c>
      <c r="K512" t="s">
        <v>25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51</v>
      </c>
      <c r="S512" t="s">
        <v>2039</v>
      </c>
      <c r="T512" t="s">
        <v>2042</v>
      </c>
    </row>
    <row r="513" spans="1:20" x14ac:dyDescent="0.25">
      <c r="A513">
        <v>511</v>
      </c>
      <c r="B513" s="4" t="s">
        <v>1066</v>
      </c>
      <c r="C513" s="3" t="s">
        <v>1067</v>
      </c>
      <c r="D513">
        <v>147800</v>
      </c>
      <c r="E513">
        <v>35498</v>
      </c>
      <c r="F513">
        <f t="shared" si="28"/>
        <v>24.017591339648174</v>
      </c>
      <c r="G513" t="s">
        <v>12</v>
      </c>
      <c r="H513">
        <v>362</v>
      </c>
      <c r="I513">
        <f t="shared" si="29"/>
        <v>362</v>
      </c>
      <c r="J513" t="s">
        <v>19</v>
      </c>
      <c r="K513" t="s">
        <v>20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31</v>
      </c>
      <c r="S513" t="s">
        <v>2037</v>
      </c>
      <c r="T513" t="s">
        <v>2038</v>
      </c>
    </row>
    <row r="514" spans="1:20" x14ac:dyDescent="0.25">
      <c r="A514">
        <v>512</v>
      </c>
      <c r="B514" s="4" t="s">
        <v>1068</v>
      </c>
      <c r="C514" s="3" t="s">
        <v>1069</v>
      </c>
      <c r="D514">
        <v>9100</v>
      </c>
      <c r="E514">
        <v>12678</v>
      </c>
      <c r="F514">
        <f t="shared" si="28"/>
        <v>139.31868131868131</v>
      </c>
      <c r="G514" t="s">
        <v>18</v>
      </c>
      <c r="H514">
        <v>239</v>
      </c>
      <c r="I514">
        <f t="shared" si="29"/>
        <v>239</v>
      </c>
      <c r="J514" t="s">
        <v>19</v>
      </c>
      <c r="K514" t="s">
        <v>20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87</v>
      </c>
      <c r="S514" t="s">
        <v>2048</v>
      </c>
      <c r="T514" t="s">
        <v>2049</v>
      </c>
    </row>
    <row r="515" spans="1:20" x14ac:dyDescent="0.25">
      <c r="A515">
        <v>513</v>
      </c>
      <c r="B515" s="4" t="s">
        <v>1070</v>
      </c>
      <c r="C515" s="3" t="s">
        <v>1071</v>
      </c>
      <c r="D515">
        <v>8300</v>
      </c>
      <c r="E515">
        <v>3260</v>
      </c>
      <c r="F515">
        <f t="shared" ref="F515:F578" si="32">(E515/D515)*100</f>
        <v>39.277108433734945</v>
      </c>
      <c r="G515" t="s">
        <v>72</v>
      </c>
      <c r="H515">
        <v>35</v>
      </c>
      <c r="I515">
        <f t="shared" ref="I515:I578" si="33">AVERAGE(H515)</f>
        <v>35</v>
      </c>
      <c r="J515" t="s">
        <v>19</v>
      </c>
      <c r="K515" t="s">
        <v>20</v>
      </c>
      <c r="L515">
        <v>1284008400</v>
      </c>
      <c r="M515">
        <v>1284181200</v>
      </c>
      <c r="N515" s="8">
        <f t="shared" ref="N515:N578" si="34">(((L515/60)/60/24)+DATE(1970,1,1))</f>
        <v>40430.208333333336</v>
      </c>
      <c r="O515" s="8">
        <f t="shared" ref="O515:O578" si="35">(((M515/60)/60/24)+DATE(1970,1,1))</f>
        <v>40432.208333333336</v>
      </c>
      <c r="P515" t="b">
        <v>0</v>
      </c>
      <c r="Q515" t="b">
        <v>0</v>
      </c>
      <c r="R515" t="s">
        <v>267</v>
      </c>
      <c r="S515" t="s">
        <v>2039</v>
      </c>
      <c r="T515" t="s">
        <v>2058</v>
      </c>
    </row>
    <row r="516" spans="1:20" x14ac:dyDescent="0.25">
      <c r="A516">
        <v>514</v>
      </c>
      <c r="B516" s="4" t="s">
        <v>1072</v>
      </c>
      <c r="C516" s="3" t="s">
        <v>1073</v>
      </c>
      <c r="D516">
        <v>138700</v>
      </c>
      <c r="E516">
        <v>31123</v>
      </c>
      <c r="F516">
        <f t="shared" si="32"/>
        <v>22.439077144917089</v>
      </c>
      <c r="G516" t="s">
        <v>72</v>
      </c>
      <c r="H516">
        <v>528</v>
      </c>
      <c r="I516">
        <f t="shared" si="33"/>
        <v>528</v>
      </c>
      <c r="J516" t="s">
        <v>96</v>
      </c>
      <c r="K516" t="s">
        <v>97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21</v>
      </c>
      <c r="S516" t="s">
        <v>2033</v>
      </c>
      <c r="T516" t="s">
        <v>2034</v>
      </c>
    </row>
    <row r="517" spans="1:20" x14ac:dyDescent="0.25">
      <c r="A517">
        <v>515</v>
      </c>
      <c r="B517" s="4" t="s">
        <v>1074</v>
      </c>
      <c r="C517" s="3" t="s">
        <v>1075</v>
      </c>
      <c r="D517">
        <v>8600</v>
      </c>
      <c r="E517">
        <v>4797</v>
      </c>
      <c r="F517">
        <f t="shared" si="32"/>
        <v>55.779069767441861</v>
      </c>
      <c r="G517" t="s">
        <v>12</v>
      </c>
      <c r="H517">
        <v>133</v>
      </c>
      <c r="I517">
        <f t="shared" si="33"/>
        <v>133</v>
      </c>
      <c r="J517" t="s">
        <v>13</v>
      </c>
      <c r="K517" t="s">
        <v>14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31</v>
      </c>
      <c r="S517" t="s">
        <v>2037</v>
      </c>
      <c r="T517" t="s">
        <v>2038</v>
      </c>
    </row>
    <row r="518" spans="1:20" x14ac:dyDescent="0.25">
      <c r="A518">
        <v>516</v>
      </c>
      <c r="B518" s="4" t="s">
        <v>1076</v>
      </c>
      <c r="C518" s="3" t="s">
        <v>1077</v>
      </c>
      <c r="D518">
        <v>125400</v>
      </c>
      <c r="E518">
        <v>53324</v>
      </c>
      <c r="F518">
        <f t="shared" si="32"/>
        <v>42.523125996810208</v>
      </c>
      <c r="G518" t="s">
        <v>12</v>
      </c>
      <c r="H518">
        <v>846</v>
      </c>
      <c r="I518">
        <f t="shared" si="33"/>
        <v>846</v>
      </c>
      <c r="J518" t="s">
        <v>19</v>
      </c>
      <c r="K518" t="s">
        <v>20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66</v>
      </c>
      <c r="S518" t="s">
        <v>2045</v>
      </c>
      <c r="T518" t="s">
        <v>2046</v>
      </c>
    </row>
    <row r="519" spans="1:20" x14ac:dyDescent="0.25">
      <c r="A519">
        <v>517</v>
      </c>
      <c r="B519" s="4" t="s">
        <v>1078</v>
      </c>
      <c r="C519" s="3" t="s">
        <v>1079</v>
      </c>
      <c r="D519">
        <v>5900</v>
      </c>
      <c r="E519">
        <v>6608</v>
      </c>
      <c r="F519">
        <f t="shared" si="32"/>
        <v>112.00000000000001</v>
      </c>
      <c r="G519" t="s">
        <v>18</v>
      </c>
      <c r="H519">
        <v>78</v>
      </c>
      <c r="I519">
        <f t="shared" si="33"/>
        <v>78</v>
      </c>
      <c r="J519" t="s">
        <v>19</v>
      </c>
      <c r="K519" t="s">
        <v>20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15</v>
      </c>
      <c r="S519" t="s">
        <v>2031</v>
      </c>
      <c r="T519" t="s">
        <v>2032</v>
      </c>
    </row>
    <row r="520" spans="1:20" ht="31.5" x14ac:dyDescent="0.25">
      <c r="A520">
        <v>518</v>
      </c>
      <c r="B520" s="4" t="s">
        <v>1080</v>
      </c>
      <c r="C520" s="3" t="s">
        <v>1081</v>
      </c>
      <c r="D520">
        <v>8800</v>
      </c>
      <c r="E520">
        <v>622</v>
      </c>
      <c r="F520">
        <f t="shared" si="32"/>
        <v>7.0681818181818183</v>
      </c>
      <c r="G520" t="s">
        <v>12</v>
      </c>
      <c r="H520">
        <v>10</v>
      </c>
      <c r="I520">
        <f t="shared" si="33"/>
        <v>10</v>
      </c>
      <c r="J520" t="s">
        <v>19</v>
      </c>
      <c r="K520" t="s">
        <v>20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69</v>
      </c>
      <c r="S520" t="s">
        <v>2039</v>
      </c>
      <c r="T520" t="s">
        <v>2047</v>
      </c>
    </row>
    <row r="521" spans="1:20" x14ac:dyDescent="0.25">
      <c r="A521">
        <v>519</v>
      </c>
      <c r="B521" s="4" t="s">
        <v>1082</v>
      </c>
      <c r="C521" s="3" t="s">
        <v>1083</v>
      </c>
      <c r="D521">
        <v>177700</v>
      </c>
      <c r="E521">
        <v>180802</v>
      </c>
      <c r="F521">
        <f t="shared" si="32"/>
        <v>101.74563871693867</v>
      </c>
      <c r="G521" t="s">
        <v>18</v>
      </c>
      <c r="H521">
        <v>1773</v>
      </c>
      <c r="I521">
        <f t="shared" si="33"/>
        <v>1773</v>
      </c>
      <c r="J521" t="s">
        <v>19</v>
      </c>
      <c r="K521" t="s">
        <v>20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21</v>
      </c>
      <c r="S521" t="s">
        <v>2033</v>
      </c>
      <c r="T521" t="s">
        <v>2034</v>
      </c>
    </row>
    <row r="522" spans="1:20" x14ac:dyDescent="0.25">
      <c r="A522">
        <v>520</v>
      </c>
      <c r="B522" s="4" t="s">
        <v>1084</v>
      </c>
      <c r="C522" s="3" t="s">
        <v>1085</v>
      </c>
      <c r="D522">
        <v>800</v>
      </c>
      <c r="E522">
        <v>3406</v>
      </c>
      <c r="F522">
        <f t="shared" si="32"/>
        <v>425.75</v>
      </c>
      <c r="G522" t="s">
        <v>18</v>
      </c>
      <c r="H522">
        <v>32</v>
      </c>
      <c r="I522">
        <f t="shared" si="33"/>
        <v>32</v>
      </c>
      <c r="J522" t="s">
        <v>19</v>
      </c>
      <c r="K522" t="s">
        <v>20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31</v>
      </c>
      <c r="S522" t="s">
        <v>2037</v>
      </c>
      <c r="T522" t="s">
        <v>2038</v>
      </c>
    </row>
    <row r="523" spans="1:20" x14ac:dyDescent="0.25">
      <c r="A523">
        <v>521</v>
      </c>
      <c r="B523" s="4" t="s">
        <v>1086</v>
      </c>
      <c r="C523" s="3" t="s">
        <v>139</v>
      </c>
      <c r="D523">
        <v>7600</v>
      </c>
      <c r="E523">
        <v>11061</v>
      </c>
      <c r="F523">
        <f t="shared" si="32"/>
        <v>145.53947368421052</v>
      </c>
      <c r="G523" t="s">
        <v>18</v>
      </c>
      <c r="H523">
        <v>369</v>
      </c>
      <c r="I523">
        <f t="shared" si="33"/>
        <v>369</v>
      </c>
      <c r="J523" t="s">
        <v>19</v>
      </c>
      <c r="K523" t="s">
        <v>20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51</v>
      </c>
      <c r="S523" t="s">
        <v>2039</v>
      </c>
      <c r="T523" t="s">
        <v>2042</v>
      </c>
    </row>
    <row r="524" spans="1:20" ht="31.5" x14ac:dyDescent="0.25">
      <c r="A524">
        <v>522</v>
      </c>
      <c r="B524" s="4" t="s">
        <v>1087</v>
      </c>
      <c r="C524" s="3" t="s">
        <v>1088</v>
      </c>
      <c r="D524">
        <v>50500</v>
      </c>
      <c r="E524">
        <v>16389</v>
      </c>
      <c r="F524">
        <f t="shared" si="32"/>
        <v>32.453465346534657</v>
      </c>
      <c r="G524" t="s">
        <v>12</v>
      </c>
      <c r="H524">
        <v>191</v>
      </c>
      <c r="I524">
        <f t="shared" si="33"/>
        <v>191</v>
      </c>
      <c r="J524" t="s">
        <v>19</v>
      </c>
      <c r="K524" t="s">
        <v>20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98</v>
      </c>
      <c r="S524" t="s">
        <v>2039</v>
      </c>
      <c r="T524" t="s">
        <v>2050</v>
      </c>
    </row>
    <row r="525" spans="1:20" x14ac:dyDescent="0.25">
      <c r="A525">
        <v>523</v>
      </c>
      <c r="B525" s="4" t="s">
        <v>1089</v>
      </c>
      <c r="C525" s="3" t="s">
        <v>1090</v>
      </c>
      <c r="D525">
        <v>900</v>
      </c>
      <c r="E525">
        <v>6303</v>
      </c>
      <c r="F525">
        <f t="shared" si="32"/>
        <v>700.33333333333326</v>
      </c>
      <c r="G525" t="s">
        <v>18</v>
      </c>
      <c r="H525">
        <v>89</v>
      </c>
      <c r="I525">
        <f t="shared" si="33"/>
        <v>89</v>
      </c>
      <c r="J525" t="s">
        <v>19</v>
      </c>
      <c r="K525" t="s">
        <v>20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98</v>
      </c>
      <c r="S525" t="s">
        <v>2039</v>
      </c>
      <c r="T525" t="s">
        <v>2050</v>
      </c>
    </row>
    <row r="526" spans="1:20" x14ac:dyDescent="0.25">
      <c r="A526">
        <v>524</v>
      </c>
      <c r="B526" s="4" t="s">
        <v>1091</v>
      </c>
      <c r="C526" s="3" t="s">
        <v>1092</v>
      </c>
      <c r="D526">
        <v>96700</v>
      </c>
      <c r="E526">
        <v>81136</v>
      </c>
      <c r="F526">
        <f t="shared" si="32"/>
        <v>83.904860392967933</v>
      </c>
      <c r="G526" t="s">
        <v>12</v>
      </c>
      <c r="H526">
        <v>1979</v>
      </c>
      <c r="I526">
        <f t="shared" si="33"/>
        <v>1979</v>
      </c>
      <c r="J526" t="s">
        <v>19</v>
      </c>
      <c r="K526" t="s">
        <v>20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31</v>
      </c>
      <c r="S526" t="s">
        <v>2037</v>
      </c>
      <c r="T526" t="s">
        <v>2038</v>
      </c>
    </row>
    <row r="527" spans="1:20" x14ac:dyDescent="0.25">
      <c r="A527">
        <v>525</v>
      </c>
      <c r="B527" s="4" t="s">
        <v>1093</v>
      </c>
      <c r="C527" s="3" t="s">
        <v>1094</v>
      </c>
      <c r="D527">
        <v>2100</v>
      </c>
      <c r="E527">
        <v>1768</v>
      </c>
      <c r="F527">
        <f t="shared" si="32"/>
        <v>84.19047619047619</v>
      </c>
      <c r="G527" t="s">
        <v>12</v>
      </c>
      <c r="H527">
        <v>63</v>
      </c>
      <c r="I527">
        <f t="shared" si="33"/>
        <v>63</v>
      </c>
      <c r="J527" t="s">
        <v>19</v>
      </c>
      <c r="K527" t="s">
        <v>20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63</v>
      </c>
      <c r="S527" t="s">
        <v>2035</v>
      </c>
      <c r="T527" t="s">
        <v>2044</v>
      </c>
    </row>
    <row r="528" spans="1:20" ht="31.5" x14ac:dyDescent="0.25">
      <c r="A528">
        <v>526</v>
      </c>
      <c r="B528" s="4" t="s">
        <v>1095</v>
      </c>
      <c r="C528" s="3" t="s">
        <v>1096</v>
      </c>
      <c r="D528">
        <v>8300</v>
      </c>
      <c r="E528">
        <v>12944</v>
      </c>
      <c r="F528">
        <f t="shared" si="32"/>
        <v>155.95180722891567</v>
      </c>
      <c r="G528" t="s">
        <v>18</v>
      </c>
      <c r="H528">
        <v>147</v>
      </c>
      <c r="I528">
        <f t="shared" si="33"/>
        <v>147</v>
      </c>
      <c r="J528" t="s">
        <v>19</v>
      </c>
      <c r="K528" t="s">
        <v>20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31</v>
      </c>
      <c r="S528" t="s">
        <v>2037</v>
      </c>
      <c r="T528" t="s">
        <v>2038</v>
      </c>
    </row>
    <row r="529" spans="1:20" x14ac:dyDescent="0.25">
      <c r="A529">
        <v>527</v>
      </c>
      <c r="B529" s="4" t="s">
        <v>1097</v>
      </c>
      <c r="C529" s="3" t="s">
        <v>1098</v>
      </c>
      <c r="D529">
        <v>189200</v>
      </c>
      <c r="E529">
        <v>188480</v>
      </c>
      <c r="F529">
        <f t="shared" si="32"/>
        <v>99.619450317124731</v>
      </c>
      <c r="G529" t="s">
        <v>12</v>
      </c>
      <c r="H529">
        <v>6080</v>
      </c>
      <c r="I529">
        <f t="shared" si="33"/>
        <v>6080</v>
      </c>
      <c r="J529" t="s">
        <v>13</v>
      </c>
      <c r="K529" t="s">
        <v>14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69</v>
      </c>
      <c r="S529" t="s">
        <v>2039</v>
      </c>
      <c r="T529" t="s">
        <v>2047</v>
      </c>
    </row>
    <row r="530" spans="1:20" x14ac:dyDescent="0.25">
      <c r="A530">
        <v>528</v>
      </c>
      <c r="B530" s="4" t="s">
        <v>1099</v>
      </c>
      <c r="C530" s="3" t="s">
        <v>1100</v>
      </c>
      <c r="D530">
        <v>9000</v>
      </c>
      <c r="E530">
        <v>7227</v>
      </c>
      <c r="F530">
        <f t="shared" si="32"/>
        <v>80.300000000000011</v>
      </c>
      <c r="G530" t="s">
        <v>12</v>
      </c>
      <c r="H530">
        <v>80</v>
      </c>
      <c r="I530">
        <f t="shared" si="33"/>
        <v>80</v>
      </c>
      <c r="J530" t="s">
        <v>38</v>
      </c>
      <c r="K530" t="s">
        <v>39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58</v>
      </c>
      <c r="S530" t="s">
        <v>2033</v>
      </c>
      <c r="T530" t="s">
        <v>2043</v>
      </c>
    </row>
    <row r="531" spans="1:20" x14ac:dyDescent="0.25">
      <c r="A531">
        <v>529</v>
      </c>
      <c r="B531" s="4" t="s">
        <v>1101</v>
      </c>
      <c r="C531" s="3" t="s">
        <v>1102</v>
      </c>
      <c r="D531">
        <v>5100</v>
      </c>
      <c r="E531">
        <v>574</v>
      </c>
      <c r="F531">
        <f t="shared" si="32"/>
        <v>11.254901960784313</v>
      </c>
      <c r="G531" t="s">
        <v>12</v>
      </c>
      <c r="H531">
        <v>9</v>
      </c>
      <c r="I531">
        <f t="shared" si="33"/>
        <v>9</v>
      </c>
      <c r="J531" t="s">
        <v>19</v>
      </c>
      <c r="K531" t="s">
        <v>20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87</v>
      </c>
      <c r="S531" t="s">
        <v>2048</v>
      </c>
      <c r="T531" t="s">
        <v>2049</v>
      </c>
    </row>
    <row r="532" spans="1:20" x14ac:dyDescent="0.25">
      <c r="A532">
        <v>530</v>
      </c>
      <c r="B532" s="4" t="s">
        <v>1103</v>
      </c>
      <c r="C532" s="3" t="s">
        <v>1104</v>
      </c>
      <c r="D532">
        <v>105000</v>
      </c>
      <c r="E532">
        <v>96328</v>
      </c>
      <c r="F532">
        <f t="shared" si="32"/>
        <v>91.740952380952379</v>
      </c>
      <c r="G532" t="s">
        <v>12</v>
      </c>
      <c r="H532">
        <v>1784</v>
      </c>
      <c r="I532">
        <f t="shared" si="33"/>
        <v>1784</v>
      </c>
      <c r="J532" t="s">
        <v>19</v>
      </c>
      <c r="K532" t="s">
        <v>20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117</v>
      </c>
      <c r="S532" t="s">
        <v>2045</v>
      </c>
      <c r="T532" t="s">
        <v>2051</v>
      </c>
    </row>
    <row r="533" spans="1:20" ht="31.5" x14ac:dyDescent="0.25">
      <c r="A533">
        <v>531</v>
      </c>
      <c r="B533" s="4" t="s">
        <v>1105</v>
      </c>
      <c r="C533" s="3" t="s">
        <v>1106</v>
      </c>
      <c r="D533">
        <v>186700</v>
      </c>
      <c r="E533">
        <v>178338</v>
      </c>
      <c r="F533">
        <f t="shared" si="32"/>
        <v>95.521156936261391</v>
      </c>
      <c r="G533" t="s">
        <v>45</v>
      </c>
      <c r="H533">
        <v>3640</v>
      </c>
      <c r="I533">
        <f t="shared" si="33"/>
        <v>3640</v>
      </c>
      <c r="J533" t="s">
        <v>96</v>
      </c>
      <c r="K533" t="s">
        <v>97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87</v>
      </c>
      <c r="S533" t="s">
        <v>2048</v>
      </c>
      <c r="T533" t="s">
        <v>2049</v>
      </c>
    </row>
    <row r="534" spans="1:20" x14ac:dyDescent="0.25">
      <c r="A534">
        <v>532</v>
      </c>
      <c r="B534" s="4" t="s">
        <v>1107</v>
      </c>
      <c r="C534" s="3" t="s">
        <v>1108</v>
      </c>
      <c r="D534">
        <v>1600</v>
      </c>
      <c r="E534">
        <v>8046</v>
      </c>
      <c r="F534">
        <f t="shared" si="32"/>
        <v>502.87499999999994</v>
      </c>
      <c r="G534" t="s">
        <v>18</v>
      </c>
      <c r="H534">
        <v>126</v>
      </c>
      <c r="I534">
        <f t="shared" si="33"/>
        <v>126</v>
      </c>
      <c r="J534" t="s">
        <v>13</v>
      </c>
      <c r="K534" t="s">
        <v>14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31</v>
      </c>
      <c r="S534" t="s">
        <v>2037</v>
      </c>
      <c r="T534" t="s">
        <v>2038</v>
      </c>
    </row>
    <row r="535" spans="1:20" x14ac:dyDescent="0.25">
      <c r="A535">
        <v>533</v>
      </c>
      <c r="B535" s="4" t="s">
        <v>1109</v>
      </c>
      <c r="C535" s="3" t="s">
        <v>1110</v>
      </c>
      <c r="D535">
        <v>115600</v>
      </c>
      <c r="E535">
        <v>184086</v>
      </c>
      <c r="F535">
        <f t="shared" si="32"/>
        <v>159.24394463667818</v>
      </c>
      <c r="G535" t="s">
        <v>18</v>
      </c>
      <c r="H535">
        <v>2218</v>
      </c>
      <c r="I535">
        <f t="shared" si="33"/>
        <v>2218</v>
      </c>
      <c r="J535" t="s">
        <v>38</v>
      </c>
      <c r="K535" t="s">
        <v>39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58</v>
      </c>
      <c r="S535" t="s">
        <v>2033</v>
      </c>
      <c r="T535" t="s">
        <v>2043</v>
      </c>
    </row>
    <row r="536" spans="1:20" x14ac:dyDescent="0.25">
      <c r="A536">
        <v>534</v>
      </c>
      <c r="B536" s="4" t="s">
        <v>1111</v>
      </c>
      <c r="C536" s="3" t="s">
        <v>1112</v>
      </c>
      <c r="D536">
        <v>89100</v>
      </c>
      <c r="E536">
        <v>13385</v>
      </c>
      <c r="F536">
        <f t="shared" si="32"/>
        <v>15.022446689113355</v>
      </c>
      <c r="G536" t="s">
        <v>12</v>
      </c>
      <c r="H536">
        <v>243</v>
      </c>
      <c r="I536">
        <f t="shared" si="33"/>
        <v>243</v>
      </c>
      <c r="J536" t="s">
        <v>19</v>
      </c>
      <c r="K536" t="s">
        <v>20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51</v>
      </c>
      <c r="S536" t="s">
        <v>2039</v>
      </c>
      <c r="T536" t="s">
        <v>2042</v>
      </c>
    </row>
    <row r="537" spans="1:20" x14ac:dyDescent="0.25">
      <c r="A537">
        <v>535</v>
      </c>
      <c r="B537" s="4" t="s">
        <v>1113</v>
      </c>
      <c r="C537" s="3" t="s">
        <v>1114</v>
      </c>
      <c r="D537">
        <v>2600</v>
      </c>
      <c r="E537">
        <v>12533</v>
      </c>
      <c r="F537">
        <f t="shared" si="32"/>
        <v>482.03846153846149</v>
      </c>
      <c r="G537" t="s">
        <v>18</v>
      </c>
      <c r="H537">
        <v>202</v>
      </c>
      <c r="I537">
        <f t="shared" si="33"/>
        <v>202</v>
      </c>
      <c r="J537" t="s">
        <v>105</v>
      </c>
      <c r="K537" t="s">
        <v>106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31</v>
      </c>
      <c r="S537" t="s">
        <v>2037</v>
      </c>
      <c r="T537" t="s">
        <v>2038</v>
      </c>
    </row>
    <row r="538" spans="1:20" x14ac:dyDescent="0.25">
      <c r="A538">
        <v>536</v>
      </c>
      <c r="B538" s="4" t="s">
        <v>1115</v>
      </c>
      <c r="C538" s="3" t="s">
        <v>1116</v>
      </c>
      <c r="D538">
        <v>9800</v>
      </c>
      <c r="E538">
        <v>14697</v>
      </c>
      <c r="F538">
        <f t="shared" si="32"/>
        <v>149.96938775510205</v>
      </c>
      <c r="G538" t="s">
        <v>18</v>
      </c>
      <c r="H538">
        <v>140</v>
      </c>
      <c r="I538">
        <f t="shared" si="33"/>
        <v>140</v>
      </c>
      <c r="J538" t="s">
        <v>105</v>
      </c>
      <c r="K538" t="s">
        <v>106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117</v>
      </c>
      <c r="S538" t="s">
        <v>2045</v>
      </c>
      <c r="T538" t="s">
        <v>2051</v>
      </c>
    </row>
    <row r="539" spans="1:20" x14ac:dyDescent="0.25">
      <c r="A539">
        <v>537</v>
      </c>
      <c r="B539" s="4" t="s">
        <v>1117</v>
      </c>
      <c r="C539" s="3" t="s">
        <v>1118</v>
      </c>
      <c r="D539">
        <v>84400</v>
      </c>
      <c r="E539">
        <v>98935</v>
      </c>
      <c r="F539">
        <f t="shared" si="32"/>
        <v>117.22156398104266</v>
      </c>
      <c r="G539" t="s">
        <v>18</v>
      </c>
      <c r="H539">
        <v>1052</v>
      </c>
      <c r="I539">
        <f t="shared" si="33"/>
        <v>1052</v>
      </c>
      <c r="J539" t="s">
        <v>34</v>
      </c>
      <c r="K539" t="s">
        <v>35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40</v>
      </c>
      <c r="S539" t="s">
        <v>2039</v>
      </c>
      <c r="T539" t="s">
        <v>2040</v>
      </c>
    </row>
    <row r="540" spans="1:20" x14ac:dyDescent="0.25">
      <c r="A540">
        <v>538</v>
      </c>
      <c r="B540" s="4" t="s">
        <v>1119</v>
      </c>
      <c r="C540" s="3" t="s">
        <v>1120</v>
      </c>
      <c r="D540">
        <v>151300</v>
      </c>
      <c r="E540">
        <v>57034</v>
      </c>
      <c r="F540">
        <f t="shared" si="32"/>
        <v>37.695968274950431</v>
      </c>
      <c r="G540" t="s">
        <v>12</v>
      </c>
      <c r="H540">
        <v>1296</v>
      </c>
      <c r="I540">
        <f t="shared" si="33"/>
        <v>1296</v>
      </c>
      <c r="J540" t="s">
        <v>19</v>
      </c>
      <c r="K540" t="s">
        <v>20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290</v>
      </c>
      <c r="S540" t="s">
        <v>2048</v>
      </c>
      <c r="T540" t="s">
        <v>2059</v>
      </c>
    </row>
    <row r="541" spans="1:20" x14ac:dyDescent="0.25">
      <c r="A541">
        <v>539</v>
      </c>
      <c r="B541" s="4" t="s">
        <v>1121</v>
      </c>
      <c r="C541" s="3" t="s">
        <v>1122</v>
      </c>
      <c r="D541">
        <v>9800</v>
      </c>
      <c r="E541">
        <v>7120</v>
      </c>
      <c r="F541">
        <f t="shared" si="32"/>
        <v>72.653061224489804</v>
      </c>
      <c r="G541" t="s">
        <v>12</v>
      </c>
      <c r="H541">
        <v>77</v>
      </c>
      <c r="I541">
        <f t="shared" si="33"/>
        <v>77</v>
      </c>
      <c r="J541" t="s">
        <v>19</v>
      </c>
      <c r="K541" t="s">
        <v>20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15</v>
      </c>
      <c r="S541" t="s">
        <v>2031</v>
      </c>
      <c r="T541" t="s">
        <v>2032</v>
      </c>
    </row>
    <row r="542" spans="1:20" x14ac:dyDescent="0.25">
      <c r="A542">
        <v>540</v>
      </c>
      <c r="B542" s="4" t="s">
        <v>1123</v>
      </c>
      <c r="C542" s="3" t="s">
        <v>1124</v>
      </c>
      <c r="D542">
        <v>5300</v>
      </c>
      <c r="E542">
        <v>14097</v>
      </c>
      <c r="F542">
        <f t="shared" si="32"/>
        <v>265.98113207547169</v>
      </c>
      <c r="G542" t="s">
        <v>18</v>
      </c>
      <c r="H542">
        <v>247</v>
      </c>
      <c r="I542">
        <f t="shared" si="33"/>
        <v>247</v>
      </c>
      <c r="J542" t="s">
        <v>19</v>
      </c>
      <c r="K542" t="s">
        <v>20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120</v>
      </c>
      <c r="S542" t="s">
        <v>2052</v>
      </c>
      <c r="T542" t="s">
        <v>2053</v>
      </c>
    </row>
    <row r="543" spans="1:20" x14ac:dyDescent="0.25">
      <c r="A543">
        <v>541</v>
      </c>
      <c r="B543" s="4" t="s">
        <v>1125</v>
      </c>
      <c r="C543" s="3" t="s">
        <v>1126</v>
      </c>
      <c r="D543">
        <v>178000</v>
      </c>
      <c r="E543">
        <v>43086</v>
      </c>
      <c r="F543">
        <f t="shared" si="32"/>
        <v>24.205617977528089</v>
      </c>
      <c r="G543" t="s">
        <v>12</v>
      </c>
      <c r="H543">
        <v>395</v>
      </c>
      <c r="I543">
        <f t="shared" si="33"/>
        <v>395</v>
      </c>
      <c r="J543" t="s">
        <v>105</v>
      </c>
      <c r="K543" t="s">
        <v>106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290</v>
      </c>
      <c r="S543" t="s">
        <v>2048</v>
      </c>
      <c r="T543" t="s">
        <v>2059</v>
      </c>
    </row>
    <row r="544" spans="1:20" x14ac:dyDescent="0.25">
      <c r="A544">
        <v>542</v>
      </c>
      <c r="B544" s="4" t="s">
        <v>1127</v>
      </c>
      <c r="C544" s="3" t="s">
        <v>1128</v>
      </c>
      <c r="D544">
        <v>77000</v>
      </c>
      <c r="E544">
        <v>1930</v>
      </c>
      <c r="F544">
        <f t="shared" si="32"/>
        <v>2.5064935064935066</v>
      </c>
      <c r="G544" t="s">
        <v>12</v>
      </c>
      <c r="H544">
        <v>49</v>
      </c>
      <c r="I544">
        <f t="shared" si="33"/>
        <v>49</v>
      </c>
      <c r="J544" t="s">
        <v>38</v>
      </c>
      <c r="K544" t="s">
        <v>39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58</v>
      </c>
      <c r="S544" t="s">
        <v>2033</v>
      </c>
      <c r="T544" t="s">
        <v>2043</v>
      </c>
    </row>
    <row r="545" spans="1:20" x14ac:dyDescent="0.25">
      <c r="A545">
        <v>543</v>
      </c>
      <c r="B545" s="4" t="s">
        <v>1129</v>
      </c>
      <c r="C545" s="3" t="s">
        <v>1130</v>
      </c>
      <c r="D545">
        <v>84900</v>
      </c>
      <c r="E545">
        <v>13864</v>
      </c>
      <c r="F545">
        <f t="shared" si="32"/>
        <v>16.329799764428738</v>
      </c>
      <c r="G545" t="s">
        <v>12</v>
      </c>
      <c r="H545">
        <v>180</v>
      </c>
      <c r="I545">
        <f t="shared" si="33"/>
        <v>180</v>
      </c>
      <c r="J545" t="s">
        <v>19</v>
      </c>
      <c r="K545" t="s">
        <v>20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87</v>
      </c>
      <c r="S545" t="s">
        <v>2048</v>
      </c>
      <c r="T545" t="s">
        <v>2049</v>
      </c>
    </row>
    <row r="546" spans="1:20" ht="31.5" x14ac:dyDescent="0.25">
      <c r="A546">
        <v>544</v>
      </c>
      <c r="B546" s="4" t="s">
        <v>1131</v>
      </c>
      <c r="C546" s="3" t="s">
        <v>1132</v>
      </c>
      <c r="D546">
        <v>2800</v>
      </c>
      <c r="E546">
        <v>7742</v>
      </c>
      <c r="F546">
        <f t="shared" si="32"/>
        <v>276.5</v>
      </c>
      <c r="G546" t="s">
        <v>18</v>
      </c>
      <c r="H546">
        <v>84</v>
      </c>
      <c r="I546">
        <f t="shared" si="33"/>
        <v>84</v>
      </c>
      <c r="J546" t="s">
        <v>19</v>
      </c>
      <c r="K546" t="s">
        <v>20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21</v>
      </c>
      <c r="S546" t="s">
        <v>2033</v>
      </c>
      <c r="T546" t="s">
        <v>2034</v>
      </c>
    </row>
    <row r="547" spans="1:20" x14ac:dyDescent="0.25">
      <c r="A547">
        <v>545</v>
      </c>
      <c r="B547" s="4" t="s">
        <v>1133</v>
      </c>
      <c r="C547" s="3" t="s">
        <v>1134</v>
      </c>
      <c r="D547">
        <v>184800</v>
      </c>
      <c r="E547">
        <v>164109</v>
      </c>
      <c r="F547">
        <f t="shared" si="32"/>
        <v>88.803571428571431</v>
      </c>
      <c r="G547" t="s">
        <v>12</v>
      </c>
      <c r="H547">
        <v>2690</v>
      </c>
      <c r="I547">
        <f t="shared" si="33"/>
        <v>2690</v>
      </c>
      <c r="J547" t="s">
        <v>19</v>
      </c>
      <c r="K547" t="s">
        <v>20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31</v>
      </c>
      <c r="S547" t="s">
        <v>2037</v>
      </c>
      <c r="T547" t="s">
        <v>2038</v>
      </c>
    </row>
    <row r="548" spans="1:20" x14ac:dyDescent="0.25">
      <c r="A548">
        <v>546</v>
      </c>
      <c r="B548" s="4" t="s">
        <v>1135</v>
      </c>
      <c r="C548" s="3" t="s">
        <v>1136</v>
      </c>
      <c r="D548">
        <v>4200</v>
      </c>
      <c r="E548">
        <v>6870</v>
      </c>
      <c r="F548">
        <f t="shared" si="32"/>
        <v>163.57142857142856</v>
      </c>
      <c r="G548" t="s">
        <v>18</v>
      </c>
      <c r="H548">
        <v>88</v>
      </c>
      <c r="I548">
        <f t="shared" si="33"/>
        <v>88</v>
      </c>
      <c r="J548" t="s">
        <v>19</v>
      </c>
      <c r="K548" t="s">
        <v>20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31</v>
      </c>
      <c r="S548" t="s">
        <v>2037</v>
      </c>
      <c r="T548" t="s">
        <v>2038</v>
      </c>
    </row>
    <row r="549" spans="1:20" x14ac:dyDescent="0.25">
      <c r="A549">
        <v>547</v>
      </c>
      <c r="B549" s="4" t="s">
        <v>1137</v>
      </c>
      <c r="C549" s="3" t="s">
        <v>1138</v>
      </c>
      <c r="D549">
        <v>1300</v>
      </c>
      <c r="E549">
        <v>12597</v>
      </c>
      <c r="F549">
        <f t="shared" si="32"/>
        <v>969</v>
      </c>
      <c r="G549" t="s">
        <v>18</v>
      </c>
      <c r="H549">
        <v>156</v>
      </c>
      <c r="I549">
        <f t="shared" si="33"/>
        <v>156</v>
      </c>
      <c r="J549" t="s">
        <v>19</v>
      </c>
      <c r="K549" t="s">
        <v>20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51</v>
      </c>
      <c r="S549" t="s">
        <v>2039</v>
      </c>
      <c r="T549" t="s">
        <v>2042</v>
      </c>
    </row>
    <row r="550" spans="1:20" x14ac:dyDescent="0.25">
      <c r="A550">
        <v>548</v>
      </c>
      <c r="B550" s="4" t="s">
        <v>1139</v>
      </c>
      <c r="C550" s="3" t="s">
        <v>1140</v>
      </c>
      <c r="D550">
        <v>66100</v>
      </c>
      <c r="E550">
        <v>179074</v>
      </c>
      <c r="F550">
        <f t="shared" si="32"/>
        <v>270.91376701966715</v>
      </c>
      <c r="G550" t="s">
        <v>18</v>
      </c>
      <c r="H550">
        <v>2985</v>
      </c>
      <c r="I550">
        <f t="shared" si="33"/>
        <v>2985</v>
      </c>
      <c r="J550" t="s">
        <v>19</v>
      </c>
      <c r="K550" t="s">
        <v>20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31</v>
      </c>
      <c r="S550" t="s">
        <v>2037</v>
      </c>
      <c r="T550" t="s">
        <v>2038</v>
      </c>
    </row>
    <row r="551" spans="1:20" ht="31.5" x14ac:dyDescent="0.25">
      <c r="A551">
        <v>549</v>
      </c>
      <c r="B551" s="4" t="s">
        <v>1141</v>
      </c>
      <c r="C551" s="3" t="s">
        <v>1142</v>
      </c>
      <c r="D551">
        <v>29500</v>
      </c>
      <c r="E551">
        <v>83843</v>
      </c>
      <c r="F551">
        <f t="shared" si="32"/>
        <v>284.21355932203392</v>
      </c>
      <c r="G551" t="s">
        <v>18</v>
      </c>
      <c r="H551">
        <v>762</v>
      </c>
      <c r="I551">
        <f t="shared" si="33"/>
        <v>762</v>
      </c>
      <c r="J551" t="s">
        <v>19</v>
      </c>
      <c r="K551" t="s">
        <v>20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63</v>
      </c>
      <c r="S551" t="s">
        <v>2035</v>
      </c>
      <c r="T551" t="s">
        <v>2044</v>
      </c>
    </row>
    <row r="552" spans="1:20" ht="31.5" x14ac:dyDescent="0.25">
      <c r="A552">
        <v>550</v>
      </c>
      <c r="B552" s="4" t="s">
        <v>1143</v>
      </c>
      <c r="C552" s="3" t="s">
        <v>1144</v>
      </c>
      <c r="D552">
        <v>100</v>
      </c>
      <c r="E552">
        <v>4</v>
      </c>
      <c r="F552">
        <f t="shared" si="32"/>
        <v>4</v>
      </c>
      <c r="G552" t="s">
        <v>72</v>
      </c>
      <c r="H552">
        <v>1</v>
      </c>
      <c r="I552">
        <f t="shared" si="33"/>
        <v>1</v>
      </c>
      <c r="J552" t="s">
        <v>96</v>
      </c>
      <c r="K552" t="s">
        <v>97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58</v>
      </c>
      <c r="S552" t="s">
        <v>2033</v>
      </c>
      <c r="T552" t="s">
        <v>2043</v>
      </c>
    </row>
    <row r="553" spans="1:20" x14ac:dyDescent="0.25">
      <c r="A553">
        <v>551</v>
      </c>
      <c r="B553" s="4" t="s">
        <v>1145</v>
      </c>
      <c r="C553" s="3" t="s">
        <v>1146</v>
      </c>
      <c r="D553">
        <v>180100</v>
      </c>
      <c r="E553">
        <v>105598</v>
      </c>
      <c r="F553">
        <f t="shared" si="32"/>
        <v>58.6329816768462</v>
      </c>
      <c r="G553" t="s">
        <v>12</v>
      </c>
      <c r="H553">
        <v>2779</v>
      </c>
      <c r="I553">
        <f t="shared" si="33"/>
        <v>2779</v>
      </c>
      <c r="J553" t="s">
        <v>24</v>
      </c>
      <c r="K553" t="s">
        <v>25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26</v>
      </c>
      <c r="S553" t="s">
        <v>2035</v>
      </c>
      <c r="T553" t="s">
        <v>2036</v>
      </c>
    </row>
    <row r="554" spans="1:20" x14ac:dyDescent="0.25">
      <c r="A554">
        <v>552</v>
      </c>
      <c r="B554" s="4" t="s">
        <v>1147</v>
      </c>
      <c r="C554" s="3" t="s">
        <v>1148</v>
      </c>
      <c r="D554">
        <v>9000</v>
      </c>
      <c r="E554">
        <v>8866</v>
      </c>
      <c r="F554">
        <f t="shared" si="32"/>
        <v>98.51111111111112</v>
      </c>
      <c r="G554" t="s">
        <v>12</v>
      </c>
      <c r="H554">
        <v>92</v>
      </c>
      <c r="I554">
        <f t="shared" si="33"/>
        <v>92</v>
      </c>
      <c r="J554" t="s">
        <v>19</v>
      </c>
      <c r="K554" t="s">
        <v>20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31</v>
      </c>
      <c r="S554" t="s">
        <v>2037</v>
      </c>
      <c r="T554" t="s">
        <v>2038</v>
      </c>
    </row>
    <row r="555" spans="1:20" ht="31.5" x14ac:dyDescent="0.25">
      <c r="A555">
        <v>553</v>
      </c>
      <c r="B555" s="4" t="s">
        <v>1149</v>
      </c>
      <c r="C555" s="3" t="s">
        <v>1150</v>
      </c>
      <c r="D555">
        <v>170600</v>
      </c>
      <c r="E555">
        <v>75022</v>
      </c>
      <c r="F555">
        <f t="shared" si="32"/>
        <v>43.975381008206334</v>
      </c>
      <c r="G555" t="s">
        <v>12</v>
      </c>
      <c r="H555">
        <v>1028</v>
      </c>
      <c r="I555">
        <f t="shared" si="33"/>
        <v>1028</v>
      </c>
      <c r="J555" t="s">
        <v>19</v>
      </c>
      <c r="K555" t="s">
        <v>20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21</v>
      </c>
      <c r="S555" t="s">
        <v>2033</v>
      </c>
      <c r="T555" t="s">
        <v>2034</v>
      </c>
    </row>
    <row r="556" spans="1:20" ht="31.5" x14ac:dyDescent="0.25">
      <c r="A556">
        <v>554</v>
      </c>
      <c r="B556" s="4" t="s">
        <v>1151</v>
      </c>
      <c r="C556" s="3" t="s">
        <v>1152</v>
      </c>
      <c r="D556">
        <v>9500</v>
      </c>
      <c r="E556">
        <v>14408</v>
      </c>
      <c r="F556">
        <f t="shared" si="32"/>
        <v>151.66315789473683</v>
      </c>
      <c r="G556" t="s">
        <v>18</v>
      </c>
      <c r="H556">
        <v>554</v>
      </c>
      <c r="I556">
        <f t="shared" si="33"/>
        <v>554</v>
      </c>
      <c r="J556" t="s">
        <v>13</v>
      </c>
      <c r="K556" t="s">
        <v>14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58</v>
      </c>
      <c r="S556" t="s">
        <v>2033</v>
      </c>
      <c r="T556" t="s">
        <v>2043</v>
      </c>
    </row>
    <row r="557" spans="1:20" x14ac:dyDescent="0.25">
      <c r="A557">
        <v>555</v>
      </c>
      <c r="B557" s="4" t="s">
        <v>1153</v>
      </c>
      <c r="C557" s="3" t="s">
        <v>1154</v>
      </c>
      <c r="D557">
        <v>6300</v>
      </c>
      <c r="E557">
        <v>14089</v>
      </c>
      <c r="F557">
        <f t="shared" si="32"/>
        <v>223.63492063492063</v>
      </c>
      <c r="G557" t="s">
        <v>18</v>
      </c>
      <c r="H557">
        <v>135</v>
      </c>
      <c r="I557">
        <f t="shared" si="33"/>
        <v>135</v>
      </c>
      <c r="J557" t="s">
        <v>34</v>
      </c>
      <c r="K557" t="s">
        <v>35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21</v>
      </c>
      <c r="S557" t="s">
        <v>2033</v>
      </c>
      <c r="T557" t="s">
        <v>2034</v>
      </c>
    </row>
    <row r="558" spans="1:20" x14ac:dyDescent="0.25">
      <c r="A558">
        <v>556</v>
      </c>
      <c r="B558" s="4" t="s">
        <v>440</v>
      </c>
      <c r="C558" s="3" t="s">
        <v>1155</v>
      </c>
      <c r="D558">
        <v>5200</v>
      </c>
      <c r="E558">
        <v>12467</v>
      </c>
      <c r="F558">
        <f t="shared" si="32"/>
        <v>239.75</v>
      </c>
      <c r="G558" t="s">
        <v>18</v>
      </c>
      <c r="H558">
        <v>122</v>
      </c>
      <c r="I558">
        <f t="shared" si="33"/>
        <v>122</v>
      </c>
      <c r="J558" t="s">
        <v>19</v>
      </c>
      <c r="K558" t="s">
        <v>20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204</v>
      </c>
      <c r="S558" t="s">
        <v>2045</v>
      </c>
      <c r="T558" t="s">
        <v>2057</v>
      </c>
    </row>
    <row r="559" spans="1:20" x14ac:dyDescent="0.25">
      <c r="A559">
        <v>557</v>
      </c>
      <c r="B559" s="4" t="s">
        <v>1156</v>
      </c>
      <c r="C559" s="3" t="s">
        <v>1157</v>
      </c>
      <c r="D559">
        <v>6000</v>
      </c>
      <c r="E559">
        <v>11960</v>
      </c>
      <c r="F559">
        <f t="shared" si="32"/>
        <v>199.33333333333334</v>
      </c>
      <c r="G559" t="s">
        <v>18</v>
      </c>
      <c r="H559">
        <v>221</v>
      </c>
      <c r="I559">
        <f t="shared" si="33"/>
        <v>221</v>
      </c>
      <c r="J559" t="s">
        <v>19</v>
      </c>
      <c r="K559" t="s">
        <v>20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472</v>
      </c>
      <c r="S559" t="s">
        <v>2039</v>
      </c>
      <c r="T559" t="s">
        <v>2061</v>
      </c>
    </row>
    <row r="560" spans="1:20" x14ac:dyDescent="0.25">
      <c r="A560">
        <v>558</v>
      </c>
      <c r="B560" s="4" t="s">
        <v>1158</v>
      </c>
      <c r="C560" s="3" t="s">
        <v>1159</v>
      </c>
      <c r="D560">
        <v>5800</v>
      </c>
      <c r="E560">
        <v>7966</v>
      </c>
      <c r="F560">
        <f t="shared" si="32"/>
        <v>137.34482758620689</v>
      </c>
      <c r="G560" t="s">
        <v>18</v>
      </c>
      <c r="H560">
        <v>126</v>
      </c>
      <c r="I560">
        <f t="shared" si="33"/>
        <v>126</v>
      </c>
      <c r="J560" t="s">
        <v>19</v>
      </c>
      <c r="K560" t="s">
        <v>20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31</v>
      </c>
      <c r="S560" t="s">
        <v>2037</v>
      </c>
      <c r="T560" t="s">
        <v>2038</v>
      </c>
    </row>
    <row r="561" spans="1:20" x14ac:dyDescent="0.25">
      <c r="A561">
        <v>559</v>
      </c>
      <c r="B561" s="4" t="s">
        <v>1160</v>
      </c>
      <c r="C561" s="3" t="s">
        <v>1161</v>
      </c>
      <c r="D561">
        <v>105300</v>
      </c>
      <c r="E561">
        <v>106321</v>
      </c>
      <c r="F561">
        <f t="shared" si="32"/>
        <v>100.9696106362773</v>
      </c>
      <c r="G561" t="s">
        <v>18</v>
      </c>
      <c r="H561">
        <v>1022</v>
      </c>
      <c r="I561">
        <f t="shared" si="33"/>
        <v>1022</v>
      </c>
      <c r="J561" t="s">
        <v>19</v>
      </c>
      <c r="K561" t="s">
        <v>20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31</v>
      </c>
      <c r="S561" t="s">
        <v>2037</v>
      </c>
      <c r="T561" t="s">
        <v>2038</v>
      </c>
    </row>
    <row r="562" spans="1:20" x14ac:dyDescent="0.25">
      <c r="A562">
        <v>560</v>
      </c>
      <c r="B562" s="4" t="s">
        <v>1162</v>
      </c>
      <c r="C562" s="3" t="s">
        <v>1163</v>
      </c>
      <c r="D562">
        <v>20000</v>
      </c>
      <c r="E562">
        <v>158832</v>
      </c>
      <c r="F562">
        <f t="shared" si="32"/>
        <v>794.16</v>
      </c>
      <c r="G562" t="s">
        <v>18</v>
      </c>
      <c r="H562">
        <v>3177</v>
      </c>
      <c r="I562">
        <f t="shared" si="33"/>
        <v>3177</v>
      </c>
      <c r="J562" t="s">
        <v>19</v>
      </c>
      <c r="K562" t="s">
        <v>20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69</v>
      </c>
      <c r="S562" t="s">
        <v>2039</v>
      </c>
      <c r="T562" t="s">
        <v>2047</v>
      </c>
    </row>
    <row r="563" spans="1:20" x14ac:dyDescent="0.25">
      <c r="A563">
        <v>561</v>
      </c>
      <c r="B563" s="4" t="s">
        <v>1164</v>
      </c>
      <c r="C563" s="3" t="s">
        <v>1165</v>
      </c>
      <c r="D563">
        <v>3000</v>
      </c>
      <c r="E563">
        <v>11091</v>
      </c>
      <c r="F563">
        <f t="shared" si="32"/>
        <v>369.7</v>
      </c>
      <c r="G563" t="s">
        <v>18</v>
      </c>
      <c r="H563">
        <v>198</v>
      </c>
      <c r="I563">
        <f t="shared" si="33"/>
        <v>198</v>
      </c>
      <c r="J563" t="s">
        <v>96</v>
      </c>
      <c r="K563" t="s">
        <v>97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31</v>
      </c>
      <c r="S563" t="s">
        <v>2037</v>
      </c>
      <c r="T563" t="s">
        <v>2038</v>
      </c>
    </row>
    <row r="564" spans="1:20" ht="31.5" x14ac:dyDescent="0.25">
      <c r="A564">
        <v>562</v>
      </c>
      <c r="B564" s="4" t="s">
        <v>1166</v>
      </c>
      <c r="C564" s="3" t="s">
        <v>1167</v>
      </c>
      <c r="D564">
        <v>9900</v>
      </c>
      <c r="E564">
        <v>1269</v>
      </c>
      <c r="F564">
        <f t="shared" si="32"/>
        <v>12.818181818181817</v>
      </c>
      <c r="G564" t="s">
        <v>12</v>
      </c>
      <c r="H564">
        <v>26</v>
      </c>
      <c r="I564">
        <f t="shared" si="33"/>
        <v>26</v>
      </c>
      <c r="J564" t="s">
        <v>96</v>
      </c>
      <c r="K564" t="s">
        <v>97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21</v>
      </c>
      <c r="S564" t="s">
        <v>2033</v>
      </c>
      <c r="T564" t="s">
        <v>2034</v>
      </c>
    </row>
    <row r="565" spans="1:20" x14ac:dyDescent="0.25">
      <c r="A565">
        <v>563</v>
      </c>
      <c r="B565" s="4" t="s">
        <v>1168</v>
      </c>
      <c r="C565" s="3" t="s">
        <v>1169</v>
      </c>
      <c r="D565">
        <v>3700</v>
      </c>
      <c r="E565">
        <v>5107</v>
      </c>
      <c r="F565">
        <f t="shared" si="32"/>
        <v>138.02702702702703</v>
      </c>
      <c r="G565" t="s">
        <v>18</v>
      </c>
      <c r="H565">
        <v>85</v>
      </c>
      <c r="I565">
        <f t="shared" si="33"/>
        <v>85</v>
      </c>
      <c r="J565" t="s">
        <v>24</v>
      </c>
      <c r="K565" t="s">
        <v>25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40</v>
      </c>
      <c r="S565" t="s">
        <v>2039</v>
      </c>
      <c r="T565" t="s">
        <v>2040</v>
      </c>
    </row>
    <row r="566" spans="1:20" x14ac:dyDescent="0.25">
      <c r="A566">
        <v>564</v>
      </c>
      <c r="B566" s="4" t="s">
        <v>1170</v>
      </c>
      <c r="C566" s="3" t="s">
        <v>1171</v>
      </c>
      <c r="D566">
        <v>168700</v>
      </c>
      <c r="E566">
        <v>141393</v>
      </c>
      <c r="F566">
        <f t="shared" si="32"/>
        <v>83.813278008298752</v>
      </c>
      <c r="G566" t="s">
        <v>12</v>
      </c>
      <c r="H566">
        <v>1790</v>
      </c>
      <c r="I566">
        <f t="shared" si="33"/>
        <v>1790</v>
      </c>
      <c r="J566" t="s">
        <v>19</v>
      </c>
      <c r="K566" t="s">
        <v>20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31</v>
      </c>
      <c r="S566" t="s">
        <v>2037</v>
      </c>
      <c r="T566" t="s">
        <v>2038</v>
      </c>
    </row>
    <row r="567" spans="1:20" x14ac:dyDescent="0.25">
      <c r="A567">
        <v>565</v>
      </c>
      <c r="B567" s="4" t="s">
        <v>1172</v>
      </c>
      <c r="C567" s="3" t="s">
        <v>1173</v>
      </c>
      <c r="D567">
        <v>94900</v>
      </c>
      <c r="E567">
        <v>194166</v>
      </c>
      <c r="F567">
        <f t="shared" si="32"/>
        <v>204.60063224446787</v>
      </c>
      <c r="G567" t="s">
        <v>18</v>
      </c>
      <c r="H567">
        <v>3596</v>
      </c>
      <c r="I567">
        <f t="shared" si="33"/>
        <v>3596</v>
      </c>
      <c r="J567" t="s">
        <v>19</v>
      </c>
      <c r="K567" t="s">
        <v>20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31</v>
      </c>
      <c r="S567" t="s">
        <v>2037</v>
      </c>
      <c r="T567" t="s">
        <v>2038</v>
      </c>
    </row>
    <row r="568" spans="1:20" x14ac:dyDescent="0.25">
      <c r="A568">
        <v>566</v>
      </c>
      <c r="B568" s="4" t="s">
        <v>1174</v>
      </c>
      <c r="C568" s="3" t="s">
        <v>1175</v>
      </c>
      <c r="D568">
        <v>9300</v>
      </c>
      <c r="E568">
        <v>4124</v>
      </c>
      <c r="F568">
        <f t="shared" si="32"/>
        <v>44.344086021505376</v>
      </c>
      <c r="G568" t="s">
        <v>12</v>
      </c>
      <c r="H568">
        <v>37</v>
      </c>
      <c r="I568">
        <f t="shared" si="33"/>
        <v>37</v>
      </c>
      <c r="J568" t="s">
        <v>19</v>
      </c>
      <c r="K568" t="s">
        <v>20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48</v>
      </c>
      <c r="S568" t="s">
        <v>2033</v>
      </c>
      <c r="T568" t="s">
        <v>2041</v>
      </c>
    </row>
    <row r="569" spans="1:20" ht="31.5" x14ac:dyDescent="0.25">
      <c r="A569">
        <v>567</v>
      </c>
      <c r="B569" s="4" t="s">
        <v>1176</v>
      </c>
      <c r="C569" s="3" t="s">
        <v>1177</v>
      </c>
      <c r="D569">
        <v>6800</v>
      </c>
      <c r="E569">
        <v>14865</v>
      </c>
      <c r="F569">
        <f t="shared" si="32"/>
        <v>218.60294117647058</v>
      </c>
      <c r="G569" t="s">
        <v>18</v>
      </c>
      <c r="H569">
        <v>244</v>
      </c>
      <c r="I569">
        <f t="shared" si="33"/>
        <v>244</v>
      </c>
      <c r="J569" t="s">
        <v>19</v>
      </c>
      <c r="K569" t="s">
        <v>20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21</v>
      </c>
      <c r="S569" t="s">
        <v>2033</v>
      </c>
      <c r="T569" t="s">
        <v>2034</v>
      </c>
    </row>
    <row r="570" spans="1:20" x14ac:dyDescent="0.25">
      <c r="A570">
        <v>568</v>
      </c>
      <c r="B570" s="4" t="s">
        <v>1178</v>
      </c>
      <c r="C570" s="3" t="s">
        <v>1179</v>
      </c>
      <c r="D570">
        <v>72400</v>
      </c>
      <c r="E570">
        <v>134688</v>
      </c>
      <c r="F570">
        <f t="shared" si="32"/>
        <v>186.03314917127071</v>
      </c>
      <c r="G570" t="s">
        <v>18</v>
      </c>
      <c r="H570">
        <v>5180</v>
      </c>
      <c r="I570">
        <f t="shared" si="33"/>
        <v>5180</v>
      </c>
      <c r="J570" t="s">
        <v>19</v>
      </c>
      <c r="K570" t="s">
        <v>20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31</v>
      </c>
      <c r="S570" t="s">
        <v>2037</v>
      </c>
      <c r="T570" t="s">
        <v>2038</v>
      </c>
    </row>
    <row r="571" spans="1:20" x14ac:dyDescent="0.25">
      <c r="A571">
        <v>569</v>
      </c>
      <c r="B571" s="4" t="s">
        <v>1180</v>
      </c>
      <c r="C571" s="3" t="s">
        <v>1181</v>
      </c>
      <c r="D571">
        <v>20100</v>
      </c>
      <c r="E571">
        <v>47705</v>
      </c>
      <c r="F571">
        <f t="shared" si="32"/>
        <v>237.33830845771143</v>
      </c>
      <c r="G571" t="s">
        <v>18</v>
      </c>
      <c r="H571">
        <v>589</v>
      </c>
      <c r="I571">
        <f t="shared" si="33"/>
        <v>589</v>
      </c>
      <c r="J571" t="s">
        <v>105</v>
      </c>
      <c r="K571" t="s">
        <v>106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69</v>
      </c>
      <c r="S571" t="s">
        <v>2039</v>
      </c>
      <c r="T571" t="s">
        <v>2047</v>
      </c>
    </row>
    <row r="572" spans="1:20" x14ac:dyDescent="0.25">
      <c r="A572">
        <v>570</v>
      </c>
      <c r="B572" s="4" t="s">
        <v>1182</v>
      </c>
      <c r="C572" s="3" t="s">
        <v>1183</v>
      </c>
      <c r="D572">
        <v>31200</v>
      </c>
      <c r="E572">
        <v>95364</v>
      </c>
      <c r="F572">
        <f t="shared" si="32"/>
        <v>305.65384615384613</v>
      </c>
      <c r="G572" t="s">
        <v>18</v>
      </c>
      <c r="H572">
        <v>2725</v>
      </c>
      <c r="I572">
        <f t="shared" si="33"/>
        <v>2725</v>
      </c>
      <c r="J572" t="s">
        <v>19</v>
      </c>
      <c r="K572" t="s">
        <v>20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21</v>
      </c>
      <c r="S572" t="s">
        <v>2033</v>
      </c>
      <c r="T572" t="s">
        <v>2034</v>
      </c>
    </row>
    <row r="573" spans="1:20" x14ac:dyDescent="0.25">
      <c r="A573">
        <v>571</v>
      </c>
      <c r="B573" s="4" t="s">
        <v>1184</v>
      </c>
      <c r="C573" s="3" t="s">
        <v>1185</v>
      </c>
      <c r="D573">
        <v>3500</v>
      </c>
      <c r="E573">
        <v>3295</v>
      </c>
      <c r="F573">
        <f t="shared" si="32"/>
        <v>94.142857142857139</v>
      </c>
      <c r="G573" t="s">
        <v>12</v>
      </c>
      <c r="H573">
        <v>35</v>
      </c>
      <c r="I573">
        <f t="shared" si="33"/>
        <v>35</v>
      </c>
      <c r="J573" t="s">
        <v>105</v>
      </c>
      <c r="K573" t="s">
        <v>106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98</v>
      </c>
      <c r="S573" t="s">
        <v>2039</v>
      </c>
      <c r="T573" t="s">
        <v>2050</v>
      </c>
    </row>
    <row r="574" spans="1:20" x14ac:dyDescent="0.25">
      <c r="A574">
        <v>572</v>
      </c>
      <c r="B574" s="4" t="s">
        <v>1186</v>
      </c>
      <c r="C574" s="3" t="s">
        <v>1187</v>
      </c>
      <c r="D574">
        <v>9000</v>
      </c>
      <c r="E574">
        <v>4896</v>
      </c>
      <c r="F574">
        <f t="shared" si="32"/>
        <v>54.400000000000006</v>
      </c>
      <c r="G574" t="s">
        <v>72</v>
      </c>
      <c r="H574">
        <v>94</v>
      </c>
      <c r="I574">
        <f t="shared" si="33"/>
        <v>94</v>
      </c>
      <c r="J574" t="s">
        <v>19</v>
      </c>
      <c r="K574" t="s">
        <v>20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21</v>
      </c>
      <c r="S574" t="s">
        <v>2033</v>
      </c>
      <c r="T574" t="s">
        <v>2034</v>
      </c>
    </row>
    <row r="575" spans="1:20" x14ac:dyDescent="0.25">
      <c r="A575">
        <v>573</v>
      </c>
      <c r="B575" s="4" t="s">
        <v>1188</v>
      </c>
      <c r="C575" s="3" t="s">
        <v>1189</v>
      </c>
      <c r="D575">
        <v>6700</v>
      </c>
      <c r="E575">
        <v>7496</v>
      </c>
      <c r="F575">
        <f t="shared" si="32"/>
        <v>111.88059701492537</v>
      </c>
      <c r="G575" t="s">
        <v>18</v>
      </c>
      <c r="H575">
        <v>300</v>
      </c>
      <c r="I575">
        <f t="shared" si="33"/>
        <v>300</v>
      </c>
      <c r="J575" t="s">
        <v>19</v>
      </c>
      <c r="K575" t="s">
        <v>20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1027</v>
      </c>
      <c r="S575" t="s">
        <v>2062</v>
      </c>
      <c r="T575" t="s">
        <v>2063</v>
      </c>
    </row>
    <row r="576" spans="1:20" x14ac:dyDescent="0.25">
      <c r="A576">
        <v>574</v>
      </c>
      <c r="B576" s="4" t="s">
        <v>1190</v>
      </c>
      <c r="C576" s="3" t="s">
        <v>1191</v>
      </c>
      <c r="D576">
        <v>2700</v>
      </c>
      <c r="E576">
        <v>9967</v>
      </c>
      <c r="F576">
        <f t="shared" si="32"/>
        <v>369.14814814814815</v>
      </c>
      <c r="G576" t="s">
        <v>18</v>
      </c>
      <c r="H576">
        <v>144</v>
      </c>
      <c r="I576">
        <f t="shared" si="33"/>
        <v>144</v>
      </c>
      <c r="J576" t="s">
        <v>19</v>
      </c>
      <c r="K576" t="s">
        <v>20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15</v>
      </c>
      <c r="S576" t="s">
        <v>2031</v>
      </c>
      <c r="T576" t="s">
        <v>2032</v>
      </c>
    </row>
    <row r="577" spans="1:20" x14ac:dyDescent="0.25">
      <c r="A577">
        <v>575</v>
      </c>
      <c r="B577" s="4" t="s">
        <v>1192</v>
      </c>
      <c r="C577" s="3" t="s">
        <v>1193</v>
      </c>
      <c r="D577">
        <v>83300</v>
      </c>
      <c r="E577">
        <v>52421</v>
      </c>
      <c r="F577">
        <f t="shared" si="32"/>
        <v>62.930372148859547</v>
      </c>
      <c r="G577" t="s">
        <v>12</v>
      </c>
      <c r="H577">
        <v>558</v>
      </c>
      <c r="I577">
        <f t="shared" si="33"/>
        <v>558</v>
      </c>
      <c r="J577" t="s">
        <v>19</v>
      </c>
      <c r="K577" t="s">
        <v>20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31</v>
      </c>
      <c r="S577" t="s">
        <v>2037</v>
      </c>
      <c r="T577" t="s">
        <v>2038</v>
      </c>
    </row>
    <row r="578" spans="1:20" ht="31.5" x14ac:dyDescent="0.25">
      <c r="A578">
        <v>576</v>
      </c>
      <c r="B578" s="4" t="s">
        <v>1194</v>
      </c>
      <c r="C578" s="3" t="s">
        <v>1195</v>
      </c>
      <c r="D578">
        <v>9700</v>
      </c>
      <c r="E578">
        <v>6298</v>
      </c>
      <c r="F578">
        <f t="shared" si="32"/>
        <v>64.927835051546396</v>
      </c>
      <c r="G578" t="s">
        <v>12</v>
      </c>
      <c r="H578">
        <v>64</v>
      </c>
      <c r="I578">
        <f t="shared" si="33"/>
        <v>64</v>
      </c>
      <c r="J578" t="s">
        <v>19</v>
      </c>
      <c r="K578" t="s">
        <v>20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31</v>
      </c>
      <c r="S578" t="s">
        <v>2037</v>
      </c>
      <c r="T578" t="s">
        <v>2038</v>
      </c>
    </row>
    <row r="579" spans="1:20" x14ac:dyDescent="0.25">
      <c r="A579">
        <v>577</v>
      </c>
      <c r="B579" s="4" t="s">
        <v>1196</v>
      </c>
      <c r="C579" s="3" t="s">
        <v>1197</v>
      </c>
      <c r="D579">
        <v>8200</v>
      </c>
      <c r="E579">
        <v>1546</v>
      </c>
      <c r="F579">
        <f t="shared" ref="F579:F642" si="36">(E579/D579)*100</f>
        <v>18.853658536585368</v>
      </c>
      <c r="G579" t="s">
        <v>72</v>
      </c>
      <c r="H579">
        <v>37</v>
      </c>
      <c r="I579">
        <f t="shared" ref="I579:I642" si="37">AVERAGE(H579)</f>
        <v>37</v>
      </c>
      <c r="J579" t="s">
        <v>19</v>
      </c>
      <c r="K579" t="s">
        <v>20</v>
      </c>
      <c r="L579">
        <v>1299823200</v>
      </c>
      <c r="M579">
        <v>1302066000</v>
      </c>
      <c r="N579" s="8">
        <f t="shared" ref="N579:N642" si="38">(((L579/60)/60/24)+DATE(1970,1,1))</f>
        <v>40613.25</v>
      </c>
      <c r="O579" s="8">
        <f t="shared" ref="O579:O642" si="39">(((M579/60)/60/24)+DATE(1970,1,1))</f>
        <v>40639.208333333336</v>
      </c>
      <c r="P579" t="b">
        <v>0</v>
      </c>
      <c r="Q579" t="b">
        <v>0</v>
      </c>
      <c r="R579" t="s">
        <v>157</v>
      </c>
      <c r="S579" t="s">
        <v>2033</v>
      </c>
      <c r="T579" t="s">
        <v>2056</v>
      </c>
    </row>
    <row r="580" spans="1:20" x14ac:dyDescent="0.25">
      <c r="A580">
        <v>578</v>
      </c>
      <c r="B580" s="4" t="s">
        <v>1198</v>
      </c>
      <c r="C580" s="3" t="s">
        <v>1199</v>
      </c>
      <c r="D580">
        <v>96500</v>
      </c>
      <c r="E580">
        <v>16168</v>
      </c>
      <c r="F580">
        <f t="shared" si="36"/>
        <v>16.754404145077721</v>
      </c>
      <c r="G580" t="s">
        <v>12</v>
      </c>
      <c r="H580">
        <v>245</v>
      </c>
      <c r="I580">
        <f t="shared" si="37"/>
        <v>245</v>
      </c>
      <c r="J580" t="s">
        <v>19</v>
      </c>
      <c r="K580" t="s">
        <v>20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472</v>
      </c>
      <c r="S580" t="s">
        <v>2039</v>
      </c>
      <c r="T580" t="s">
        <v>2061</v>
      </c>
    </row>
    <row r="581" spans="1:20" x14ac:dyDescent="0.25">
      <c r="A581">
        <v>579</v>
      </c>
      <c r="B581" s="4" t="s">
        <v>1200</v>
      </c>
      <c r="C581" s="3" t="s">
        <v>1201</v>
      </c>
      <c r="D581">
        <v>6200</v>
      </c>
      <c r="E581">
        <v>6269</v>
      </c>
      <c r="F581">
        <f t="shared" si="36"/>
        <v>101.11290322580646</v>
      </c>
      <c r="G581" t="s">
        <v>18</v>
      </c>
      <c r="H581">
        <v>87</v>
      </c>
      <c r="I581">
        <f t="shared" si="37"/>
        <v>87</v>
      </c>
      <c r="J581" t="s">
        <v>19</v>
      </c>
      <c r="K581" t="s">
        <v>20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157</v>
      </c>
      <c r="S581" t="s">
        <v>2033</v>
      </c>
      <c r="T581" t="s">
        <v>2056</v>
      </c>
    </row>
    <row r="582" spans="1:20" x14ac:dyDescent="0.25">
      <c r="A582">
        <v>580</v>
      </c>
      <c r="B582" s="4" t="s">
        <v>554</v>
      </c>
      <c r="C582" s="3" t="s">
        <v>1202</v>
      </c>
      <c r="D582">
        <v>43800</v>
      </c>
      <c r="E582">
        <v>149578</v>
      </c>
      <c r="F582">
        <f t="shared" si="36"/>
        <v>341.5022831050228</v>
      </c>
      <c r="G582" t="s">
        <v>18</v>
      </c>
      <c r="H582">
        <v>3116</v>
      </c>
      <c r="I582">
        <f t="shared" si="37"/>
        <v>3116</v>
      </c>
      <c r="J582" t="s">
        <v>19</v>
      </c>
      <c r="K582" t="s">
        <v>20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31</v>
      </c>
      <c r="S582" t="s">
        <v>2037</v>
      </c>
      <c r="T582" t="s">
        <v>2038</v>
      </c>
    </row>
    <row r="583" spans="1:20" x14ac:dyDescent="0.25">
      <c r="A583">
        <v>581</v>
      </c>
      <c r="B583" s="4" t="s">
        <v>1203</v>
      </c>
      <c r="C583" s="3" t="s">
        <v>1204</v>
      </c>
      <c r="D583">
        <v>6000</v>
      </c>
      <c r="E583">
        <v>3841</v>
      </c>
      <c r="F583">
        <f t="shared" si="36"/>
        <v>64.016666666666666</v>
      </c>
      <c r="G583" t="s">
        <v>12</v>
      </c>
      <c r="H583">
        <v>71</v>
      </c>
      <c r="I583">
        <f t="shared" si="37"/>
        <v>71</v>
      </c>
      <c r="J583" t="s">
        <v>19</v>
      </c>
      <c r="K583" t="s">
        <v>20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26</v>
      </c>
      <c r="S583" t="s">
        <v>2035</v>
      </c>
      <c r="T583" t="s">
        <v>2036</v>
      </c>
    </row>
    <row r="584" spans="1:20" x14ac:dyDescent="0.25">
      <c r="A584">
        <v>582</v>
      </c>
      <c r="B584" s="4" t="s">
        <v>1205</v>
      </c>
      <c r="C584" s="3" t="s">
        <v>1206</v>
      </c>
      <c r="D584">
        <v>8700</v>
      </c>
      <c r="E584">
        <v>4531</v>
      </c>
      <c r="F584">
        <f t="shared" si="36"/>
        <v>52.080459770114942</v>
      </c>
      <c r="G584" t="s">
        <v>12</v>
      </c>
      <c r="H584">
        <v>42</v>
      </c>
      <c r="I584">
        <f t="shared" si="37"/>
        <v>42</v>
      </c>
      <c r="J584" t="s">
        <v>19</v>
      </c>
      <c r="K584" t="s">
        <v>20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87</v>
      </c>
      <c r="S584" t="s">
        <v>2048</v>
      </c>
      <c r="T584" t="s">
        <v>2049</v>
      </c>
    </row>
    <row r="585" spans="1:20" ht="31.5" x14ac:dyDescent="0.25">
      <c r="A585">
        <v>583</v>
      </c>
      <c r="B585" s="4" t="s">
        <v>1207</v>
      </c>
      <c r="C585" s="3" t="s">
        <v>1208</v>
      </c>
      <c r="D585">
        <v>18900</v>
      </c>
      <c r="E585">
        <v>60934</v>
      </c>
      <c r="F585">
        <f t="shared" si="36"/>
        <v>322.40211640211641</v>
      </c>
      <c r="G585" t="s">
        <v>18</v>
      </c>
      <c r="H585">
        <v>909</v>
      </c>
      <c r="I585">
        <f t="shared" si="37"/>
        <v>909</v>
      </c>
      <c r="J585" t="s">
        <v>19</v>
      </c>
      <c r="K585" t="s">
        <v>20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40</v>
      </c>
      <c r="S585" t="s">
        <v>2039</v>
      </c>
      <c r="T585" t="s">
        <v>2040</v>
      </c>
    </row>
    <row r="586" spans="1:20" x14ac:dyDescent="0.25">
      <c r="A586">
        <v>584</v>
      </c>
      <c r="B586" s="4" t="s">
        <v>43</v>
      </c>
      <c r="C586" s="3" t="s">
        <v>1209</v>
      </c>
      <c r="D586">
        <v>86400</v>
      </c>
      <c r="E586">
        <v>103255</v>
      </c>
      <c r="F586">
        <f t="shared" si="36"/>
        <v>119.50810185185186</v>
      </c>
      <c r="G586" t="s">
        <v>18</v>
      </c>
      <c r="H586">
        <v>1613</v>
      </c>
      <c r="I586">
        <f t="shared" si="37"/>
        <v>1613</v>
      </c>
      <c r="J586" t="s">
        <v>19</v>
      </c>
      <c r="K586" t="s">
        <v>20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26</v>
      </c>
      <c r="S586" t="s">
        <v>2035</v>
      </c>
      <c r="T586" t="s">
        <v>2036</v>
      </c>
    </row>
    <row r="587" spans="1:20" x14ac:dyDescent="0.25">
      <c r="A587">
        <v>585</v>
      </c>
      <c r="B587" s="4" t="s">
        <v>1210</v>
      </c>
      <c r="C587" s="3" t="s">
        <v>1211</v>
      </c>
      <c r="D587">
        <v>8900</v>
      </c>
      <c r="E587">
        <v>13065</v>
      </c>
      <c r="F587">
        <f t="shared" si="36"/>
        <v>146.79775280898878</v>
      </c>
      <c r="G587" t="s">
        <v>18</v>
      </c>
      <c r="H587">
        <v>136</v>
      </c>
      <c r="I587">
        <f t="shared" si="37"/>
        <v>136</v>
      </c>
      <c r="J587" t="s">
        <v>19</v>
      </c>
      <c r="K587" t="s">
        <v>20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204</v>
      </c>
      <c r="S587" t="s">
        <v>2045</v>
      </c>
      <c r="T587" t="s">
        <v>2057</v>
      </c>
    </row>
    <row r="588" spans="1:20" x14ac:dyDescent="0.25">
      <c r="A588">
        <v>586</v>
      </c>
      <c r="B588" s="4" t="s">
        <v>1212</v>
      </c>
      <c r="C588" s="3" t="s">
        <v>1213</v>
      </c>
      <c r="D588">
        <v>700</v>
      </c>
      <c r="E588">
        <v>6654</v>
      </c>
      <c r="F588">
        <f t="shared" si="36"/>
        <v>950.57142857142856</v>
      </c>
      <c r="G588" t="s">
        <v>18</v>
      </c>
      <c r="H588">
        <v>130</v>
      </c>
      <c r="I588">
        <f t="shared" si="37"/>
        <v>130</v>
      </c>
      <c r="J588" t="s">
        <v>19</v>
      </c>
      <c r="K588" t="s">
        <v>20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21</v>
      </c>
      <c r="S588" t="s">
        <v>2033</v>
      </c>
      <c r="T588" t="s">
        <v>2034</v>
      </c>
    </row>
    <row r="589" spans="1:20" x14ac:dyDescent="0.25">
      <c r="A589">
        <v>587</v>
      </c>
      <c r="B589" s="4" t="s">
        <v>1214</v>
      </c>
      <c r="C589" s="3" t="s">
        <v>1215</v>
      </c>
      <c r="D589">
        <v>9400</v>
      </c>
      <c r="E589">
        <v>6852</v>
      </c>
      <c r="F589">
        <f t="shared" si="36"/>
        <v>72.893617021276597</v>
      </c>
      <c r="G589" t="s">
        <v>12</v>
      </c>
      <c r="H589">
        <v>156</v>
      </c>
      <c r="I589">
        <f t="shared" si="37"/>
        <v>156</v>
      </c>
      <c r="J589" t="s">
        <v>13</v>
      </c>
      <c r="K589" t="s">
        <v>14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15</v>
      </c>
      <c r="S589" t="s">
        <v>2031</v>
      </c>
      <c r="T589" t="s">
        <v>2032</v>
      </c>
    </row>
    <row r="590" spans="1:20" x14ac:dyDescent="0.25">
      <c r="A590">
        <v>588</v>
      </c>
      <c r="B590" s="4" t="s">
        <v>1216</v>
      </c>
      <c r="C590" s="3" t="s">
        <v>1217</v>
      </c>
      <c r="D590">
        <v>157600</v>
      </c>
      <c r="E590">
        <v>124517</v>
      </c>
      <c r="F590">
        <f t="shared" si="36"/>
        <v>79.008248730964468</v>
      </c>
      <c r="G590" t="s">
        <v>12</v>
      </c>
      <c r="H590">
        <v>1368</v>
      </c>
      <c r="I590">
        <f t="shared" si="37"/>
        <v>1368</v>
      </c>
      <c r="J590" t="s">
        <v>38</v>
      </c>
      <c r="K590" t="s">
        <v>39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31</v>
      </c>
      <c r="S590" t="s">
        <v>2037</v>
      </c>
      <c r="T590" t="s">
        <v>2038</v>
      </c>
    </row>
    <row r="591" spans="1:20" x14ac:dyDescent="0.25">
      <c r="A591">
        <v>589</v>
      </c>
      <c r="B591" s="4" t="s">
        <v>1218</v>
      </c>
      <c r="C591" s="3" t="s">
        <v>1219</v>
      </c>
      <c r="D591">
        <v>7900</v>
      </c>
      <c r="E591">
        <v>5113</v>
      </c>
      <c r="F591">
        <f t="shared" si="36"/>
        <v>64.721518987341781</v>
      </c>
      <c r="G591" t="s">
        <v>12</v>
      </c>
      <c r="H591">
        <v>102</v>
      </c>
      <c r="I591">
        <f t="shared" si="37"/>
        <v>102</v>
      </c>
      <c r="J591" t="s">
        <v>19</v>
      </c>
      <c r="K591" t="s">
        <v>20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40</v>
      </c>
      <c r="S591" t="s">
        <v>2039</v>
      </c>
      <c r="T591" t="s">
        <v>2040</v>
      </c>
    </row>
    <row r="592" spans="1:20" ht="31.5" x14ac:dyDescent="0.25">
      <c r="A592">
        <v>590</v>
      </c>
      <c r="B592" s="4" t="s">
        <v>1220</v>
      </c>
      <c r="C592" s="3" t="s">
        <v>1221</v>
      </c>
      <c r="D592">
        <v>7100</v>
      </c>
      <c r="E592">
        <v>5824</v>
      </c>
      <c r="F592">
        <f t="shared" si="36"/>
        <v>82.028169014084511</v>
      </c>
      <c r="G592" t="s">
        <v>12</v>
      </c>
      <c r="H592">
        <v>86</v>
      </c>
      <c r="I592">
        <f t="shared" si="37"/>
        <v>86</v>
      </c>
      <c r="J592" t="s">
        <v>24</v>
      </c>
      <c r="K592" t="s">
        <v>25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131</v>
      </c>
      <c r="S592" t="s">
        <v>2045</v>
      </c>
      <c r="T592" t="s">
        <v>2054</v>
      </c>
    </row>
    <row r="593" spans="1:20" x14ac:dyDescent="0.25">
      <c r="A593">
        <v>591</v>
      </c>
      <c r="B593" s="4" t="s">
        <v>1222</v>
      </c>
      <c r="C593" s="3" t="s">
        <v>1223</v>
      </c>
      <c r="D593">
        <v>600</v>
      </c>
      <c r="E593">
        <v>6226</v>
      </c>
      <c r="F593">
        <f t="shared" si="36"/>
        <v>1037.6666666666667</v>
      </c>
      <c r="G593" t="s">
        <v>18</v>
      </c>
      <c r="H593">
        <v>102</v>
      </c>
      <c r="I593">
        <f t="shared" si="37"/>
        <v>102</v>
      </c>
      <c r="J593" t="s">
        <v>19</v>
      </c>
      <c r="K593" t="s">
        <v>20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87</v>
      </c>
      <c r="S593" t="s">
        <v>2048</v>
      </c>
      <c r="T593" t="s">
        <v>2049</v>
      </c>
    </row>
    <row r="594" spans="1:20" ht="31.5" x14ac:dyDescent="0.25">
      <c r="A594">
        <v>592</v>
      </c>
      <c r="B594" s="4" t="s">
        <v>1224</v>
      </c>
      <c r="C594" s="3" t="s">
        <v>1225</v>
      </c>
      <c r="D594">
        <v>156800</v>
      </c>
      <c r="E594">
        <v>20243</v>
      </c>
      <c r="F594">
        <f t="shared" si="36"/>
        <v>12.910076530612244</v>
      </c>
      <c r="G594" t="s">
        <v>12</v>
      </c>
      <c r="H594">
        <v>253</v>
      </c>
      <c r="I594">
        <f t="shared" si="37"/>
        <v>253</v>
      </c>
      <c r="J594" t="s">
        <v>19</v>
      </c>
      <c r="K594" t="s">
        <v>20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31</v>
      </c>
      <c r="S594" t="s">
        <v>2037</v>
      </c>
      <c r="T594" t="s">
        <v>2038</v>
      </c>
    </row>
    <row r="595" spans="1:20" x14ac:dyDescent="0.25">
      <c r="A595">
        <v>593</v>
      </c>
      <c r="B595" s="4" t="s">
        <v>1226</v>
      </c>
      <c r="C595" s="3" t="s">
        <v>1227</v>
      </c>
      <c r="D595">
        <v>121600</v>
      </c>
      <c r="E595">
        <v>188288</v>
      </c>
      <c r="F595">
        <f t="shared" si="36"/>
        <v>154.84210526315789</v>
      </c>
      <c r="G595" t="s">
        <v>18</v>
      </c>
      <c r="H595">
        <v>4006</v>
      </c>
      <c r="I595">
        <f t="shared" si="37"/>
        <v>4006</v>
      </c>
      <c r="J595" t="s">
        <v>19</v>
      </c>
      <c r="K595" t="s">
        <v>20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69</v>
      </c>
      <c r="S595" t="s">
        <v>2039</v>
      </c>
      <c r="T595" t="s">
        <v>2047</v>
      </c>
    </row>
    <row r="596" spans="1:20" ht="31.5" x14ac:dyDescent="0.25">
      <c r="A596">
        <v>594</v>
      </c>
      <c r="B596" s="4" t="s">
        <v>1228</v>
      </c>
      <c r="C596" s="3" t="s">
        <v>1229</v>
      </c>
      <c r="D596">
        <v>157300</v>
      </c>
      <c r="E596">
        <v>11167</v>
      </c>
      <c r="F596">
        <f t="shared" si="36"/>
        <v>7.0991735537190088</v>
      </c>
      <c r="G596" t="s">
        <v>12</v>
      </c>
      <c r="H596">
        <v>157</v>
      </c>
      <c r="I596">
        <f t="shared" si="37"/>
        <v>157</v>
      </c>
      <c r="J596" t="s">
        <v>19</v>
      </c>
      <c r="K596" t="s">
        <v>20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31</v>
      </c>
      <c r="S596" t="s">
        <v>2037</v>
      </c>
      <c r="T596" t="s">
        <v>2038</v>
      </c>
    </row>
    <row r="597" spans="1:20" ht="31.5" x14ac:dyDescent="0.25">
      <c r="A597">
        <v>595</v>
      </c>
      <c r="B597" s="4" t="s">
        <v>1230</v>
      </c>
      <c r="C597" s="3" t="s">
        <v>1231</v>
      </c>
      <c r="D597">
        <v>70300</v>
      </c>
      <c r="E597">
        <v>146595</v>
      </c>
      <c r="F597">
        <f t="shared" si="36"/>
        <v>208.52773826458036</v>
      </c>
      <c r="G597" t="s">
        <v>18</v>
      </c>
      <c r="H597">
        <v>1629</v>
      </c>
      <c r="I597">
        <f t="shared" si="37"/>
        <v>1629</v>
      </c>
      <c r="J597" t="s">
        <v>19</v>
      </c>
      <c r="K597" t="s">
        <v>20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31</v>
      </c>
      <c r="S597" t="s">
        <v>2037</v>
      </c>
      <c r="T597" t="s">
        <v>2038</v>
      </c>
    </row>
    <row r="598" spans="1:20" x14ac:dyDescent="0.25">
      <c r="A598">
        <v>596</v>
      </c>
      <c r="B598" s="4" t="s">
        <v>1232</v>
      </c>
      <c r="C598" s="3" t="s">
        <v>1233</v>
      </c>
      <c r="D598">
        <v>7900</v>
      </c>
      <c r="E598">
        <v>7875</v>
      </c>
      <c r="F598">
        <f t="shared" si="36"/>
        <v>99.683544303797461</v>
      </c>
      <c r="G598" t="s">
        <v>12</v>
      </c>
      <c r="H598">
        <v>183</v>
      </c>
      <c r="I598">
        <f t="shared" si="37"/>
        <v>183</v>
      </c>
      <c r="J598" t="s">
        <v>19</v>
      </c>
      <c r="K598" t="s">
        <v>20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51</v>
      </c>
      <c r="S598" t="s">
        <v>2039</v>
      </c>
      <c r="T598" t="s">
        <v>2042</v>
      </c>
    </row>
    <row r="599" spans="1:20" x14ac:dyDescent="0.25">
      <c r="A599">
        <v>597</v>
      </c>
      <c r="B599" s="4" t="s">
        <v>1234</v>
      </c>
      <c r="C599" s="3" t="s">
        <v>1235</v>
      </c>
      <c r="D599">
        <v>73800</v>
      </c>
      <c r="E599">
        <v>148779</v>
      </c>
      <c r="F599">
        <f t="shared" si="36"/>
        <v>201.59756097560978</v>
      </c>
      <c r="G599" t="s">
        <v>18</v>
      </c>
      <c r="H599">
        <v>2188</v>
      </c>
      <c r="I599">
        <f t="shared" si="37"/>
        <v>2188</v>
      </c>
      <c r="J599" t="s">
        <v>19</v>
      </c>
      <c r="K599" t="s">
        <v>20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31</v>
      </c>
      <c r="S599" t="s">
        <v>2037</v>
      </c>
      <c r="T599" t="s">
        <v>2038</v>
      </c>
    </row>
    <row r="600" spans="1:20" x14ac:dyDescent="0.25">
      <c r="A600">
        <v>598</v>
      </c>
      <c r="B600" s="4" t="s">
        <v>1236</v>
      </c>
      <c r="C600" s="3" t="s">
        <v>1237</v>
      </c>
      <c r="D600">
        <v>108500</v>
      </c>
      <c r="E600">
        <v>175868</v>
      </c>
      <c r="F600">
        <f t="shared" si="36"/>
        <v>162.09032258064516</v>
      </c>
      <c r="G600" t="s">
        <v>18</v>
      </c>
      <c r="H600">
        <v>2409</v>
      </c>
      <c r="I600">
        <f t="shared" si="37"/>
        <v>2409</v>
      </c>
      <c r="J600" t="s">
        <v>105</v>
      </c>
      <c r="K600" t="s">
        <v>106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21</v>
      </c>
      <c r="S600" t="s">
        <v>2033</v>
      </c>
      <c r="T600" t="s">
        <v>2034</v>
      </c>
    </row>
    <row r="601" spans="1:20" ht="31.5" x14ac:dyDescent="0.25">
      <c r="A601">
        <v>599</v>
      </c>
      <c r="B601" s="4" t="s">
        <v>1238</v>
      </c>
      <c r="C601" s="3" t="s">
        <v>1239</v>
      </c>
      <c r="D601">
        <v>140300</v>
      </c>
      <c r="E601">
        <v>5112</v>
      </c>
      <c r="F601">
        <f t="shared" si="36"/>
        <v>3.6436208125445471</v>
      </c>
      <c r="G601" t="s">
        <v>12</v>
      </c>
      <c r="H601">
        <v>82</v>
      </c>
      <c r="I601">
        <f t="shared" si="37"/>
        <v>82</v>
      </c>
      <c r="J601" t="s">
        <v>34</v>
      </c>
      <c r="K601" t="s">
        <v>35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40</v>
      </c>
      <c r="S601" t="s">
        <v>2039</v>
      </c>
      <c r="T601" t="s">
        <v>2040</v>
      </c>
    </row>
    <row r="602" spans="1:20" x14ac:dyDescent="0.25">
      <c r="A602">
        <v>600</v>
      </c>
      <c r="B602" s="4" t="s">
        <v>1240</v>
      </c>
      <c r="C602" s="3" t="s">
        <v>1241</v>
      </c>
      <c r="D602">
        <v>100</v>
      </c>
      <c r="E602">
        <v>5</v>
      </c>
      <c r="F602">
        <f t="shared" si="36"/>
        <v>5</v>
      </c>
      <c r="G602" t="s">
        <v>12</v>
      </c>
      <c r="H602">
        <v>1</v>
      </c>
      <c r="I602">
        <f t="shared" si="37"/>
        <v>1</v>
      </c>
      <c r="J602" t="s">
        <v>38</v>
      </c>
      <c r="K602" t="s">
        <v>39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15</v>
      </c>
      <c r="S602" t="s">
        <v>2031</v>
      </c>
      <c r="T602" t="s">
        <v>2032</v>
      </c>
    </row>
    <row r="603" spans="1:20" x14ac:dyDescent="0.25">
      <c r="A603">
        <v>601</v>
      </c>
      <c r="B603" s="4" t="s">
        <v>1242</v>
      </c>
      <c r="C603" s="3" t="s">
        <v>1243</v>
      </c>
      <c r="D603">
        <v>6300</v>
      </c>
      <c r="E603">
        <v>13018</v>
      </c>
      <c r="F603">
        <f t="shared" si="36"/>
        <v>206.63492063492063</v>
      </c>
      <c r="G603" t="s">
        <v>18</v>
      </c>
      <c r="H603">
        <v>194</v>
      </c>
      <c r="I603">
        <f t="shared" si="37"/>
        <v>194</v>
      </c>
      <c r="J603" t="s">
        <v>19</v>
      </c>
      <c r="K603" t="s">
        <v>20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63</v>
      </c>
      <c r="S603" t="s">
        <v>2035</v>
      </c>
      <c r="T603" t="s">
        <v>2044</v>
      </c>
    </row>
    <row r="604" spans="1:20" x14ac:dyDescent="0.25">
      <c r="A604">
        <v>602</v>
      </c>
      <c r="B604" s="4" t="s">
        <v>1244</v>
      </c>
      <c r="C604" s="3" t="s">
        <v>1245</v>
      </c>
      <c r="D604">
        <v>71100</v>
      </c>
      <c r="E604">
        <v>91176</v>
      </c>
      <c r="F604">
        <f t="shared" si="36"/>
        <v>128.23628691983123</v>
      </c>
      <c r="G604" t="s">
        <v>18</v>
      </c>
      <c r="H604">
        <v>1140</v>
      </c>
      <c r="I604">
        <f t="shared" si="37"/>
        <v>1140</v>
      </c>
      <c r="J604" t="s">
        <v>19</v>
      </c>
      <c r="K604" t="s">
        <v>20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31</v>
      </c>
      <c r="S604" t="s">
        <v>2037</v>
      </c>
      <c r="T604" t="s">
        <v>2038</v>
      </c>
    </row>
    <row r="605" spans="1:20" x14ac:dyDescent="0.25">
      <c r="A605">
        <v>603</v>
      </c>
      <c r="B605" s="4" t="s">
        <v>1246</v>
      </c>
      <c r="C605" s="3" t="s">
        <v>1247</v>
      </c>
      <c r="D605">
        <v>5300</v>
      </c>
      <c r="E605">
        <v>6342</v>
      </c>
      <c r="F605">
        <f t="shared" si="36"/>
        <v>119.66037735849055</v>
      </c>
      <c r="G605" t="s">
        <v>18</v>
      </c>
      <c r="H605">
        <v>102</v>
      </c>
      <c r="I605">
        <f t="shared" si="37"/>
        <v>102</v>
      </c>
      <c r="J605" t="s">
        <v>19</v>
      </c>
      <c r="K605" t="s">
        <v>20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31</v>
      </c>
      <c r="S605" t="s">
        <v>2037</v>
      </c>
      <c r="T605" t="s">
        <v>2038</v>
      </c>
    </row>
    <row r="606" spans="1:20" x14ac:dyDescent="0.25">
      <c r="A606">
        <v>604</v>
      </c>
      <c r="B606" s="4" t="s">
        <v>1248</v>
      </c>
      <c r="C606" s="3" t="s">
        <v>1249</v>
      </c>
      <c r="D606">
        <v>88700</v>
      </c>
      <c r="E606">
        <v>151438</v>
      </c>
      <c r="F606">
        <f t="shared" si="36"/>
        <v>170.73055242390078</v>
      </c>
      <c r="G606" t="s">
        <v>18</v>
      </c>
      <c r="H606">
        <v>2857</v>
      </c>
      <c r="I606">
        <f t="shared" si="37"/>
        <v>2857</v>
      </c>
      <c r="J606" t="s">
        <v>19</v>
      </c>
      <c r="K606" t="s">
        <v>20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31</v>
      </c>
      <c r="S606" t="s">
        <v>2037</v>
      </c>
      <c r="T606" t="s">
        <v>2038</v>
      </c>
    </row>
    <row r="607" spans="1:20" x14ac:dyDescent="0.25">
      <c r="A607">
        <v>605</v>
      </c>
      <c r="B607" s="4" t="s">
        <v>1250</v>
      </c>
      <c r="C607" s="3" t="s">
        <v>1251</v>
      </c>
      <c r="D607">
        <v>3300</v>
      </c>
      <c r="E607">
        <v>6178</v>
      </c>
      <c r="F607">
        <f t="shared" si="36"/>
        <v>187.21212121212122</v>
      </c>
      <c r="G607" t="s">
        <v>18</v>
      </c>
      <c r="H607">
        <v>107</v>
      </c>
      <c r="I607">
        <f t="shared" si="37"/>
        <v>107</v>
      </c>
      <c r="J607" t="s">
        <v>19</v>
      </c>
      <c r="K607" t="s">
        <v>20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66</v>
      </c>
      <c r="S607" t="s">
        <v>2045</v>
      </c>
      <c r="T607" t="s">
        <v>2046</v>
      </c>
    </row>
    <row r="608" spans="1:20" x14ac:dyDescent="0.25">
      <c r="A608">
        <v>606</v>
      </c>
      <c r="B608" s="4" t="s">
        <v>1252</v>
      </c>
      <c r="C608" s="3" t="s">
        <v>1253</v>
      </c>
      <c r="D608">
        <v>3400</v>
      </c>
      <c r="E608">
        <v>6405</v>
      </c>
      <c r="F608">
        <f t="shared" si="36"/>
        <v>188.38235294117646</v>
      </c>
      <c r="G608" t="s">
        <v>18</v>
      </c>
      <c r="H608">
        <v>160</v>
      </c>
      <c r="I608">
        <f t="shared" si="37"/>
        <v>160</v>
      </c>
      <c r="J608" t="s">
        <v>38</v>
      </c>
      <c r="K608" t="s">
        <v>39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21</v>
      </c>
      <c r="S608" t="s">
        <v>2033</v>
      </c>
      <c r="T608" t="s">
        <v>2034</v>
      </c>
    </row>
    <row r="609" spans="1:20" x14ac:dyDescent="0.25">
      <c r="A609">
        <v>607</v>
      </c>
      <c r="B609" s="4" t="s">
        <v>1254</v>
      </c>
      <c r="C609" s="3" t="s">
        <v>1255</v>
      </c>
      <c r="D609">
        <v>137600</v>
      </c>
      <c r="E609">
        <v>180667</v>
      </c>
      <c r="F609">
        <f t="shared" si="36"/>
        <v>131.29869186046511</v>
      </c>
      <c r="G609" t="s">
        <v>18</v>
      </c>
      <c r="H609">
        <v>2230</v>
      </c>
      <c r="I609">
        <f t="shared" si="37"/>
        <v>2230</v>
      </c>
      <c r="J609" t="s">
        <v>19</v>
      </c>
      <c r="K609" t="s">
        <v>20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15</v>
      </c>
      <c r="S609" t="s">
        <v>2031</v>
      </c>
      <c r="T609" t="s">
        <v>2032</v>
      </c>
    </row>
    <row r="610" spans="1:20" x14ac:dyDescent="0.25">
      <c r="A610">
        <v>608</v>
      </c>
      <c r="B610" s="4" t="s">
        <v>1256</v>
      </c>
      <c r="C610" s="3" t="s">
        <v>1257</v>
      </c>
      <c r="D610">
        <v>3900</v>
      </c>
      <c r="E610">
        <v>11075</v>
      </c>
      <c r="F610">
        <f t="shared" si="36"/>
        <v>283.97435897435901</v>
      </c>
      <c r="G610" t="s">
        <v>18</v>
      </c>
      <c r="H610">
        <v>316</v>
      </c>
      <c r="I610">
        <f t="shared" si="37"/>
        <v>316</v>
      </c>
      <c r="J610" t="s">
        <v>19</v>
      </c>
      <c r="K610" t="s">
        <v>20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157</v>
      </c>
      <c r="S610" t="s">
        <v>2033</v>
      </c>
      <c r="T610" t="s">
        <v>2056</v>
      </c>
    </row>
    <row r="611" spans="1:20" x14ac:dyDescent="0.25">
      <c r="A611">
        <v>609</v>
      </c>
      <c r="B611" s="4" t="s">
        <v>1258</v>
      </c>
      <c r="C611" s="3" t="s">
        <v>1259</v>
      </c>
      <c r="D611">
        <v>10000</v>
      </c>
      <c r="E611">
        <v>12042</v>
      </c>
      <c r="F611">
        <f t="shared" si="36"/>
        <v>120.41999999999999</v>
      </c>
      <c r="G611" t="s">
        <v>18</v>
      </c>
      <c r="H611">
        <v>117</v>
      </c>
      <c r="I611">
        <f t="shared" si="37"/>
        <v>117</v>
      </c>
      <c r="J611" t="s">
        <v>19</v>
      </c>
      <c r="K611" t="s">
        <v>20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472</v>
      </c>
      <c r="S611" t="s">
        <v>2039</v>
      </c>
      <c r="T611" t="s">
        <v>2061</v>
      </c>
    </row>
    <row r="612" spans="1:20" ht="31.5" x14ac:dyDescent="0.25">
      <c r="A612">
        <v>610</v>
      </c>
      <c r="B612" s="4" t="s">
        <v>1260</v>
      </c>
      <c r="C612" s="3" t="s">
        <v>1261</v>
      </c>
      <c r="D612">
        <v>42800</v>
      </c>
      <c r="E612">
        <v>179356</v>
      </c>
      <c r="F612">
        <f t="shared" si="36"/>
        <v>419.0560747663551</v>
      </c>
      <c r="G612" t="s">
        <v>18</v>
      </c>
      <c r="H612">
        <v>6406</v>
      </c>
      <c r="I612">
        <f t="shared" si="37"/>
        <v>6406</v>
      </c>
      <c r="J612" t="s">
        <v>19</v>
      </c>
      <c r="K612" t="s">
        <v>20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31</v>
      </c>
      <c r="S612" t="s">
        <v>2037</v>
      </c>
      <c r="T612" t="s">
        <v>2038</v>
      </c>
    </row>
    <row r="613" spans="1:20" x14ac:dyDescent="0.25">
      <c r="A613">
        <v>611</v>
      </c>
      <c r="B613" s="4" t="s">
        <v>1262</v>
      </c>
      <c r="C613" s="3" t="s">
        <v>1263</v>
      </c>
      <c r="D613">
        <v>8200</v>
      </c>
      <c r="E613">
        <v>1136</v>
      </c>
      <c r="F613">
        <f t="shared" si="36"/>
        <v>13.853658536585368</v>
      </c>
      <c r="G613" t="s">
        <v>72</v>
      </c>
      <c r="H613">
        <v>15</v>
      </c>
      <c r="I613">
        <f t="shared" si="37"/>
        <v>15</v>
      </c>
      <c r="J613" t="s">
        <v>19</v>
      </c>
      <c r="K613" t="s">
        <v>20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31</v>
      </c>
      <c r="S613" t="s">
        <v>2037</v>
      </c>
      <c r="T613" t="s">
        <v>2038</v>
      </c>
    </row>
    <row r="614" spans="1:20" x14ac:dyDescent="0.25">
      <c r="A614">
        <v>612</v>
      </c>
      <c r="B614" s="4" t="s">
        <v>1264</v>
      </c>
      <c r="C614" s="3" t="s">
        <v>1265</v>
      </c>
      <c r="D614">
        <v>6200</v>
      </c>
      <c r="E614">
        <v>8645</v>
      </c>
      <c r="F614">
        <f t="shared" si="36"/>
        <v>139.43548387096774</v>
      </c>
      <c r="G614" t="s">
        <v>18</v>
      </c>
      <c r="H614">
        <v>192</v>
      </c>
      <c r="I614">
        <f t="shared" si="37"/>
        <v>192</v>
      </c>
      <c r="J614" t="s">
        <v>19</v>
      </c>
      <c r="K614" t="s">
        <v>20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48</v>
      </c>
      <c r="S614" t="s">
        <v>2033</v>
      </c>
      <c r="T614" t="s">
        <v>2041</v>
      </c>
    </row>
    <row r="615" spans="1:20" x14ac:dyDescent="0.25">
      <c r="A615">
        <v>613</v>
      </c>
      <c r="B615" s="4" t="s">
        <v>1266</v>
      </c>
      <c r="C615" s="3" t="s">
        <v>1267</v>
      </c>
      <c r="D615">
        <v>1100</v>
      </c>
      <c r="E615">
        <v>1914</v>
      </c>
      <c r="F615">
        <f t="shared" si="36"/>
        <v>174</v>
      </c>
      <c r="G615" t="s">
        <v>18</v>
      </c>
      <c r="H615">
        <v>26</v>
      </c>
      <c r="I615">
        <f t="shared" si="37"/>
        <v>26</v>
      </c>
      <c r="J615" t="s">
        <v>13</v>
      </c>
      <c r="K615" t="s">
        <v>14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31</v>
      </c>
      <c r="S615" t="s">
        <v>2037</v>
      </c>
      <c r="T615" t="s">
        <v>2038</v>
      </c>
    </row>
    <row r="616" spans="1:20" ht="31.5" x14ac:dyDescent="0.25">
      <c r="A616">
        <v>614</v>
      </c>
      <c r="B616" s="4" t="s">
        <v>1268</v>
      </c>
      <c r="C616" s="3" t="s">
        <v>1269</v>
      </c>
      <c r="D616">
        <v>26500</v>
      </c>
      <c r="E616">
        <v>41205</v>
      </c>
      <c r="F616">
        <f t="shared" si="36"/>
        <v>155.49056603773585</v>
      </c>
      <c r="G616" t="s">
        <v>18</v>
      </c>
      <c r="H616">
        <v>723</v>
      </c>
      <c r="I616">
        <f t="shared" si="37"/>
        <v>723</v>
      </c>
      <c r="J616" t="s">
        <v>19</v>
      </c>
      <c r="K616" t="s">
        <v>20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31</v>
      </c>
      <c r="S616" t="s">
        <v>2037</v>
      </c>
      <c r="T616" t="s">
        <v>2038</v>
      </c>
    </row>
    <row r="617" spans="1:20" x14ac:dyDescent="0.25">
      <c r="A617">
        <v>615</v>
      </c>
      <c r="B617" s="4" t="s">
        <v>1270</v>
      </c>
      <c r="C617" s="3" t="s">
        <v>1271</v>
      </c>
      <c r="D617">
        <v>8500</v>
      </c>
      <c r="E617">
        <v>14488</v>
      </c>
      <c r="F617">
        <f t="shared" si="36"/>
        <v>170.44705882352943</v>
      </c>
      <c r="G617" t="s">
        <v>18</v>
      </c>
      <c r="H617">
        <v>170</v>
      </c>
      <c r="I617">
        <f t="shared" si="37"/>
        <v>170</v>
      </c>
      <c r="J617" t="s">
        <v>105</v>
      </c>
      <c r="K617" t="s">
        <v>106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31</v>
      </c>
      <c r="S617" t="s">
        <v>2037</v>
      </c>
      <c r="T617" t="s">
        <v>2038</v>
      </c>
    </row>
    <row r="618" spans="1:20" x14ac:dyDescent="0.25">
      <c r="A618">
        <v>616</v>
      </c>
      <c r="B618" s="4" t="s">
        <v>1272</v>
      </c>
      <c r="C618" s="3" t="s">
        <v>1273</v>
      </c>
      <c r="D618">
        <v>6400</v>
      </c>
      <c r="E618">
        <v>12129</v>
      </c>
      <c r="F618">
        <f t="shared" si="36"/>
        <v>189.515625</v>
      </c>
      <c r="G618" t="s">
        <v>18</v>
      </c>
      <c r="H618">
        <v>238</v>
      </c>
      <c r="I618">
        <f t="shared" si="37"/>
        <v>238</v>
      </c>
      <c r="J618" t="s">
        <v>38</v>
      </c>
      <c r="K618" t="s">
        <v>39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58</v>
      </c>
      <c r="S618" t="s">
        <v>2033</v>
      </c>
      <c r="T618" t="s">
        <v>2043</v>
      </c>
    </row>
    <row r="619" spans="1:20" x14ac:dyDescent="0.25">
      <c r="A619">
        <v>617</v>
      </c>
      <c r="B619" s="4" t="s">
        <v>1274</v>
      </c>
      <c r="C619" s="3" t="s">
        <v>1275</v>
      </c>
      <c r="D619">
        <v>1400</v>
      </c>
      <c r="E619">
        <v>3496</v>
      </c>
      <c r="F619">
        <f t="shared" si="36"/>
        <v>249.71428571428572</v>
      </c>
      <c r="G619" t="s">
        <v>18</v>
      </c>
      <c r="H619">
        <v>55</v>
      </c>
      <c r="I619">
        <f t="shared" si="37"/>
        <v>55</v>
      </c>
      <c r="J619" t="s">
        <v>19</v>
      </c>
      <c r="K619" t="s">
        <v>20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31</v>
      </c>
      <c r="S619" t="s">
        <v>2037</v>
      </c>
      <c r="T619" t="s">
        <v>2038</v>
      </c>
    </row>
    <row r="620" spans="1:20" x14ac:dyDescent="0.25">
      <c r="A620">
        <v>618</v>
      </c>
      <c r="B620" s="4" t="s">
        <v>1276</v>
      </c>
      <c r="C620" s="3" t="s">
        <v>1277</v>
      </c>
      <c r="D620">
        <v>198600</v>
      </c>
      <c r="E620">
        <v>97037</v>
      </c>
      <c r="F620">
        <f t="shared" si="36"/>
        <v>48.860523665659613</v>
      </c>
      <c r="G620" t="s">
        <v>12</v>
      </c>
      <c r="H620">
        <v>1198</v>
      </c>
      <c r="I620">
        <f t="shared" si="37"/>
        <v>1198</v>
      </c>
      <c r="J620" t="s">
        <v>19</v>
      </c>
      <c r="K620" t="s">
        <v>20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66</v>
      </c>
      <c r="S620" t="s">
        <v>2045</v>
      </c>
      <c r="T620" t="s">
        <v>2046</v>
      </c>
    </row>
    <row r="621" spans="1:20" x14ac:dyDescent="0.25">
      <c r="A621">
        <v>619</v>
      </c>
      <c r="B621" s="4" t="s">
        <v>1278</v>
      </c>
      <c r="C621" s="3" t="s">
        <v>1279</v>
      </c>
      <c r="D621">
        <v>195900</v>
      </c>
      <c r="E621">
        <v>55757</v>
      </c>
      <c r="F621">
        <f t="shared" si="36"/>
        <v>28.461970393057683</v>
      </c>
      <c r="G621" t="s">
        <v>12</v>
      </c>
      <c r="H621">
        <v>648</v>
      </c>
      <c r="I621">
        <f t="shared" si="37"/>
        <v>648</v>
      </c>
      <c r="J621" t="s">
        <v>19</v>
      </c>
      <c r="K621" t="s">
        <v>20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31</v>
      </c>
      <c r="S621" t="s">
        <v>2037</v>
      </c>
      <c r="T621" t="s">
        <v>2038</v>
      </c>
    </row>
    <row r="622" spans="1:20" x14ac:dyDescent="0.25">
      <c r="A622">
        <v>620</v>
      </c>
      <c r="B622" s="4" t="s">
        <v>1280</v>
      </c>
      <c r="C622" s="3" t="s">
        <v>1281</v>
      </c>
      <c r="D622">
        <v>4300</v>
      </c>
      <c r="E622">
        <v>11525</v>
      </c>
      <c r="F622">
        <f t="shared" si="36"/>
        <v>268.02325581395348</v>
      </c>
      <c r="G622" t="s">
        <v>18</v>
      </c>
      <c r="H622">
        <v>128</v>
      </c>
      <c r="I622">
        <f t="shared" si="37"/>
        <v>128</v>
      </c>
      <c r="J622" t="s">
        <v>24</v>
      </c>
      <c r="K622" t="s">
        <v>25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120</v>
      </c>
      <c r="S622" t="s">
        <v>2052</v>
      </c>
      <c r="T622" t="s">
        <v>2053</v>
      </c>
    </row>
    <row r="623" spans="1:20" x14ac:dyDescent="0.25">
      <c r="A623">
        <v>621</v>
      </c>
      <c r="B623" s="4" t="s">
        <v>1282</v>
      </c>
      <c r="C623" s="3" t="s">
        <v>1283</v>
      </c>
      <c r="D623">
        <v>25600</v>
      </c>
      <c r="E623">
        <v>158669</v>
      </c>
      <c r="F623">
        <f t="shared" si="36"/>
        <v>619.80078125</v>
      </c>
      <c r="G623" t="s">
        <v>18</v>
      </c>
      <c r="H623">
        <v>2144</v>
      </c>
      <c r="I623">
        <f t="shared" si="37"/>
        <v>2144</v>
      </c>
      <c r="J623" t="s">
        <v>19</v>
      </c>
      <c r="K623" t="s">
        <v>20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31</v>
      </c>
      <c r="S623" t="s">
        <v>2037</v>
      </c>
      <c r="T623" t="s">
        <v>2038</v>
      </c>
    </row>
    <row r="624" spans="1:20" x14ac:dyDescent="0.25">
      <c r="A624">
        <v>622</v>
      </c>
      <c r="B624" s="4" t="s">
        <v>1284</v>
      </c>
      <c r="C624" s="3" t="s">
        <v>1285</v>
      </c>
      <c r="D624">
        <v>189000</v>
      </c>
      <c r="E624">
        <v>5916</v>
      </c>
      <c r="F624">
        <f t="shared" si="36"/>
        <v>3.1301587301587301</v>
      </c>
      <c r="G624" t="s">
        <v>12</v>
      </c>
      <c r="H624">
        <v>64</v>
      </c>
      <c r="I624">
        <f t="shared" si="37"/>
        <v>64</v>
      </c>
      <c r="J624" t="s">
        <v>19</v>
      </c>
      <c r="K624" t="s">
        <v>20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58</v>
      </c>
      <c r="S624" t="s">
        <v>2033</v>
      </c>
      <c r="T624" t="s">
        <v>2043</v>
      </c>
    </row>
    <row r="625" spans="1:20" x14ac:dyDescent="0.25">
      <c r="A625">
        <v>623</v>
      </c>
      <c r="B625" s="4" t="s">
        <v>1286</v>
      </c>
      <c r="C625" s="3" t="s">
        <v>1287</v>
      </c>
      <c r="D625">
        <v>94300</v>
      </c>
      <c r="E625">
        <v>150806</v>
      </c>
      <c r="F625">
        <f t="shared" si="36"/>
        <v>159.92152704135739</v>
      </c>
      <c r="G625" t="s">
        <v>18</v>
      </c>
      <c r="H625">
        <v>2693</v>
      </c>
      <c r="I625">
        <f t="shared" si="37"/>
        <v>2693</v>
      </c>
      <c r="J625" t="s">
        <v>38</v>
      </c>
      <c r="K625" t="s">
        <v>39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31</v>
      </c>
      <c r="S625" t="s">
        <v>2037</v>
      </c>
      <c r="T625" t="s">
        <v>2038</v>
      </c>
    </row>
    <row r="626" spans="1:20" x14ac:dyDescent="0.25">
      <c r="A626">
        <v>624</v>
      </c>
      <c r="B626" s="4" t="s">
        <v>1288</v>
      </c>
      <c r="C626" s="3" t="s">
        <v>1289</v>
      </c>
      <c r="D626">
        <v>5100</v>
      </c>
      <c r="E626">
        <v>14249</v>
      </c>
      <c r="F626">
        <f t="shared" si="36"/>
        <v>279.39215686274508</v>
      </c>
      <c r="G626" t="s">
        <v>18</v>
      </c>
      <c r="H626">
        <v>432</v>
      </c>
      <c r="I626">
        <f t="shared" si="37"/>
        <v>432</v>
      </c>
      <c r="J626" t="s">
        <v>19</v>
      </c>
      <c r="K626" t="s">
        <v>20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120</v>
      </c>
      <c r="S626" t="s">
        <v>2052</v>
      </c>
      <c r="T626" t="s">
        <v>2053</v>
      </c>
    </row>
    <row r="627" spans="1:20" ht="31.5" x14ac:dyDescent="0.25">
      <c r="A627">
        <v>625</v>
      </c>
      <c r="B627" s="4" t="s">
        <v>1290</v>
      </c>
      <c r="C627" s="3" t="s">
        <v>1291</v>
      </c>
      <c r="D627">
        <v>7500</v>
      </c>
      <c r="E627">
        <v>5803</v>
      </c>
      <c r="F627">
        <f t="shared" si="36"/>
        <v>77.373333333333335</v>
      </c>
      <c r="G627" t="s">
        <v>12</v>
      </c>
      <c r="H627">
        <v>62</v>
      </c>
      <c r="I627">
        <f t="shared" si="37"/>
        <v>62</v>
      </c>
      <c r="J627" t="s">
        <v>19</v>
      </c>
      <c r="K627" t="s">
        <v>20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31</v>
      </c>
      <c r="S627" t="s">
        <v>2037</v>
      </c>
      <c r="T627" t="s">
        <v>2038</v>
      </c>
    </row>
    <row r="628" spans="1:20" ht="31.5" x14ac:dyDescent="0.25">
      <c r="A628">
        <v>626</v>
      </c>
      <c r="B628" s="4" t="s">
        <v>1292</v>
      </c>
      <c r="C628" s="3" t="s">
        <v>1293</v>
      </c>
      <c r="D628">
        <v>6400</v>
      </c>
      <c r="E628">
        <v>13205</v>
      </c>
      <c r="F628">
        <f t="shared" si="36"/>
        <v>206.32812500000003</v>
      </c>
      <c r="G628" t="s">
        <v>18</v>
      </c>
      <c r="H628">
        <v>189</v>
      </c>
      <c r="I628">
        <f t="shared" si="37"/>
        <v>189</v>
      </c>
      <c r="J628" t="s">
        <v>19</v>
      </c>
      <c r="K628" t="s">
        <v>20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31</v>
      </c>
      <c r="S628" t="s">
        <v>2037</v>
      </c>
      <c r="T628" t="s">
        <v>2038</v>
      </c>
    </row>
    <row r="629" spans="1:20" x14ac:dyDescent="0.25">
      <c r="A629">
        <v>627</v>
      </c>
      <c r="B629" s="4" t="s">
        <v>1294</v>
      </c>
      <c r="C629" s="3" t="s">
        <v>1295</v>
      </c>
      <c r="D629">
        <v>1600</v>
      </c>
      <c r="E629">
        <v>11108</v>
      </c>
      <c r="F629">
        <f t="shared" si="36"/>
        <v>694.25</v>
      </c>
      <c r="G629" t="s">
        <v>18</v>
      </c>
      <c r="H629">
        <v>154</v>
      </c>
      <c r="I629">
        <f t="shared" si="37"/>
        <v>154</v>
      </c>
      <c r="J629" t="s">
        <v>38</v>
      </c>
      <c r="K629" t="s">
        <v>39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15</v>
      </c>
      <c r="S629" t="s">
        <v>2031</v>
      </c>
      <c r="T629" t="s">
        <v>2032</v>
      </c>
    </row>
    <row r="630" spans="1:20" x14ac:dyDescent="0.25">
      <c r="A630">
        <v>628</v>
      </c>
      <c r="B630" s="4" t="s">
        <v>1296</v>
      </c>
      <c r="C630" s="3" t="s">
        <v>1297</v>
      </c>
      <c r="D630">
        <v>1900</v>
      </c>
      <c r="E630">
        <v>2884</v>
      </c>
      <c r="F630">
        <f t="shared" si="36"/>
        <v>151.78947368421052</v>
      </c>
      <c r="G630" t="s">
        <v>18</v>
      </c>
      <c r="H630">
        <v>96</v>
      </c>
      <c r="I630">
        <f t="shared" si="37"/>
        <v>96</v>
      </c>
      <c r="J630" t="s">
        <v>19</v>
      </c>
      <c r="K630" t="s">
        <v>20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58</v>
      </c>
      <c r="S630" t="s">
        <v>2033</v>
      </c>
      <c r="T630" t="s">
        <v>2043</v>
      </c>
    </row>
    <row r="631" spans="1:20" x14ac:dyDescent="0.25">
      <c r="A631">
        <v>629</v>
      </c>
      <c r="B631" s="4" t="s">
        <v>1298</v>
      </c>
      <c r="C631" s="3" t="s">
        <v>1299</v>
      </c>
      <c r="D631">
        <v>85900</v>
      </c>
      <c r="E631">
        <v>55476</v>
      </c>
      <c r="F631">
        <f t="shared" si="36"/>
        <v>64.58207217694995</v>
      </c>
      <c r="G631" t="s">
        <v>12</v>
      </c>
      <c r="H631">
        <v>750</v>
      </c>
      <c r="I631">
        <f t="shared" si="37"/>
        <v>750</v>
      </c>
      <c r="J631" t="s">
        <v>19</v>
      </c>
      <c r="K631" t="s">
        <v>20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31</v>
      </c>
      <c r="S631" t="s">
        <v>2037</v>
      </c>
      <c r="T631" t="s">
        <v>2038</v>
      </c>
    </row>
    <row r="632" spans="1:20" x14ac:dyDescent="0.25">
      <c r="A632">
        <v>630</v>
      </c>
      <c r="B632" s="4" t="s">
        <v>1300</v>
      </c>
      <c r="C632" s="3" t="s">
        <v>1301</v>
      </c>
      <c r="D632">
        <v>9500</v>
      </c>
      <c r="E632">
        <v>5973</v>
      </c>
      <c r="F632">
        <f t="shared" si="36"/>
        <v>62.873684210526314</v>
      </c>
      <c r="G632" t="s">
        <v>72</v>
      </c>
      <c r="H632">
        <v>87</v>
      </c>
      <c r="I632">
        <f t="shared" si="37"/>
        <v>87</v>
      </c>
      <c r="J632" t="s">
        <v>19</v>
      </c>
      <c r="K632" t="s">
        <v>20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31</v>
      </c>
      <c r="S632" t="s">
        <v>2037</v>
      </c>
      <c r="T632" t="s">
        <v>2038</v>
      </c>
    </row>
    <row r="633" spans="1:20" x14ac:dyDescent="0.25">
      <c r="A633">
        <v>631</v>
      </c>
      <c r="B633" s="4" t="s">
        <v>1302</v>
      </c>
      <c r="C633" s="3" t="s">
        <v>1303</v>
      </c>
      <c r="D633">
        <v>59200</v>
      </c>
      <c r="E633">
        <v>183756</v>
      </c>
      <c r="F633">
        <f t="shared" si="36"/>
        <v>310.39864864864865</v>
      </c>
      <c r="G633" t="s">
        <v>18</v>
      </c>
      <c r="H633">
        <v>3063</v>
      </c>
      <c r="I633">
        <f t="shared" si="37"/>
        <v>3063</v>
      </c>
      <c r="J633" t="s">
        <v>19</v>
      </c>
      <c r="K633" t="s">
        <v>20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31</v>
      </c>
      <c r="S633" t="s">
        <v>2037</v>
      </c>
      <c r="T633" t="s">
        <v>2038</v>
      </c>
    </row>
    <row r="634" spans="1:20" x14ac:dyDescent="0.25">
      <c r="A634">
        <v>632</v>
      </c>
      <c r="B634" s="4" t="s">
        <v>1304</v>
      </c>
      <c r="C634" s="3" t="s">
        <v>1305</v>
      </c>
      <c r="D634">
        <v>72100</v>
      </c>
      <c r="E634">
        <v>30902</v>
      </c>
      <c r="F634">
        <f t="shared" si="36"/>
        <v>42.859916782246884</v>
      </c>
      <c r="G634" t="s">
        <v>45</v>
      </c>
      <c r="H634">
        <v>278</v>
      </c>
      <c r="I634">
        <f t="shared" si="37"/>
        <v>278</v>
      </c>
      <c r="J634" t="s">
        <v>19</v>
      </c>
      <c r="K634" t="s">
        <v>20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31</v>
      </c>
      <c r="S634" t="s">
        <v>2037</v>
      </c>
      <c r="T634" t="s">
        <v>2038</v>
      </c>
    </row>
    <row r="635" spans="1:20" x14ac:dyDescent="0.25">
      <c r="A635">
        <v>633</v>
      </c>
      <c r="B635" s="4" t="s">
        <v>1306</v>
      </c>
      <c r="C635" s="3" t="s">
        <v>1307</v>
      </c>
      <c r="D635">
        <v>6700</v>
      </c>
      <c r="E635">
        <v>5569</v>
      </c>
      <c r="F635">
        <f t="shared" si="36"/>
        <v>83.119402985074629</v>
      </c>
      <c r="G635" t="s">
        <v>12</v>
      </c>
      <c r="H635">
        <v>105</v>
      </c>
      <c r="I635">
        <f t="shared" si="37"/>
        <v>105</v>
      </c>
      <c r="J635" t="s">
        <v>19</v>
      </c>
      <c r="K635" t="s">
        <v>20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69</v>
      </c>
      <c r="S635" t="s">
        <v>2039</v>
      </c>
      <c r="T635" t="s">
        <v>2047</v>
      </c>
    </row>
    <row r="636" spans="1:20" x14ac:dyDescent="0.25">
      <c r="A636">
        <v>634</v>
      </c>
      <c r="B636" s="4" t="s">
        <v>1308</v>
      </c>
      <c r="C636" s="3" t="s">
        <v>1309</v>
      </c>
      <c r="D636">
        <v>118200</v>
      </c>
      <c r="E636">
        <v>92824</v>
      </c>
      <c r="F636">
        <f t="shared" si="36"/>
        <v>78.531302876480552</v>
      </c>
      <c r="G636" t="s">
        <v>72</v>
      </c>
      <c r="H636">
        <v>1658</v>
      </c>
      <c r="I636">
        <f t="shared" si="37"/>
        <v>1658</v>
      </c>
      <c r="J636" t="s">
        <v>19</v>
      </c>
      <c r="K636" t="s">
        <v>20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267</v>
      </c>
      <c r="S636" t="s">
        <v>2039</v>
      </c>
      <c r="T636" t="s">
        <v>2058</v>
      </c>
    </row>
    <row r="637" spans="1:20" x14ac:dyDescent="0.25">
      <c r="A637">
        <v>635</v>
      </c>
      <c r="B637" s="4" t="s">
        <v>1310</v>
      </c>
      <c r="C637" s="3" t="s">
        <v>1311</v>
      </c>
      <c r="D637">
        <v>139000</v>
      </c>
      <c r="E637">
        <v>158590</v>
      </c>
      <c r="F637">
        <f t="shared" si="36"/>
        <v>114.09352517985612</v>
      </c>
      <c r="G637" t="s">
        <v>18</v>
      </c>
      <c r="H637">
        <v>2266</v>
      </c>
      <c r="I637">
        <f t="shared" si="37"/>
        <v>2266</v>
      </c>
      <c r="J637" t="s">
        <v>19</v>
      </c>
      <c r="K637" t="s">
        <v>20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267</v>
      </c>
      <c r="S637" t="s">
        <v>2039</v>
      </c>
      <c r="T637" t="s">
        <v>2058</v>
      </c>
    </row>
    <row r="638" spans="1:20" x14ac:dyDescent="0.25">
      <c r="A638">
        <v>636</v>
      </c>
      <c r="B638" s="4" t="s">
        <v>1312</v>
      </c>
      <c r="C638" s="3" t="s">
        <v>1313</v>
      </c>
      <c r="D638">
        <v>197700</v>
      </c>
      <c r="E638">
        <v>127591</v>
      </c>
      <c r="F638">
        <f t="shared" si="36"/>
        <v>64.537683358624179</v>
      </c>
      <c r="G638" t="s">
        <v>12</v>
      </c>
      <c r="H638">
        <v>2604</v>
      </c>
      <c r="I638">
        <f t="shared" si="37"/>
        <v>2604</v>
      </c>
      <c r="J638" t="s">
        <v>34</v>
      </c>
      <c r="K638" t="s">
        <v>35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69</v>
      </c>
      <c r="S638" t="s">
        <v>2039</v>
      </c>
      <c r="T638" t="s">
        <v>2047</v>
      </c>
    </row>
    <row r="639" spans="1:20" x14ac:dyDescent="0.25">
      <c r="A639">
        <v>637</v>
      </c>
      <c r="B639" s="4" t="s">
        <v>1314</v>
      </c>
      <c r="C639" s="3" t="s">
        <v>1315</v>
      </c>
      <c r="D639">
        <v>8500</v>
      </c>
      <c r="E639">
        <v>6750</v>
      </c>
      <c r="F639">
        <f t="shared" si="36"/>
        <v>79.411764705882348</v>
      </c>
      <c r="G639" t="s">
        <v>12</v>
      </c>
      <c r="H639">
        <v>65</v>
      </c>
      <c r="I639">
        <f t="shared" si="37"/>
        <v>65</v>
      </c>
      <c r="J639" t="s">
        <v>19</v>
      </c>
      <c r="K639" t="s">
        <v>20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31</v>
      </c>
      <c r="S639" t="s">
        <v>2037</v>
      </c>
      <c r="T639" t="s">
        <v>2038</v>
      </c>
    </row>
    <row r="640" spans="1:20" x14ac:dyDescent="0.25">
      <c r="A640">
        <v>638</v>
      </c>
      <c r="B640" s="4" t="s">
        <v>1316</v>
      </c>
      <c r="C640" s="3" t="s">
        <v>1317</v>
      </c>
      <c r="D640">
        <v>81600</v>
      </c>
      <c r="E640">
        <v>9318</v>
      </c>
      <c r="F640">
        <f t="shared" si="36"/>
        <v>11.419117647058824</v>
      </c>
      <c r="G640" t="s">
        <v>12</v>
      </c>
      <c r="H640">
        <v>94</v>
      </c>
      <c r="I640">
        <f t="shared" si="37"/>
        <v>94</v>
      </c>
      <c r="J640" t="s">
        <v>19</v>
      </c>
      <c r="K640" t="s">
        <v>20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31</v>
      </c>
      <c r="S640" t="s">
        <v>2037</v>
      </c>
      <c r="T640" t="s">
        <v>2038</v>
      </c>
    </row>
    <row r="641" spans="1:20" x14ac:dyDescent="0.25">
      <c r="A641">
        <v>639</v>
      </c>
      <c r="B641" s="4" t="s">
        <v>1318</v>
      </c>
      <c r="C641" s="3" t="s">
        <v>1319</v>
      </c>
      <c r="D641">
        <v>8600</v>
      </c>
      <c r="E641">
        <v>4832</v>
      </c>
      <c r="F641">
        <f t="shared" si="36"/>
        <v>56.186046511627907</v>
      </c>
      <c r="G641" t="s">
        <v>45</v>
      </c>
      <c r="H641">
        <v>45</v>
      </c>
      <c r="I641">
        <f t="shared" si="37"/>
        <v>45</v>
      </c>
      <c r="J641" t="s">
        <v>19</v>
      </c>
      <c r="K641" t="s">
        <v>20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51</v>
      </c>
      <c r="S641" t="s">
        <v>2039</v>
      </c>
      <c r="T641" t="s">
        <v>2042</v>
      </c>
    </row>
    <row r="642" spans="1:20" x14ac:dyDescent="0.25">
      <c r="A642">
        <v>640</v>
      </c>
      <c r="B642" s="4" t="s">
        <v>1320</v>
      </c>
      <c r="C642" s="3" t="s">
        <v>1321</v>
      </c>
      <c r="D642">
        <v>119800</v>
      </c>
      <c r="E642">
        <v>19769</v>
      </c>
      <c r="F642">
        <f t="shared" si="36"/>
        <v>16.501669449081803</v>
      </c>
      <c r="G642" t="s">
        <v>12</v>
      </c>
      <c r="H642">
        <v>257</v>
      </c>
      <c r="I642">
        <f t="shared" si="37"/>
        <v>257</v>
      </c>
      <c r="J642" t="s">
        <v>19</v>
      </c>
      <c r="K642" t="s">
        <v>20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31</v>
      </c>
      <c r="S642" t="s">
        <v>2037</v>
      </c>
      <c r="T642" t="s">
        <v>2038</v>
      </c>
    </row>
    <row r="643" spans="1:20" ht="31.5" x14ac:dyDescent="0.25">
      <c r="A643">
        <v>641</v>
      </c>
      <c r="B643" s="4" t="s">
        <v>1322</v>
      </c>
      <c r="C643" s="3" t="s">
        <v>1323</v>
      </c>
      <c r="D643">
        <v>9400</v>
      </c>
      <c r="E643">
        <v>11277</v>
      </c>
      <c r="F643">
        <f t="shared" ref="F643:F706" si="40">(E643/D643)*100</f>
        <v>119.96808510638297</v>
      </c>
      <c r="G643" t="s">
        <v>18</v>
      </c>
      <c r="H643">
        <v>194</v>
      </c>
      <c r="I643">
        <f t="shared" ref="I643:I706" si="41">AVERAGE(H643)</f>
        <v>194</v>
      </c>
      <c r="J643" t="s">
        <v>96</v>
      </c>
      <c r="K643" t="s">
        <v>97</v>
      </c>
      <c r="L643">
        <v>1487570400</v>
      </c>
      <c r="M643">
        <v>1489986000</v>
      </c>
      <c r="N643" s="8">
        <f t="shared" ref="N643:N706" si="42">(((L643/60)/60/24)+DATE(1970,1,1))</f>
        <v>42786.25</v>
      </c>
      <c r="O643" s="8">
        <f t="shared" ref="O643:O706" si="43">(((M643/60)/60/24)+DATE(1970,1,1))</f>
        <v>42814.208333333328</v>
      </c>
      <c r="P643" t="b">
        <v>0</v>
      </c>
      <c r="Q643" t="b">
        <v>0</v>
      </c>
      <c r="R643" t="s">
        <v>31</v>
      </c>
      <c r="S643" t="s">
        <v>2037</v>
      </c>
      <c r="T643" t="s">
        <v>2038</v>
      </c>
    </row>
    <row r="644" spans="1:20" x14ac:dyDescent="0.25">
      <c r="A644">
        <v>642</v>
      </c>
      <c r="B644" s="4" t="s">
        <v>1324</v>
      </c>
      <c r="C644" s="3" t="s">
        <v>1325</v>
      </c>
      <c r="D644">
        <v>9200</v>
      </c>
      <c r="E644">
        <v>13382</v>
      </c>
      <c r="F644">
        <f t="shared" si="40"/>
        <v>145.45652173913044</v>
      </c>
      <c r="G644" t="s">
        <v>18</v>
      </c>
      <c r="H644">
        <v>129</v>
      </c>
      <c r="I644">
        <f t="shared" si="41"/>
        <v>129</v>
      </c>
      <c r="J644" t="s">
        <v>13</v>
      </c>
      <c r="K644" t="s">
        <v>14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63</v>
      </c>
      <c r="S644" t="s">
        <v>2035</v>
      </c>
      <c r="T644" t="s">
        <v>2044</v>
      </c>
    </row>
    <row r="645" spans="1:20" x14ac:dyDescent="0.25">
      <c r="A645">
        <v>643</v>
      </c>
      <c r="B645" s="4" t="s">
        <v>1326</v>
      </c>
      <c r="C645" s="3" t="s">
        <v>1327</v>
      </c>
      <c r="D645">
        <v>14900</v>
      </c>
      <c r="E645">
        <v>32986</v>
      </c>
      <c r="F645">
        <f t="shared" si="40"/>
        <v>221.38255033557047</v>
      </c>
      <c r="G645" t="s">
        <v>18</v>
      </c>
      <c r="H645">
        <v>375</v>
      </c>
      <c r="I645">
        <f t="shared" si="41"/>
        <v>375</v>
      </c>
      <c r="J645" t="s">
        <v>19</v>
      </c>
      <c r="K645" t="s">
        <v>20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31</v>
      </c>
      <c r="S645" t="s">
        <v>2037</v>
      </c>
      <c r="T645" t="s">
        <v>2038</v>
      </c>
    </row>
    <row r="646" spans="1:20" x14ac:dyDescent="0.25">
      <c r="A646">
        <v>644</v>
      </c>
      <c r="B646" s="4" t="s">
        <v>1328</v>
      </c>
      <c r="C646" s="3" t="s">
        <v>1329</v>
      </c>
      <c r="D646">
        <v>169400</v>
      </c>
      <c r="E646">
        <v>81984</v>
      </c>
      <c r="F646">
        <f t="shared" si="40"/>
        <v>48.396694214876035</v>
      </c>
      <c r="G646" t="s">
        <v>12</v>
      </c>
      <c r="H646">
        <v>2928</v>
      </c>
      <c r="I646">
        <f t="shared" si="41"/>
        <v>2928</v>
      </c>
      <c r="J646" t="s">
        <v>13</v>
      </c>
      <c r="K646" t="s">
        <v>14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31</v>
      </c>
      <c r="S646" t="s">
        <v>2037</v>
      </c>
      <c r="T646" t="s">
        <v>2038</v>
      </c>
    </row>
    <row r="647" spans="1:20" x14ac:dyDescent="0.25">
      <c r="A647">
        <v>645</v>
      </c>
      <c r="B647" s="4" t="s">
        <v>1330</v>
      </c>
      <c r="C647" s="3" t="s">
        <v>1331</v>
      </c>
      <c r="D647">
        <v>192100</v>
      </c>
      <c r="E647">
        <v>178483</v>
      </c>
      <c r="F647">
        <f t="shared" si="40"/>
        <v>92.911504424778755</v>
      </c>
      <c r="G647" t="s">
        <v>12</v>
      </c>
      <c r="H647">
        <v>4697</v>
      </c>
      <c r="I647">
        <f t="shared" si="41"/>
        <v>4697</v>
      </c>
      <c r="J647" t="s">
        <v>19</v>
      </c>
      <c r="K647" t="s">
        <v>20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21</v>
      </c>
      <c r="S647" t="s">
        <v>2033</v>
      </c>
      <c r="T647" t="s">
        <v>2034</v>
      </c>
    </row>
    <row r="648" spans="1:20" x14ac:dyDescent="0.25">
      <c r="A648">
        <v>646</v>
      </c>
      <c r="B648" s="4" t="s">
        <v>1332</v>
      </c>
      <c r="C648" s="3" t="s">
        <v>1333</v>
      </c>
      <c r="D648">
        <v>98700</v>
      </c>
      <c r="E648">
        <v>87448</v>
      </c>
      <c r="F648">
        <f t="shared" si="40"/>
        <v>88.599797365754824</v>
      </c>
      <c r="G648" t="s">
        <v>12</v>
      </c>
      <c r="H648">
        <v>2915</v>
      </c>
      <c r="I648">
        <f t="shared" si="41"/>
        <v>2915</v>
      </c>
      <c r="J648" t="s">
        <v>19</v>
      </c>
      <c r="K648" t="s">
        <v>20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87</v>
      </c>
      <c r="S648" t="s">
        <v>2048</v>
      </c>
      <c r="T648" t="s">
        <v>2049</v>
      </c>
    </row>
    <row r="649" spans="1:20" x14ac:dyDescent="0.25">
      <c r="A649">
        <v>647</v>
      </c>
      <c r="B649" s="4" t="s">
        <v>1334</v>
      </c>
      <c r="C649" s="3" t="s">
        <v>1335</v>
      </c>
      <c r="D649">
        <v>4500</v>
      </c>
      <c r="E649">
        <v>1863</v>
      </c>
      <c r="F649">
        <f t="shared" si="40"/>
        <v>41.4</v>
      </c>
      <c r="G649" t="s">
        <v>12</v>
      </c>
      <c r="H649">
        <v>18</v>
      </c>
      <c r="I649">
        <f t="shared" si="41"/>
        <v>18</v>
      </c>
      <c r="J649" t="s">
        <v>19</v>
      </c>
      <c r="K649" t="s">
        <v>20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204</v>
      </c>
      <c r="S649" t="s">
        <v>2045</v>
      </c>
      <c r="T649" t="s">
        <v>2057</v>
      </c>
    </row>
    <row r="650" spans="1:20" x14ac:dyDescent="0.25">
      <c r="A650">
        <v>648</v>
      </c>
      <c r="B650" s="4" t="s">
        <v>1336</v>
      </c>
      <c r="C650" s="3" t="s">
        <v>1337</v>
      </c>
      <c r="D650">
        <v>98600</v>
      </c>
      <c r="E650">
        <v>62174</v>
      </c>
      <c r="F650">
        <f t="shared" si="40"/>
        <v>63.056795131845846</v>
      </c>
      <c r="G650" t="s">
        <v>72</v>
      </c>
      <c r="H650">
        <v>723</v>
      </c>
      <c r="I650">
        <f t="shared" si="41"/>
        <v>723</v>
      </c>
      <c r="J650" t="s">
        <v>19</v>
      </c>
      <c r="K650" t="s">
        <v>20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15</v>
      </c>
      <c r="S650" t="s">
        <v>2031</v>
      </c>
      <c r="T650" t="s">
        <v>2032</v>
      </c>
    </row>
    <row r="651" spans="1:20" x14ac:dyDescent="0.25">
      <c r="A651">
        <v>649</v>
      </c>
      <c r="B651" s="4" t="s">
        <v>1338</v>
      </c>
      <c r="C651" s="3" t="s">
        <v>1339</v>
      </c>
      <c r="D651">
        <v>121700</v>
      </c>
      <c r="E651">
        <v>59003</v>
      </c>
      <c r="F651">
        <f t="shared" si="40"/>
        <v>48.482333607230892</v>
      </c>
      <c r="G651" t="s">
        <v>12</v>
      </c>
      <c r="H651">
        <v>602</v>
      </c>
      <c r="I651">
        <f t="shared" si="41"/>
        <v>602</v>
      </c>
      <c r="J651" t="s">
        <v>96</v>
      </c>
      <c r="K651" t="s">
        <v>97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31</v>
      </c>
      <c r="S651" t="s">
        <v>2037</v>
      </c>
      <c r="T651" t="s">
        <v>2038</v>
      </c>
    </row>
    <row r="652" spans="1:20" x14ac:dyDescent="0.25">
      <c r="A652">
        <v>650</v>
      </c>
      <c r="B652" s="4" t="s">
        <v>1340</v>
      </c>
      <c r="C652" s="3" t="s">
        <v>1341</v>
      </c>
      <c r="D652">
        <v>100</v>
      </c>
      <c r="E652">
        <v>2</v>
      </c>
      <c r="F652">
        <f t="shared" si="40"/>
        <v>2</v>
      </c>
      <c r="G652" t="s">
        <v>12</v>
      </c>
      <c r="H652">
        <v>1</v>
      </c>
      <c r="I652">
        <f t="shared" si="41"/>
        <v>1</v>
      </c>
      <c r="J652" t="s">
        <v>19</v>
      </c>
      <c r="K652" t="s">
        <v>20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157</v>
      </c>
      <c r="S652" t="s">
        <v>2033</v>
      </c>
      <c r="T652" t="s">
        <v>2056</v>
      </c>
    </row>
    <row r="653" spans="1:20" x14ac:dyDescent="0.25">
      <c r="A653">
        <v>651</v>
      </c>
      <c r="B653" s="4" t="s">
        <v>1342</v>
      </c>
      <c r="C653" s="3" t="s">
        <v>1343</v>
      </c>
      <c r="D653">
        <v>196700</v>
      </c>
      <c r="E653">
        <v>174039</v>
      </c>
      <c r="F653">
        <f t="shared" si="40"/>
        <v>88.47941026944585</v>
      </c>
      <c r="G653" t="s">
        <v>12</v>
      </c>
      <c r="H653">
        <v>3868</v>
      </c>
      <c r="I653">
        <f t="shared" si="41"/>
        <v>3868</v>
      </c>
      <c r="J653" t="s">
        <v>105</v>
      </c>
      <c r="K653" t="s">
        <v>106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98</v>
      </c>
      <c r="S653" t="s">
        <v>2039</v>
      </c>
      <c r="T653" t="s">
        <v>2050</v>
      </c>
    </row>
    <row r="654" spans="1:20" x14ac:dyDescent="0.25">
      <c r="A654">
        <v>652</v>
      </c>
      <c r="B654" s="4" t="s">
        <v>1344</v>
      </c>
      <c r="C654" s="3" t="s">
        <v>1345</v>
      </c>
      <c r="D654">
        <v>10000</v>
      </c>
      <c r="E654">
        <v>12684</v>
      </c>
      <c r="F654">
        <f t="shared" si="40"/>
        <v>126.84</v>
      </c>
      <c r="G654" t="s">
        <v>18</v>
      </c>
      <c r="H654">
        <v>409</v>
      </c>
      <c r="I654">
        <f t="shared" si="41"/>
        <v>409</v>
      </c>
      <c r="J654" t="s">
        <v>19</v>
      </c>
      <c r="K654" t="s">
        <v>20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26</v>
      </c>
      <c r="S654" t="s">
        <v>2035</v>
      </c>
      <c r="T654" t="s">
        <v>2036</v>
      </c>
    </row>
    <row r="655" spans="1:20" x14ac:dyDescent="0.25">
      <c r="A655">
        <v>653</v>
      </c>
      <c r="B655" s="4" t="s">
        <v>1346</v>
      </c>
      <c r="C655" s="3" t="s">
        <v>1347</v>
      </c>
      <c r="D655">
        <v>600</v>
      </c>
      <c r="E655">
        <v>14033</v>
      </c>
      <c r="F655">
        <f t="shared" si="40"/>
        <v>2338.833333333333</v>
      </c>
      <c r="G655" t="s">
        <v>18</v>
      </c>
      <c r="H655">
        <v>234</v>
      </c>
      <c r="I655">
        <f t="shared" si="41"/>
        <v>234</v>
      </c>
      <c r="J655" t="s">
        <v>19</v>
      </c>
      <c r="K655" t="s">
        <v>20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26</v>
      </c>
      <c r="S655" t="s">
        <v>2035</v>
      </c>
      <c r="T655" t="s">
        <v>2036</v>
      </c>
    </row>
    <row r="656" spans="1:20" x14ac:dyDescent="0.25">
      <c r="A656">
        <v>654</v>
      </c>
      <c r="B656" s="4" t="s">
        <v>1348</v>
      </c>
      <c r="C656" s="3" t="s">
        <v>1349</v>
      </c>
      <c r="D656">
        <v>35000</v>
      </c>
      <c r="E656">
        <v>177936</v>
      </c>
      <c r="F656">
        <f t="shared" si="40"/>
        <v>508.38857142857148</v>
      </c>
      <c r="G656" t="s">
        <v>18</v>
      </c>
      <c r="H656">
        <v>3016</v>
      </c>
      <c r="I656">
        <f t="shared" si="41"/>
        <v>3016</v>
      </c>
      <c r="J656" t="s">
        <v>19</v>
      </c>
      <c r="K656" t="s">
        <v>20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146</v>
      </c>
      <c r="S656" t="s">
        <v>2033</v>
      </c>
      <c r="T656" t="s">
        <v>2055</v>
      </c>
    </row>
    <row r="657" spans="1:20" x14ac:dyDescent="0.25">
      <c r="A657">
        <v>655</v>
      </c>
      <c r="B657" s="4" t="s">
        <v>1350</v>
      </c>
      <c r="C657" s="3" t="s">
        <v>1351</v>
      </c>
      <c r="D657">
        <v>6900</v>
      </c>
      <c r="E657">
        <v>13212</v>
      </c>
      <c r="F657">
        <f t="shared" si="40"/>
        <v>191.47826086956522</v>
      </c>
      <c r="G657" t="s">
        <v>18</v>
      </c>
      <c r="H657">
        <v>264</v>
      </c>
      <c r="I657">
        <f t="shared" si="41"/>
        <v>264</v>
      </c>
      <c r="J657" t="s">
        <v>19</v>
      </c>
      <c r="K657" t="s">
        <v>20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120</v>
      </c>
      <c r="S657" t="s">
        <v>2052</v>
      </c>
      <c r="T657" t="s">
        <v>2053</v>
      </c>
    </row>
    <row r="658" spans="1:20" ht="31.5" x14ac:dyDescent="0.25">
      <c r="A658">
        <v>656</v>
      </c>
      <c r="B658" s="4" t="s">
        <v>1352</v>
      </c>
      <c r="C658" s="3" t="s">
        <v>1353</v>
      </c>
      <c r="D658">
        <v>118400</v>
      </c>
      <c r="E658">
        <v>49879</v>
      </c>
      <c r="F658">
        <f t="shared" si="40"/>
        <v>42.127533783783782</v>
      </c>
      <c r="G658" t="s">
        <v>12</v>
      </c>
      <c r="H658">
        <v>504</v>
      </c>
      <c r="I658">
        <f t="shared" si="41"/>
        <v>504</v>
      </c>
      <c r="J658" t="s">
        <v>24</v>
      </c>
      <c r="K658" t="s">
        <v>25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15</v>
      </c>
      <c r="S658" t="s">
        <v>2031</v>
      </c>
      <c r="T658" t="s">
        <v>2032</v>
      </c>
    </row>
    <row r="659" spans="1:20" x14ac:dyDescent="0.25">
      <c r="A659">
        <v>657</v>
      </c>
      <c r="B659" s="4" t="s">
        <v>1354</v>
      </c>
      <c r="C659" s="3" t="s">
        <v>1355</v>
      </c>
      <c r="D659">
        <v>10000</v>
      </c>
      <c r="E659">
        <v>824</v>
      </c>
      <c r="F659">
        <f t="shared" si="40"/>
        <v>8.24</v>
      </c>
      <c r="G659" t="s">
        <v>12</v>
      </c>
      <c r="H659">
        <v>14</v>
      </c>
      <c r="I659">
        <f t="shared" si="41"/>
        <v>14</v>
      </c>
      <c r="J659" t="s">
        <v>19</v>
      </c>
      <c r="K659" t="s">
        <v>20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472</v>
      </c>
      <c r="S659" t="s">
        <v>2039</v>
      </c>
      <c r="T659" t="s">
        <v>2061</v>
      </c>
    </row>
    <row r="660" spans="1:20" x14ac:dyDescent="0.25">
      <c r="A660">
        <v>658</v>
      </c>
      <c r="B660" s="4" t="s">
        <v>1356</v>
      </c>
      <c r="C660" s="3" t="s">
        <v>1357</v>
      </c>
      <c r="D660">
        <v>52600</v>
      </c>
      <c r="E660">
        <v>31594</v>
      </c>
      <c r="F660">
        <f t="shared" si="40"/>
        <v>60.064638783269963</v>
      </c>
      <c r="G660" t="s">
        <v>72</v>
      </c>
      <c r="H660">
        <v>390</v>
      </c>
      <c r="I660">
        <f t="shared" si="41"/>
        <v>390</v>
      </c>
      <c r="J660" t="s">
        <v>19</v>
      </c>
      <c r="K660" t="s">
        <v>20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21</v>
      </c>
      <c r="S660" t="s">
        <v>2033</v>
      </c>
      <c r="T660" t="s">
        <v>2034</v>
      </c>
    </row>
    <row r="661" spans="1:20" x14ac:dyDescent="0.25">
      <c r="A661">
        <v>659</v>
      </c>
      <c r="B661" s="4" t="s">
        <v>1358</v>
      </c>
      <c r="C661" s="3" t="s">
        <v>1359</v>
      </c>
      <c r="D661">
        <v>120700</v>
      </c>
      <c r="E661">
        <v>57010</v>
      </c>
      <c r="F661">
        <f t="shared" si="40"/>
        <v>47.232808616404313</v>
      </c>
      <c r="G661" t="s">
        <v>12</v>
      </c>
      <c r="H661">
        <v>750</v>
      </c>
      <c r="I661">
        <f t="shared" si="41"/>
        <v>750</v>
      </c>
      <c r="J661" t="s">
        <v>38</v>
      </c>
      <c r="K661" t="s">
        <v>39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40</v>
      </c>
      <c r="S661" t="s">
        <v>2039</v>
      </c>
      <c r="T661" t="s">
        <v>2040</v>
      </c>
    </row>
    <row r="662" spans="1:20" x14ac:dyDescent="0.25">
      <c r="A662">
        <v>660</v>
      </c>
      <c r="B662" s="4" t="s">
        <v>1360</v>
      </c>
      <c r="C662" s="3" t="s">
        <v>1361</v>
      </c>
      <c r="D662">
        <v>9100</v>
      </c>
      <c r="E662">
        <v>7438</v>
      </c>
      <c r="F662">
        <f t="shared" si="40"/>
        <v>81.736263736263737</v>
      </c>
      <c r="G662" t="s">
        <v>12</v>
      </c>
      <c r="H662">
        <v>77</v>
      </c>
      <c r="I662">
        <f t="shared" si="41"/>
        <v>77</v>
      </c>
      <c r="J662" t="s">
        <v>19</v>
      </c>
      <c r="K662" t="s">
        <v>20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31</v>
      </c>
      <c r="S662" t="s">
        <v>2037</v>
      </c>
      <c r="T662" t="s">
        <v>2038</v>
      </c>
    </row>
    <row r="663" spans="1:20" x14ac:dyDescent="0.25">
      <c r="A663">
        <v>661</v>
      </c>
      <c r="B663" s="4" t="s">
        <v>1362</v>
      </c>
      <c r="C663" s="3" t="s">
        <v>1363</v>
      </c>
      <c r="D663">
        <v>106800</v>
      </c>
      <c r="E663">
        <v>57872</v>
      </c>
      <c r="F663">
        <f t="shared" si="40"/>
        <v>54.187265917603</v>
      </c>
      <c r="G663" t="s">
        <v>12</v>
      </c>
      <c r="H663">
        <v>752</v>
      </c>
      <c r="I663">
        <f t="shared" si="41"/>
        <v>752</v>
      </c>
      <c r="J663" t="s">
        <v>34</v>
      </c>
      <c r="K663" t="s">
        <v>35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157</v>
      </c>
      <c r="S663" t="s">
        <v>2033</v>
      </c>
      <c r="T663" t="s">
        <v>2056</v>
      </c>
    </row>
    <row r="664" spans="1:20" x14ac:dyDescent="0.25">
      <c r="A664">
        <v>662</v>
      </c>
      <c r="B664" s="4" t="s">
        <v>1364</v>
      </c>
      <c r="C664" s="3" t="s">
        <v>1365</v>
      </c>
      <c r="D664">
        <v>9100</v>
      </c>
      <c r="E664">
        <v>8906</v>
      </c>
      <c r="F664">
        <f t="shared" si="40"/>
        <v>97.868131868131869</v>
      </c>
      <c r="G664" t="s">
        <v>12</v>
      </c>
      <c r="H664">
        <v>131</v>
      </c>
      <c r="I664">
        <f t="shared" si="41"/>
        <v>131</v>
      </c>
      <c r="J664" t="s">
        <v>19</v>
      </c>
      <c r="K664" t="s">
        <v>20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31</v>
      </c>
      <c r="S664" t="s">
        <v>2037</v>
      </c>
      <c r="T664" t="s">
        <v>2038</v>
      </c>
    </row>
    <row r="665" spans="1:20" x14ac:dyDescent="0.25">
      <c r="A665">
        <v>663</v>
      </c>
      <c r="B665" s="4" t="s">
        <v>1366</v>
      </c>
      <c r="C665" s="3" t="s">
        <v>1367</v>
      </c>
      <c r="D665">
        <v>10000</v>
      </c>
      <c r="E665">
        <v>7724</v>
      </c>
      <c r="F665">
        <f t="shared" si="40"/>
        <v>77.239999999999995</v>
      </c>
      <c r="G665" t="s">
        <v>12</v>
      </c>
      <c r="H665">
        <v>87</v>
      </c>
      <c r="I665">
        <f t="shared" si="41"/>
        <v>87</v>
      </c>
      <c r="J665" t="s">
        <v>19</v>
      </c>
      <c r="K665" t="s">
        <v>20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31</v>
      </c>
      <c r="S665" t="s">
        <v>2037</v>
      </c>
      <c r="T665" t="s">
        <v>2038</v>
      </c>
    </row>
    <row r="666" spans="1:20" x14ac:dyDescent="0.25">
      <c r="A666">
        <v>664</v>
      </c>
      <c r="B666" s="4" t="s">
        <v>706</v>
      </c>
      <c r="C666" s="3" t="s">
        <v>1368</v>
      </c>
      <c r="D666">
        <v>79400</v>
      </c>
      <c r="E666">
        <v>26571</v>
      </c>
      <c r="F666">
        <f t="shared" si="40"/>
        <v>33.464735516372798</v>
      </c>
      <c r="G666" t="s">
        <v>12</v>
      </c>
      <c r="H666">
        <v>1063</v>
      </c>
      <c r="I666">
        <f t="shared" si="41"/>
        <v>1063</v>
      </c>
      <c r="J666" t="s">
        <v>19</v>
      </c>
      <c r="K666" t="s">
        <v>20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157</v>
      </c>
      <c r="S666" t="s">
        <v>2033</v>
      </c>
      <c r="T666" t="s">
        <v>2056</v>
      </c>
    </row>
    <row r="667" spans="1:20" x14ac:dyDescent="0.25">
      <c r="A667">
        <v>665</v>
      </c>
      <c r="B667" s="4" t="s">
        <v>1369</v>
      </c>
      <c r="C667" s="3" t="s">
        <v>1370</v>
      </c>
      <c r="D667">
        <v>5100</v>
      </c>
      <c r="E667">
        <v>12219</v>
      </c>
      <c r="F667">
        <f t="shared" si="40"/>
        <v>239.58823529411765</v>
      </c>
      <c r="G667" t="s">
        <v>18</v>
      </c>
      <c r="H667">
        <v>272</v>
      </c>
      <c r="I667">
        <f t="shared" si="41"/>
        <v>272</v>
      </c>
      <c r="J667" t="s">
        <v>19</v>
      </c>
      <c r="K667" t="s">
        <v>20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40</v>
      </c>
      <c r="S667" t="s">
        <v>2039</v>
      </c>
      <c r="T667" t="s">
        <v>2040</v>
      </c>
    </row>
    <row r="668" spans="1:20" x14ac:dyDescent="0.25">
      <c r="A668">
        <v>666</v>
      </c>
      <c r="B668" s="4" t="s">
        <v>1371</v>
      </c>
      <c r="C668" s="3" t="s">
        <v>1372</v>
      </c>
      <c r="D668">
        <v>3100</v>
      </c>
      <c r="E668">
        <v>1985</v>
      </c>
      <c r="F668">
        <f t="shared" si="40"/>
        <v>64.032258064516128</v>
      </c>
      <c r="G668" t="s">
        <v>72</v>
      </c>
      <c r="H668">
        <v>25</v>
      </c>
      <c r="I668">
        <f t="shared" si="41"/>
        <v>25</v>
      </c>
      <c r="J668" t="s">
        <v>19</v>
      </c>
      <c r="K668" t="s">
        <v>20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31</v>
      </c>
      <c r="S668" t="s">
        <v>2037</v>
      </c>
      <c r="T668" t="s">
        <v>2038</v>
      </c>
    </row>
    <row r="669" spans="1:20" ht="31.5" x14ac:dyDescent="0.25">
      <c r="A669">
        <v>667</v>
      </c>
      <c r="B669" s="4" t="s">
        <v>1373</v>
      </c>
      <c r="C669" s="3" t="s">
        <v>1374</v>
      </c>
      <c r="D669">
        <v>6900</v>
      </c>
      <c r="E669">
        <v>12155</v>
      </c>
      <c r="F669">
        <f t="shared" si="40"/>
        <v>176.15942028985506</v>
      </c>
      <c r="G669" t="s">
        <v>18</v>
      </c>
      <c r="H669">
        <v>419</v>
      </c>
      <c r="I669">
        <f t="shared" si="41"/>
        <v>419</v>
      </c>
      <c r="J669" t="s">
        <v>19</v>
      </c>
      <c r="K669" t="s">
        <v>20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1027</v>
      </c>
      <c r="S669" t="s">
        <v>2062</v>
      </c>
      <c r="T669" t="s">
        <v>2063</v>
      </c>
    </row>
    <row r="670" spans="1:20" ht="31.5" x14ac:dyDescent="0.25">
      <c r="A670">
        <v>668</v>
      </c>
      <c r="B670" s="4" t="s">
        <v>1375</v>
      </c>
      <c r="C670" s="3" t="s">
        <v>1376</v>
      </c>
      <c r="D670">
        <v>27500</v>
      </c>
      <c r="E670">
        <v>5593</v>
      </c>
      <c r="F670">
        <f t="shared" si="40"/>
        <v>20.33818181818182</v>
      </c>
      <c r="G670" t="s">
        <v>12</v>
      </c>
      <c r="H670">
        <v>76</v>
      </c>
      <c r="I670">
        <f t="shared" si="41"/>
        <v>76</v>
      </c>
      <c r="J670" t="s">
        <v>19</v>
      </c>
      <c r="K670" t="s">
        <v>20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31</v>
      </c>
      <c r="S670" t="s">
        <v>2037</v>
      </c>
      <c r="T670" t="s">
        <v>2038</v>
      </c>
    </row>
    <row r="671" spans="1:20" x14ac:dyDescent="0.25">
      <c r="A671">
        <v>669</v>
      </c>
      <c r="B671" s="4" t="s">
        <v>1377</v>
      </c>
      <c r="C671" s="3" t="s">
        <v>1378</v>
      </c>
      <c r="D671">
        <v>48800</v>
      </c>
      <c r="E671">
        <v>175020</v>
      </c>
      <c r="F671">
        <f t="shared" si="40"/>
        <v>358.64754098360658</v>
      </c>
      <c r="G671" t="s">
        <v>18</v>
      </c>
      <c r="H671">
        <v>1621</v>
      </c>
      <c r="I671">
        <f t="shared" si="41"/>
        <v>1621</v>
      </c>
      <c r="J671" t="s">
        <v>105</v>
      </c>
      <c r="K671" t="s">
        <v>106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31</v>
      </c>
      <c r="S671" t="s">
        <v>2037</v>
      </c>
      <c r="T671" t="s">
        <v>2038</v>
      </c>
    </row>
    <row r="672" spans="1:20" ht="31.5" x14ac:dyDescent="0.25">
      <c r="A672">
        <v>670</v>
      </c>
      <c r="B672" s="4" t="s">
        <v>1332</v>
      </c>
      <c r="C672" s="3" t="s">
        <v>1379</v>
      </c>
      <c r="D672">
        <v>16200</v>
      </c>
      <c r="E672">
        <v>75955</v>
      </c>
      <c r="F672">
        <f t="shared" si="40"/>
        <v>468.85802469135803</v>
      </c>
      <c r="G672" t="s">
        <v>18</v>
      </c>
      <c r="H672">
        <v>1101</v>
      </c>
      <c r="I672">
        <f t="shared" si="41"/>
        <v>1101</v>
      </c>
      <c r="J672" t="s">
        <v>19</v>
      </c>
      <c r="K672" t="s">
        <v>20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58</v>
      </c>
      <c r="S672" t="s">
        <v>2033</v>
      </c>
      <c r="T672" t="s">
        <v>2043</v>
      </c>
    </row>
    <row r="673" spans="1:20" ht="31.5" x14ac:dyDescent="0.25">
      <c r="A673">
        <v>671</v>
      </c>
      <c r="B673" s="4" t="s">
        <v>1380</v>
      </c>
      <c r="C673" s="3" t="s">
        <v>1381</v>
      </c>
      <c r="D673">
        <v>97600</v>
      </c>
      <c r="E673">
        <v>119127</v>
      </c>
      <c r="F673">
        <f t="shared" si="40"/>
        <v>122.05635245901641</v>
      </c>
      <c r="G673" t="s">
        <v>18</v>
      </c>
      <c r="H673">
        <v>1073</v>
      </c>
      <c r="I673">
        <f t="shared" si="41"/>
        <v>1073</v>
      </c>
      <c r="J673" t="s">
        <v>19</v>
      </c>
      <c r="K673" t="s">
        <v>20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31</v>
      </c>
      <c r="S673" t="s">
        <v>2037</v>
      </c>
      <c r="T673" t="s">
        <v>2038</v>
      </c>
    </row>
    <row r="674" spans="1:20" x14ac:dyDescent="0.25">
      <c r="A674">
        <v>672</v>
      </c>
      <c r="B674" s="4" t="s">
        <v>1382</v>
      </c>
      <c r="C674" s="3" t="s">
        <v>1383</v>
      </c>
      <c r="D674">
        <v>197900</v>
      </c>
      <c r="E674">
        <v>110689</v>
      </c>
      <c r="F674">
        <f t="shared" si="40"/>
        <v>55.931783729156137</v>
      </c>
      <c r="G674" t="s">
        <v>12</v>
      </c>
      <c r="H674">
        <v>4428</v>
      </c>
      <c r="I674">
        <f t="shared" si="41"/>
        <v>4428</v>
      </c>
      <c r="J674" t="s">
        <v>24</v>
      </c>
      <c r="K674" t="s">
        <v>25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31</v>
      </c>
      <c r="S674" t="s">
        <v>2037</v>
      </c>
      <c r="T674" t="s">
        <v>2038</v>
      </c>
    </row>
    <row r="675" spans="1:20" x14ac:dyDescent="0.25">
      <c r="A675">
        <v>673</v>
      </c>
      <c r="B675" s="4" t="s">
        <v>1384</v>
      </c>
      <c r="C675" s="3" t="s">
        <v>1385</v>
      </c>
      <c r="D675">
        <v>5600</v>
      </c>
      <c r="E675">
        <v>2445</v>
      </c>
      <c r="F675">
        <f t="shared" si="40"/>
        <v>43.660714285714285</v>
      </c>
      <c r="G675" t="s">
        <v>12</v>
      </c>
      <c r="H675">
        <v>58</v>
      </c>
      <c r="I675">
        <f t="shared" si="41"/>
        <v>58</v>
      </c>
      <c r="J675" t="s">
        <v>105</v>
      </c>
      <c r="K675" t="s">
        <v>106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58</v>
      </c>
      <c r="S675" t="s">
        <v>2033</v>
      </c>
      <c r="T675" t="s">
        <v>2043</v>
      </c>
    </row>
    <row r="676" spans="1:20" x14ac:dyDescent="0.25">
      <c r="A676">
        <v>674</v>
      </c>
      <c r="B676" s="4" t="s">
        <v>1386</v>
      </c>
      <c r="C676" s="3" t="s">
        <v>1387</v>
      </c>
      <c r="D676">
        <v>170700</v>
      </c>
      <c r="E676">
        <v>57250</v>
      </c>
      <c r="F676">
        <f t="shared" si="40"/>
        <v>33.53837141183363</v>
      </c>
      <c r="G676" t="s">
        <v>72</v>
      </c>
      <c r="H676">
        <v>1218</v>
      </c>
      <c r="I676">
        <f t="shared" si="41"/>
        <v>1218</v>
      </c>
      <c r="J676" t="s">
        <v>19</v>
      </c>
      <c r="K676" t="s">
        <v>20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120</v>
      </c>
      <c r="S676" t="s">
        <v>2052</v>
      </c>
      <c r="T676" t="s">
        <v>2053</v>
      </c>
    </row>
    <row r="677" spans="1:20" x14ac:dyDescent="0.25">
      <c r="A677">
        <v>675</v>
      </c>
      <c r="B677" s="4" t="s">
        <v>1388</v>
      </c>
      <c r="C677" s="3" t="s">
        <v>1389</v>
      </c>
      <c r="D677">
        <v>9700</v>
      </c>
      <c r="E677">
        <v>11929</v>
      </c>
      <c r="F677">
        <f t="shared" si="40"/>
        <v>122.97938144329896</v>
      </c>
      <c r="G677" t="s">
        <v>18</v>
      </c>
      <c r="H677">
        <v>331</v>
      </c>
      <c r="I677">
        <f t="shared" si="41"/>
        <v>331</v>
      </c>
      <c r="J677" t="s">
        <v>19</v>
      </c>
      <c r="K677" t="s">
        <v>20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1027</v>
      </c>
      <c r="S677" t="s">
        <v>2062</v>
      </c>
      <c r="T677" t="s">
        <v>2063</v>
      </c>
    </row>
    <row r="678" spans="1:20" x14ac:dyDescent="0.25">
      <c r="A678">
        <v>676</v>
      </c>
      <c r="B678" s="4" t="s">
        <v>1390</v>
      </c>
      <c r="C678" s="3" t="s">
        <v>1391</v>
      </c>
      <c r="D678">
        <v>62300</v>
      </c>
      <c r="E678">
        <v>118214</v>
      </c>
      <c r="F678">
        <f t="shared" si="40"/>
        <v>189.74959871589084</v>
      </c>
      <c r="G678" t="s">
        <v>18</v>
      </c>
      <c r="H678">
        <v>1170</v>
      </c>
      <c r="I678">
        <f t="shared" si="41"/>
        <v>1170</v>
      </c>
      <c r="J678" t="s">
        <v>19</v>
      </c>
      <c r="K678" t="s">
        <v>20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120</v>
      </c>
      <c r="S678" t="s">
        <v>2052</v>
      </c>
      <c r="T678" t="s">
        <v>2053</v>
      </c>
    </row>
    <row r="679" spans="1:20" x14ac:dyDescent="0.25">
      <c r="A679">
        <v>677</v>
      </c>
      <c r="B679" s="4" t="s">
        <v>1392</v>
      </c>
      <c r="C679" s="3" t="s">
        <v>1393</v>
      </c>
      <c r="D679">
        <v>5300</v>
      </c>
      <c r="E679">
        <v>4432</v>
      </c>
      <c r="F679">
        <f t="shared" si="40"/>
        <v>83.622641509433961</v>
      </c>
      <c r="G679" t="s">
        <v>12</v>
      </c>
      <c r="H679">
        <v>111</v>
      </c>
      <c r="I679">
        <f t="shared" si="41"/>
        <v>111</v>
      </c>
      <c r="J679" t="s">
        <v>19</v>
      </c>
      <c r="K679" t="s">
        <v>20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117</v>
      </c>
      <c r="S679" t="s">
        <v>2045</v>
      </c>
      <c r="T679" t="s">
        <v>2051</v>
      </c>
    </row>
    <row r="680" spans="1:20" x14ac:dyDescent="0.25">
      <c r="A680">
        <v>678</v>
      </c>
      <c r="B680" s="4" t="s">
        <v>1394</v>
      </c>
      <c r="C680" s="3" t="s">
        <v>1395</v>
      </c>
      <c r="D680">
        <v>99500</v>
      </c>
      <c r="E680">
        <v>17879</v>
      </c>
      <c r="F680">
        <f t="shared" si="40"/>
        <v>17.968844221105527</v>
      </c>
      <c r="G680" t="s">
        <v>72</v>
      </c>
      <c r="H680">
        <v>215</v>
      </c>
      <c r="I680">
        <f t="shared" si="41"/>
        <v>215</v>
      </c>
      <c r="J680" t="s">
        <v>19</v>
      </c>
      <c r="K680" t="s">
        <v>20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51</v>
      </c>
      <c r="S680" t="s">
        <v>2039</v>
      </c>
      <c r="T680" t="s">
        <v>2042</v>
      </c>
    </row>
    <row r="681" spans="1:20" x14ac:dyDescent="0.25">
      <c r="A681">
        <v>679</v>
      </c>
      <c r="B681" s="4" t="s">
        <v>666</v>
      </c>
      <c r="C681" s="3" t="s">
        <v>1396</v>
      </c>
      <c r="D681">
        <v>1400</v>
      </c>
      <c r="E681">
        <v>14511</v>
      </c>
      <c r="F681">
        <f t="shared" si="40"/>
        <v>1036.5</v>
      </c>
      <c r="G681" t="s">
        <v>18</v>
      </c>
      <c r="H681">
        <v>363</v>
      </c>
      <c r="I681">
        <f t="shared" si="41"/>
        <v>363</v>
      </c>
      <c r="J681" t="s">
        <v>19</v>
      </c>
      <c r="K681" t="s">
        <v>20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15</v>
      </c>
      <c r="S681" t="s">
        <v>2031</v>
      </c>
      <c r="T681" t="s">
        <v>2032</v>
      </c>
    </row>
    <row r="682" spans="1:20" ht="31.5" x14ac:dyDescent="0.25">
      <c r="A682">
        <v>680</v>
      </c>
      <c r="B682" s="4" t="s">
        <v>1397</v>
      </c>
      <c r="C682" s="3" t="s">
        <v>1398</v>
      </c>
      <c r="D682">
        <v>145600</v>
      </c>
      <c r="E682">
        <v>141822</v>
      </c>
      <c r="F682">
        <f t="shared" si="40"/>
        <v>97.405219780219781</v>
      </c>
      <c r="G682" t="s">
        <v>12</v>
      </c>
      <c r="H682">
        <v>2955</v>
      </c>
      <c r="I682">
        <f t="shared" si="41"/>
        <v>2955</v>
      </c>
      <c r="J682" t="s">
        <v>19</v>
      </c>
      <c r="K682" t="s">
        <v>20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290</v>
      </c>
      <c r="S682" t="s">
        <v>2048</v>
      </c>
      <c r="T682" t="s">
        <v>2059</v>
      </c>
    </row>
    <row r="683" spans="1:20" ht="31.5" x14ac:dyDescent="0.25">
      <c r="A683">
        <v>681</v>
      </c>
      <c r="B683" s="4" t="s">
        <v>1399</v>
      </c>
      <c r="C683" s="3" t="s">
        <v>1400</v>
      </c>
      <c r="D683">
        <v>184100</v>
      </c>
      <c r="E683">
        <v>159037</v>
      </c>
      <c r="F683">
        <f t="shared" si="40"/>
        <v>86.386203150461711</v>
      </c>
      <c r="G683" t="s">
        <v>12</v>
      </c>
      <c r="H683">
        <v>1657</v>
      </c>
      <c r="I683">
        <f t="shared" si="41"/>
        <v>1657</v>
      </c>
      <c r="J683" t="s">
        <v>19</v>
      </c>
      <c r="K683" t="s">
        <v>20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31</v>
      </c>
      <c r="S683" t="s">
        <v>2037</v>
      </c>
      <c r="T683" t="s">
        <v>2038</v>
      </c>
    </row>
    <row r="684" spans="1:20" x14ac:dyDescent="0.25">
      <c r="A684">
        <v>682</v>
      </c>
      <c r="B684" s="4" t="s">
        <v>1401</v>
      </c>
      <c r="C684" s="3" t="s">
        <v>1402</v>
      </c>
      <c r="D684">
        <v>5400</v>
      </c>
      <c r="E684">
        <v>8109</v>
      </c>
      <c r="F684">
        <f t="shared" si="40"/>
        <v>150.16666666666666</v>
      </c>
      <c r="G684" t="s">
        <v>18</v>
      </c>
      <c r="H684">
        <v>103</v>
      </c>
      <c r="I684">
        <f t="shared" si="41"/>
        <v>103</v>
      </c>
      <c r="J684" t="s">
        <v>19</v>
      </c>
      <c r="K684" t="s">
        <v>20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31</v>
      </c>
      <c r="S684" t="s">
        <v>2037</v>
      </c>
      <c r="T684" t="s">
        <v>2038</v>
      </c>
    </row>
    <row r="685" spans="1:20" x14ac:dyDescent="0.25">
      <c r="A685">
        <v>683</v>
      </c>
      <c r="B685" s="4" t="s">
        <v>1403</v>
      </c>
      <c r="C685" s="3" t="s">
        <v>1404</v>
      </c>
      <c r="D685">
        <v>2300</v>
      </c>
      <c r="E685">
        <v>8244</v>
      </c>
      <c r="F685">
        <f t="shared" si="40"/>
        <v>358.43478260869563</v>
      </c>
      <c r="G685" t="s">
        <v>18</v>
      </c>
      <c r="H685">
        <v>147</v>
      </c>
      <c r="I685">
        <f t="shared" si="41"/>
        <v>147</v>
      </c>
      <c r="J685" t="s">
        <v>19</v>
      </c>
      <c r="K685" t="s">
        <v>20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31</v>
      </c>
      <c r="S685" t="s">
        <v>2037</v>
      </c>
      <c r="T685" t="s">
        <v>2038</v>
      </c>
    </row>
    <row r="686" spans="1:20" x14ac:dyDescent="0.25">
      <c r="A686">
        <v>684</v>
      </c>
      <c r="B686" s="4" t="s">
        <v>1405</v>
      </c>
      <c r="C686" s="3" t="s">
        <v>1406</v>
      </c>
      <c r="D686">
        <v>1400</v>
      </c>
      <c r="E686">
        <v>7600</v>
      </c>
      <c r="F686">
        <f t="shared" si="40"/>
        <v>542.85714285714289</v>
      </c>
      <c r="G686" t="s">
        <v>18</v>
      </c>
      <c r="H686">
        <v>110</v>
      </c>
      <c r="I686">
        <f t="shared" si="41"/>
        <v>110</v>
      </c>
      <c r="J686" t="s">
        <v>13</v>
      </c>
      <c r="K686" t="s">
        <v>14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66</v>
      </c>
      <c r="S686" t="s">
        <v>2045</v>
      </c>
      <c r="T686" t="s">
        <v>2046</v>
      </c>
    </row>
    <row r="687" spans="1:20" x14ac:dyDescent="0.25">
      <c r="A687">
        <v>685</v>
      </c>
      <c r="B687" s="4" t="s">
        <v>1407</v>
      </c>
      <c r="C687" s="3" t="s">
        <v>1408</v>
      </c>
      <c r="D687">
        <v>140000</v>
      </c>
      <c r="E687">
        <v>94501</v>
      </c>
      <c r="F687">
        <f t="shared" si="40"/>
        <v>67.500714285714281</v>
      </c>
      <c r="G687" t="s">
        <v>12</v>
      </c>
      <c r="H687">
        <v>926</v>
      </c>
      <c r="I687">
        <f t="shared" si="41"/>
        <v>926</v>
      </c>
      <c r="J687" t="s">
        <v>13</v>
      </c>
      <c r="K687" t="s">
        <v>14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31</v>
      </c>
      <c r="S687" t="s">
        <v>2037</v>
      </c>
      <c r="T687" t="s">
        <v>2038</v>
      </c>
    </row>
    <row r="688" spans="1:20" x14ac:dyDescent="0.25">
      <c r="A688">
        <v>686</v>
      </c>
      <c r="B688" s="4" t="s">
        <v>1409</v>
      </c>
      <c r="C688" s="3" t="s">
        <v>1410</v>
      </c>
      <c r="D688">
        <v>7500</v>
      </c>
      <c r="E688">
        <v>14381</v>
      </c>
      <c r="F688">
        <f t="shared" si="40"/>
        <v>191.74666666666667</v>
      </c>
      <c r="G688" t="s">
        <v>18</v>
      </c>
      <c r="H688">
        <v>134</v>
      </c>
      <c r="I688">
        <f t="shared" si="41"/>
        <v>134</v>
      </c>
      <c r="J688" t="s">
        <v>19</v>
      </c>
      <c r="K688" t="s">
        <v>20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63</v>
      </c>
      <c r="S688" t="s">
        <v>2035</v>
      </c>
      <c r="T688" t="s">
        <v>2044</v>
      </c>
    </row>
    <row r="689" spans="1:20" x14ac:dyDescent="0.25">
      <c r="A689">
        <v>687</v>
      </c>
      <c r="B689" s="4" t="s">
        <v>1411</v>
      </c>
      <c r="C689" s="3" t="s">
        <v>1412</v>
      </c>
      <c r="D689">
        <v>1500</v>
      </c>
      <c r="E689">
        <v>13980</v>
      </c>
      <c r="F689">
        <f t="shared" si="40"/>
        <v>932</v>
      </c>
      <c r="G689" t="s">
        <v>18</v>
      </c>
      <c r="H689">
        <v>269</v>
      </c>
      <c r="I689">
        <f t="shared" si="41"/>
        <v>269</v>
      </c>
      <c r="J689" t="s">
        <v>19</v>
      </c>
      <c r="K689" t="s">
        <v>20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31</v>
      </c>
      <c r="S689" t="s">
        <v>2037</v>
      </c>
      <c r="T689" t="s">
        <v>2038</v>
      </c>
    </row>
    <row r="690" spans="1:20" x14ac:dyDescent="0.25">
      <c r="A690">
        <v>688</v>
      </c>
      <c r="B690" s="4" t="s">
        <v>1413</v>
      </c>
      <c r="C690" s="3" t="s">
        <v>1414</v>
      </c>
      <c r="D690">
        <v>2900</v>
      </c>
      <c r="E690">
        <v>12449</v>
      </c>
      <c r="F690">
        <f t="shared" si="40"/>
        <v>429.27586206896552</v>
      </c>
      <c r="G690" t="s">
        <v>18</v>
      </c>
      <c r="H690">
        <v>175</v>
      </c>
      <c r="I690">
        <f t="shared" si="41"/>
        <v>175</v>
      </c>
      <c r="J690" t="s">
        <v>19</v>
      </c>
      <c r="K690" t="s">
        <v>20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267</v>
      </c>
      <c r="S690" t="s">
        <v>2039</v>
      </c>
      <c r="T690" t="s">
        <v>2058</v>
      </c>
    </row>
    <row r="691" spans="1:20" x14ac:dyDescent="0.25">
      <c r="A691">
        <v>689</v>
      </c>
      <c r="B691" s="4" t="s">
        <v>1415</v>
      </c>
      <c r="C691" s="3" t="s">
        <v>1416</v>
      </c>
      <c r="D691">
        <v>7300</v>
      </c>
      <c r="E691">
        <v>7348</v>
      </c>
      <c r="F691">
        <f t="shared" si="40"/>
        <v>100.65753424657535</v>
      </c>
      <c r="G691" t="s">
        <v>18</v>
      </c>
      <c r="H691">
        <v>69</v>
      </c>
      <c r="I691">
        <f t="shared" si="41"/>
        <v>69</v>
      </c>
      <c r="J691" t="s">
        <v>19</v>
      </c>
      <c r="K691" t="s">
        <v>20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26</v>
      </c>
      <c r="S691" t="s">
        <v>2035</v>
      </c>
      <c r="T691" t="s">
        <v>2036</v>
      </c>
    </row>
    <row r="692" spans="1:20" x14ac:dyDescent="0.25">
      <c r="A692">
        <v>690</v>
      </c>
      <c r="B692" s="4" t="s">
        <v>1417</v>
      </c>
      <c r="C692" s="3" t="s">
        <v>1418</v>
      </c>
      <c r="D692">
        <v>3600</v>
      </c>
      <c r="E692">
        <v>8158</v>
      </c>
      <c r="F692">
        <f t="shared" si="40"/>
        <v>226.61111111111109</v>
      </c>
      <c r="G692" t="s">
        <v>18</v>
      </c>
      <c r="H692">
        <v>190</v>
      </c>
      <c r="I692">
        <f t="shared" si="41"/>
        <v>190</v>
      </c>
      <c r="J692" t="s">
        <v>19</v>
      </c>
      <c r="K692" t="s">
        <v>20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40</v>
      </c>
      <c r="S692" t="s">
        <v>2039</v>
      </c>
      <c r="T692" t="s">
        <v>2040</v>
      </c>
    </row>
    <row r="693" spans="1:20" x14ac:dyDescent="0.25">
      <c r="A693">
        <v>691</v>
      </c>
      <c r="B693" s="4" t="s">
        <v>1419</v>
      </c>
      <c r="C693" s="3" t="s">
        <v>1420</v>
      </c>
      <c r="D693">
        <v>5000</v>
      </c>
      <c r="E693">
        <v>7119</v>
      </c>
      <c r="F693">
        <f t="shared" si="40"/>
        <v>142.38</v>
      </c>
      <c r="G693" t="s">
        <v>18</v>
      </c>
      <c r="H693">
        <v>237</v>
      </c>
      <c r="I693">
        <f t="shared" si="41"/>
        <v>237</v>
      </c>
      <c r="J693" t="s">
        <v>19</v>
      </c>
      <c r="K693" t="s">
        <v>20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40</v>
      </c>
      <c r="S693" t="s">
        <v>2039</v>
      </c>
      <c r="T693" t="s">
        <v>2040</v>
      </c>
    </row>
    <row r="694" spans="1:20" x14ac:dyDescent="0.25">
      <c r="A694">
        <v>692</v>
      </c>
      <c r="B694" s="4" t="s">
        <v>1421</v>
      </c>
      <c r="C694" s="3" t="s">
        <v>1422</v>
      </c>
      <c r="D694">
        <v>6000</v>
      </c>
      <c r="E694">
        <v>5438</v>
      </c>
      <c r="F694">
        <f t="shared" si="40"/>
        <v>90.633333333333326</v>
      </c>
      <c r="G694" t="s">
        <v>12</v>
      </c>
      <c r="H694">
        <v>77</v>
      </c>
      <c r="I694">
        <f t="shared" si="41"/>
        <v>77</v>
      </c>
      <c r="J694" t="s">
        <v>38</v>
      </c>
      <c r="K694" t="s">
        <v>39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21</v>
      </c>
      <c r="S694" t="s">
        <v>2033</v>
      </c>
      <c r="T694" t="s">
        <v>2034</v>
      </c>
    </row>
    <row r="695" spans="1:20" ht="31.5" x14ac:dyDescent="0.25">
      <c r="A695">
        <v>693</v>
      </c>
      <c r="B695" s="4" t="s">
        <v>1423</v>
      </c>
      <c r="C695" s="3" t="s">
        <v>1424</v>
      </c>
      <c r="D695">
        <v>180400</v>
      </c>
      <c r="E695">
        <v>115396</v>
      </c>
      <c r="F695">
        <f t="shared" si="40"/>
        <v>63.966740576496676</v>
      </c>
      <c r="G695" t="s">
        <v>12</v>
      </c>
      <c r="H695">
        <v>1748</v>
      </c>
      <c r="I695">
        <f t="shared" si="41"/>
        <v>1748</v>
      </c>
      <c r="J695" t="s">
        <v>19</v>
      </c>
      <c r="K695" t="s">
        <v>20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31</v>
      </c>
      <c r="S695" t="s">
        <v>2037</v>
      </c>
      <c r="T695" t="s">
        <v>2038</v>
      </c>
    </row>
    <row r="696" spans="1:20" x14ac:dyDescent="0.25">
      <c r="A696">
        <v>694</v>
      </c>
      <c r="B696" s="4" t="s">
        <v>1425</v>
      </c>
      <c r="C696" s="3" t="s">
        <v>1426</v>
      </c>
      <c r="D696">
        <v>9100</v>
      </c>
      <c r="E696">
        <v>7656</v>
      </c>
      <c r="F696">
        <f t="shared" si="40"/>
        <v>84.131868131868131</v>
      </c>
      <c r="G696" t="s">
        <v>12</v>
      </c>
      <c r="H696">
        <v>79</v>
      </c>
      <c r="I696">
        <f t="shared" si="41"/>
        <v>79</v>
      </c>
      <c r="J696" t="s">
        <v>19</v>
      </c>
      <c r="K696" t="s">
        <v>20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31</v>
      </c>
      <c r="S696" t="s">
        <v>2037</v>
      </c>
      <c r="T696" t="s">
        <v>2038</v>
      </c>
    </row>
    <row r="697" spans="1:20" x14ac:dyDescent="0.25">
      <c r="A697">
        <v>695</v>
      </c>
      <c r="B697" s="4" t="s">
        <v>1427</v>
      </c>
      <c r="C697" s="3" t="s">
        <v>1428</v>
      </c>
      <c r="D697">
        <v>9200</v>
      </c>
      <c r="E697">
        <v>12322</v>
      </c>
      <c r="F697">
        <f t="shared" si="40"/>
        <v>133.93478260869566</v>
      </c>
      <c r="G697" t="s">
        <v>18</v>
      </c>
      <c r="H697">
        <v>196</v>
      </c>
      <c r="I697">
        <f t="shared" si="41"/>
        <v>196</v>
      </c>
      <c r="J697" t="s">
        <v>105</v>
      </c>
      <c r="K697" t="s">
        <v>106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21</v>
      </c>
      <c r="S697" t="s">
        <v>2033</v>
      </c>
      <c r="T697" t="s">
        <v>2034</v>
      </c>
    </row>
    <row r="698" spans="1:20" x14ac:dyDescent="0.25">
      <c r="A698">
        <v>696</v>
      </c>
      <c r="B698" s="4" t="s">
        <v>1429</v>
      </c>
      <c r="C698" s="3" t="s">
        <v>1430</v>
      </c>
      <c r="D698">
        <v>164100</v>
      </c>
      <c r="E698">
        <v>96888</v>
      </c>
      <c r="F698">
        <f t="shared" si="40"/>
        <v>59.042047531992694</v>
      </c>
      <c r="G698" t="s">
        <v>12</v>
      </c>
      <c r="H698">
        <v>889</v>
      </c>
      <c r="I698">
        <f t="shared" si="41"/>
        <v>889</v>
      </c>
      <c r="J698" t="s">
        <v>19</v>
      </c>
      <c r="K698" t="s">
        <v>20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31</v>
      </c>
      <c r="S698" t="s">
        <v>2037</v>
      </c>
      <c r="T698" t="s">
        <v>2038</v>
      </c>
    </row>
    <row r="699" spans="1:20" x14ac:dyDescent="0.25">
      <c r="A699">
        <v>697</v>
      </c>
      <c r="B699" s="4" t="s">
        <v>1431</v>
      </c>
      <c r="C699" s="3" t="s">
        <v>1432</v>
      </c>
      <c r="D699">
        <v>128900</v>
      </c>
      <c r="E699">
        <v>196960</v>
      </c>
      <c r="F699">
        <f t="shared" si="40"/>
        <v>152.80062063615205</v>
      </c>
      <c r="G699" t="s">
        <v>18</v>
      </c>
      <c r="H699">
        <v>7295</v>
      </c>
      <c r="I699">
        <f t="shared" si="41"/>
        <v>7295</v>
      </c>
      <c r="J699" t="s">
        <v>19</v>
      </c>
      <c r="K699" t="s">
        <v>20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48</v>
      </c>
      <c r="S699" t="s">
        <v>2033</v>
      </c>
      <c r="T699" t="s">
        <v>2041</v>
      </c>
    </row>
    <row r="700" spans="1:20" x14ac:dyDescent="0.25">
      <c r="A700">
        <v>698</v>
      </c>
      <c r="B700" s="4" t="s">
        <v>1433</v>
      </c>
      <c r="C700" s="3" t="s">
        <v>1434</v>
      </c>
      <c r="D700">
        <v>42100</v>
      </c>
      <c r="E700">
        <v>188057</v>
      </c>
      <c r="F700">
        <f t="shared" si="40"/>
        <v>446.69121140142522</v>
      </c>
      <c r="G700" t="s">
        <v>18</v>
      </c>
      <c r="H700">
        <v>2893</v>
      </c>
      <c r="I700">
        <f t="shared" si="41"/>
        <v>2893</v>
      </c>
      <c r="J700" t="s">
        <v>13</v>
      </c>
      <c r="K700" t="s">
        <v>14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63</v>
      </c>
      <c r="S700" t="s">
        <v>2035</v>
      </c>
      <c r="T700" t="s">
        <v>2044</v>
      </c>
    </row>
    <row r="701" spans="1:20" x14ac:dyDescent="0.25">
      <c r="A701">
        <v>699</v>
      </c>
      <c r="B701" s="4" t="s">
        <v>442</v>
      </c>
      <c r="C701" s="3" t="s">
        <v>1435</v>
      </c>
      <c r="D701">
        <v>7400</v>
      </c>
      <c r="E701">
        <v>6245</v>
      </c>
      <c r="F701">
        <f t="shared" si="40"/>
        <v>84.391891891891888</v>
      </c>
      <c r="G701" t="s">
        <v>12</v>
      </c>
      <c r="H701">
        <v>56</v>
      </c>
      <c r="I701">
        <f t="shared" si="41"/>
        <v>56</v>
      </c>
      <c r="J701" t="s">
        <v>19</v>
      </c>
      <c r="K701" t="s">
        <v>20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51</v>
      </c>
      <c r="S701" t="s">
        <v>2039</v>
      </c>
      <c r="T701" t="s">
        <v>2042</v>
      </c>
    </row>
    <row r="702" spans="1:20" ht="31.5" x14ac:dyDescent="0.25">
      <c r="A702">
        <v>700</v>
      </c>
      <c r="B702" s="4" t="s">
        <v>1436</v>
      </c>
      <c r="C702" s="3" t="s">
        <v>1437</v>
      </c>
      <c r="D702">
        <v>100</v>
      </c>
      <c r="E702">
        <v>3</v>
      </c>
      <c r="F702">
        <f t="shared" si="40"/>
        <v>3</v>
      </c>
      <c r="G702" t="s">
        <v>12</v>
      </c>
      <c r="H702">
        <v>1</v>
      </c>
      <c r="I702">
        <f t="shared" si="41"/>
        <v>1</v>
      </c>
      <c r="J702" t="s">
        <v>19</v>
      </c>
      <c r="K702" t="s">
        <v>20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63</v>
      </c>
      <c r="S702" t="s">
        <v>2035</v>
      </c>
      <c r="T702" t="s">
        <v>2044</v>
      </c>
    </row>
    <row r="703" spans="1:20" ht="31.5" x14ac:dyDescent="0.25">
      <c r="A703">
        <v>701</v>
      </c>
      <c r="B703" s="4" t="s">
        <v>1438</v>
      </c>
      <c r="C703" s="3" t="s">
        <v>1439</v>
      </c>
      <c r="D703">
        <v>52000</v>
      </c>
      <c r="E703">
        <v>91014</v>
      </c>
      <c r="F703">
        <f t="shared" si="40"/>
        <v>175.02692307692308</v>
      </c>
      <c r="G703" t="s">
        <v>18</v>
      </c>
      <c r="H703">
        <v>820</v>
      </c>
      <c r="I703">
        <f t="shared" si="41"/>
        <v>820</v>
      </c>
      <c r="J703" t="s">
        <v>19</v>
      </c>
      <c r="K703" t="s">
        <v>20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31</v>
      </c>
      <c r="S703" t="s">
        <v>2037</v>
      </c>
      <c r="T703" t="s">
        <v>2038</v>
      </c>
    </row>
    <row r="704" spans="1:20" ht="31.5" x14ac:dyDescent="0.25">
      <c r="A704">
        <v>702</v>
      </c>
      <c r="B704" s="4" t="s">
        <v>1440</v>
      </c>
      <c r="C704" s="3" t="s">
        <v>1441</v>
      </c>
      <c r="D704">
        <v>8700</v>
      </c>
      <c r="E704">
        <v>4710</v>
      </c>
      <c r="F704">
        <f t="shared" si="40"/>
        <v>54.137931034482754</v>
      </c>
      <c r="G704" t="s">
        <v>12</v>
      </c>
      <c r="H704">
        <v>83</v>
      </c>
      <c r="I704">
        <f t="shared" si="41"/>
        <v>83</v>
      </c>
      <c r="J704" t="s">
        <v>19</v>
      </c>
      <c r="K704" t="s">
        <v>20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63</v>
      </c>
      <c r="S704" t="s">
        <v>2035</v>
      </c>
      <c r="T704" t="s">
        <v>2044</v>
      </c>
    </row>
    <row r="705" spans="1:20" x14ac:dyDescent="0.25">
      <c r="A705">
        <v>703</v>
      </c>
      <c r="B705" s="4" t="s">
        <v>1442</v>
      </c>
      <c r="C705" s="3" t="s">
        <v>1443</v>
      </c>
      <c r="D705">
        <v>63400</v>
      </c>
      <c r="E705">
        <v>197728</v>
      </c>
      <c r="F705">
        <f t="shared" si="40"/>
        <v>311.87381703470032</v>
      </c>
      <c r="G705" t="s">
        <v>18</v>
      </c>
      <c r="H705">
        <v>2038</v>
      </c>
      <c r="I705">
        <f t="shared" si="41"/>
        <v>2038</v>
      </c>
      <c r="J705" t="s">
        <v>19</v>
      </c>
      <c r="K705" t="s">
        <v>20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204</v>
      </c>
      <c r="S705" t="s">
        <v>2045</v>
      </c>
      <c r="T705" t="s">
        <v>2057</v>
      </c>
    </row>
    <row r="706" spans="1:20" ht="31.5" x14ac:dyDescent="0.25">
      <c r="A706">
        <v>704</v>
      </c>
      <c r="B706" s="4" t="s">
        <v>1444</v>
      </c>
      <c r="C706" s="3" t="s">
        <v>1445</v>
      </c>
      <c r="D706">
        <v>8700</v>
      </c>
      <c r="E706">
        <v>10682</v>
      </c>
      <c r="F706">
        <f t="shared" si="40"/>
        <v>122.78160919540231</v>
      </c>
      <c r="G706" t="s">
        <v>18</v>
      </c>
      <c r="H706">
        <v>116</v>
      </c>
      <c r="I706">
        <f t="shared" si="41"/>
        <v>116</v>
      </c>
      <c r="J706" t="s">
        <v>19</v>
      </c>
      <c r="K706" t="s">
        <v>20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69</v>
      </c>
      <c r="S706" t="s">
        <v>2039</v>
      </c>
      <c r="T706" t="s">
        <v>2047</v>
      </c>
    </row>
    <row r="707" spans="1:20" x14ac:dyDescent="0.25">
      <c r="A707">
        <v>705</v>
      </c>
      <c r="B707" s="4" t="s">
        <v>1446</v>
      </c>
      <c r="C707" s="3" t="s">
        <v>1447</v>
      </c>
      <c r="D707">
        <v>169700</v>
      </c>
      <c r="E707">
        <v>168048</v>
      </c>
      <c r="F707">
        <f t="shared" ref="F707:F770" si="44">(E707/D707)*100</f>
        <v>99.026517383618156</v>
      </c>
      <c r="G707" t="s">
        <v>12</v>
      </c>
      <c r="H707">
        <v>2025</v>
      </c>
      <c r="I707">
        <f t="shared" ref="I707:I770" si="45">AVERAGE(H707)</f>
        <v>2025</v>
      </c>
      <c r="J707" t="s">
        <v>38</v>
      </c>
      <c r="K707" t="s">
        <v>39</v>
      </c>
      <c r="L707">
        <v>1386741600</v>
      </c>
      <c r="M707">
        <v>1387087200</v>
      </c>
      <c r="N707" s="8">
        <f t="shared" ref="N707:N770" si="46">(((L707/60)/60/24)+DATE(1970,1,1))</f>
        <v>41619.25</v>
      </c>
      <c r="O707" s="8">
        <f t="shared" ref="O707:O770" si="47">(((M707/60)/60/24)+DATE(1970,1,1))</f>
        <v>41623.25</v>
      </c>
      <c r="P707" t="b">
        <v>0</v>
      </c>
      <c r="Q707" t="b">
        <v>0</v>
      </c>
      <c r="R707" t="s">
        <v>66</v>
      </c>
      <c r="S707" t="s">
        <v>2045</v>
      </c>
      <c r="T707" t="s">
        <v>2046</v>
      </c>
    </row>
    <row r="708" spans="1:20" ht="31.5" x14ac:dyDescent="0.25">
      <c r="A708">
        <v>706</v>
      </c>
      <c r="B708" s="4" t="s">
        <v>1448</v>
      </c>
      <c r="C708" s="3" t="s">
        <v>1449</v>
      </c>
      <c r="D708">
        <v>108400</v>
      </c>
      <c r="E708">
        <v>138586</v>
      </c>
      <c r="F708">
        <f t="shared" si="44"/>
        <v>127.84686346863469</v>
      </c>
      <c r="G708" t="s">
        <v>18</v>
      </c>
      <c r="H708">
        <v>1345</v>
      </c>
      <c r="I708">
        <f t="shared" si="45"/>
        <v>1345</v>
      </c>
      <c r="J708" t="s">
        <v>24</v>
      </c>
      <c r="K708" t="s">
        <v>25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26</v>
      </c>
      <c r="S708" t="s">
        <v>2035</v>
      </c>
      <c r="T708" t="s">
        <v>2036</v>
      </c>
    </row>
    <row r="709" spans="1:20" ht="31.5" x14ac:dyDescent="0.25">
      <c r="A709">
        <v>707</v>
      </c>
      <c r="B709" s="4" t="s">
        <v>1450</v>
      </c>
      <c r="C709" s="3" t="s">
        <v>1451</v>
      </c>
      <c r="D709">
        <v>7300</v>
      </c>
      <c r="E709">
        <v>11579</v>
      </c>
      <c r="F709">
        <f t="shared" si="44"/>
        <v>158.61643835616439</v>
      </c>
      <c r="G709" t="s">
        <v>18</v>
      </c>
      <c r="H709">
        <v>168</v>
      </c>
      <c r="I709">
        <f t="shared" si="45"/>
        <v>168</v>
      </c>
      <c r="J709" t="s">
        <v>19</v>
      </c>
      <c r="K709" t="s">
        <v>20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51</v>
      </c>
      <c r="S709" t="s">
        <v>2039</v>
      </c>
      <c r="T709" t="s">
        <v>2042</v>
      </c>
    </row>
    <row r="710" spans="1:20" x14ac:dyDescent="0.25">
      <c r="A710">
        <v>708</v>
      </c>
      <c r="B710" s="4" t="s">
        <v>1452</v>
      </c>
      <c r="C710" s="3" t="s">
        <v>1453</v>
      </c>
      <c r="D710">
        <v>1700</v>
      </c>
      <c r="E710">
        <v>12020</v>
      </c>
      <c r="F710">
        <f t="shared" si="44"/>
        <v>707.05882352941171</v>
      </c>
      <c r="G710" t="s">
        <v>18</v>
      </c>
      <c r="H710">
        <v>137</v>
      </c>
      <c r="I710">
        <f t="shared" si="45"/>
        <v>137</v>
      </c>
      <c r="J710" t="s">
        <v>96</v>
      </c>
      <c r="K710" t="s">
        <v>97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31</v>
      </c>
      <c r="S710" t="s">
        <v>2037</v>
      </c>
      <c r="T710" t="s">
        <v>2038</v>
      </c>
    </row>
    <row r="711" spans="1:20" x14ac:dyDescent="0.25">
      <c r="A711">
        <v>709</v>
      </c>
      <c r="B711" s="4" t="s">
        <v>1454</v>
      </c>
      <c r="C711" s="3" t="s">
        <v>1455</v>
      </c>
      <c r="D711">
        <v>9800</v>
      </c>
      <c r="E711">
        <v>13954</v>
      </c>
      <c r="F711">
        <f t="shared" si="44"/>
        <v>142.38775510204081</v>
      </c>
      <c r="G711" t="s">
        <v>18</v>
      </c>
      <c r="H711">
        <v>186</v>
      </c>
      <c r="I711">
        <f t="shared" si="45"/>
        <v>186</v>
      </c>
      <c r="J711" t="s">
        <v>105</v>
      </c>
      <c r="K711" t="s">
        <v>106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31</v>
      </c>
      <c r="S711" t="s">
        <v>2037</v>
      </c>
      <c r="T711" t="s">
        <v>2038</v>
      </c>
    </row>
    <row r="712" spans="1:20" ht="31.5" x14ac:dyDescent="0.25">
      <c r="A712">
        <v>710</v>
      </c>
      <c r="B712" s="4" t="s">
        <v>1456</v>
      </c>
      <c r="C712" s="3" t="s">
        <v>1457</v>
      </c>
      <c r="D712">
        <v>4300</v>
      </c>
      <c r="E712">
        <v>6358</v>
      </c>
      <c r="F712">
        <f t="shared" si="44"/>
        <v>147.86046511627907</v>
      </c>
      <c r="G712" t="s">
        <v>18</v>
      </c>
      <c r="H712">
        <v>125</v>
      </c>
      <c r="I712">
        <f t="shared" si="45"/>
        <v>125</v>
      </c>
      <c r="J712" t="s">
        <v>19</v>
      </c>
      <c r="K712" t="s">
        <v>20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31</v>
      </c>
      <c r="S712" t="s">
        <v>2037</v>
      </c>
      <c r="T712" t="s">
        <v>2038</v>
      </c>
    </row>
    <row r="713" spans="1:20" ht="31.5" x14ac:dyDescent="0.25">
      <c r="A713">
        <v>711</v>
      </c>
      <c r="B713" s="4" t="s">
        <v>1458</v>
      </c>
      <c r="C713" s="3" t="s">
        <v>1459</v>
      </c>
      <c r="D713">
        <v>6200</v>
      </c>
      <c r="E713">
        <v>1260</v>
      </c>
      <c r="F713">
        <f t="shared" si="44"/>
        <v>20.322580645161288</v>
      </c>
      <c r="G713" t="s">
        <v>12</v>
      </c>
      <c r="H713">
        <v>14</v>
      </c>
      <c r="I713">
        <f t="shared" si="45"/>
        <v>14</v>
      </c>
      <c r="J713" t="s">
        <v>105</v>
      </c>
      <c r="K713" t="s">
        <v>106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31</v>
      </c>
      <c r="S713" t="s">
        <v>2037</v>
      </c>
      <c r="T713" t="s">
        <v>2038</v>
      </c>
    </row>
    <row r="714" spans="1:20" ht="31.5" x14ac:dyDescent="0.25">
      <c r="A714">
        <v>712</v>
      </c>
      <c r="B714" s="4" t="s">
        <v>1460</v>
      </c>
      <c r="C714" s="3" t="s">
        <v>1461</v>
      </c>
      <c r="D714">
        <v>800</v>
      </c>
      <c r="E714">
        <v>14725</v>
      </c>
      <c r="F714">
        <f t="shared" si="44"/>
        <v>1840.625</v>
      </c>
      <c r="G714" t="s">
        <v>18</v>
      </c>
      <c r="H714">
        <v>202</v>
      </c>
      <c r="I714">
        <f t="shared" si="45"/>
        <v>202</v>
      </c>
      <c r="J714" t="s">
        <v>19</v>
      </c>
      <c r="K714" t="s">
        <v>20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31</v>
      </c>
      <c r="S714" t="s">
        <v>2037</v>
      </c>
      <c r="T714" t="s">
        <v>2038</v>
      </c>
    </row>
    <row r="715" spans="1:20" x14ac:dyDescent="0.25">
      <c r="A715">
        <v>713</v>
      </c>
      <c r="B715" s="4" t="s">
        <v>1462</v>
      </c>
      <c r="C715" s="3" t="s">
        <v>1463</v>
      </c>
      <c r="D715">
        <v>6900</v>
      </c>
      <c r="E715">
        <v>11174</v>
      </c>
      <c r="F715">
        <f t="shared" si="44"/>
        <v>161.94202898550725</v>
      </c>
      <c r="G715" t="s">
        <v>18</v>
      </c>
      <c r="H715">
        <v>103</v>
      </c>
      <c r="I715">
        <f t="shared" si="45"/>
        <v>103</v>
      </c>
      <c r="J715" t="s">
        <v>19</v>
      </c>
      <c r="K715" t="s">
        <v>20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131</v>
      </c>
      <c r="S715" t="s">
        <v>2045</v>
      </c>
      <c r="T715" t="s">
        <v>2054</v>
      </c>
    </row>
    <row r="716" spans="1:20" x14ac:dyDescent="0.25">
      <c r="A716">
        <v>714</v>
      </c>
      <c r="B716" s="4" t="s">
        <v>1464</v>
      </c>
      <c r="C716" s="3" t="s">
        <v>1465</v>
      </c>
      <c r="D716">
        <v>38500</v>
      </c>
      <c r="E716">
        <v>182036</v>
      </c>
      <c r="F716">
        <f t="shared" si="44"/>
        <v>472.82077922077923</v>
      </c>
      <c r="G716" t="s">
        <v>18</v>
      </c>
      <c r="H716">
        <v>1785</v>
      </c>
      <c r="I716">
        <f t="shared" si="45"/>
        <v>1785</v>
      </c>
      <c r="J716" t="s">
        <v>19</v>
      </c>
      <c r="K716" t="s">
        <v>20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21</v>
      </c>
      <c r="S716" t="s">
        <v>2033</v>
      </c>
      <c r="T716" t="s">
        <v>2034</v>
      </c>
    </row>
    <row r="717" spans="1:20" x14ac:dyDescent="0.25">
      <c r="A717">
        <v>715</v>
      </c>
      <c r="B717" s="4" t="s">
        <v>1466</v>
      </c>
      <c r="C717" s="3" t="s">
        <v>1467</v>
      </c>
      <c r="D717">
        <v>118000</v>
      </c>
      <c r="E717">
        <v>28870</v>
      </c>
      <c r="F717">
        <f t="shared" si="44"/>
        <v>24.466101694915253</v>
      </c>
      <c r="G717" t="s">
        <v>12</v>
      </c>
      <c r="H717">
        <v>656</v>
      </c>
      <c r="I717">
        <f t="shared" si="45"/>
        <v>656</v>
      </c>
      <c r="J717" t="s">
        <v>19</v>
      </c>
      <c r="K717" t="s">
        <v>20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290</v>
      </c>
      <c r="S717" t="s">
        <v>2048</v>
      </c>
      <c r="T717" t="s">
        <v>2059</v>
      </c>
    </row>
    <row r="718" spans="1:20" x14ac:dyDescent="0.25">
      <c r="A718">
        <v>716</v>
      </c>
      <c r="B718" s="4" t="s">
        <v>1468</v>
      </c>
      <c r="C718" s="3" t="s">
        <v>1469</v>
      </c>
      <c r="D718">
        <v>2000</v>
      </c>
      <c r="E718">
        <v>10353</v>
      </c>
      <c r="F718">
        <f t="shared" si="44"/>
        <v>517.65</v>
      </c>
      <c r="G718" t="s">
        <v>18</v>
      </c>
      <c r="H718">
        <v>157</v>
      </c>
      <c r="I718">
        <f t="shared" si="45"/>
        <v>157</v>
      </c>
      <c r="J718" t="s">
        <v>19</v>
      </c>
      <c r="K718" t="s">
        <v>20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31</v>
      </c>
      <c r="S718" t="s">
        <v>2037</v>
      </c>
      <c r="T718" t="s">
        <v>2038</v>
      </c>
    </row>
    <row r="719" spans="1:20" ht="31.5" x14ac:dyDescent="0.25">
      <c r="A719">
        <v>717</v>
      </c>
      <c r="B719" s="4" t="s">
        <v>1470</v>
      </c>
      <c r="C719" s="3" t="s">
        <v>1471</v>
      </c>
      <c r="D719">
        <v>5600</v>
      </c>
      <c r="E719">
        <v>13868</v>
      </c>
      <c r="F719">
        <f t="shared" si="44"/>
        <v>247.64285714285714</v>
      </c>
      <c r="G719" t="s">
        <v>18</v>
      </c>
      <c r="H719">
        <v>555</v>
      </c>
      <c r="I719">
        <f t="shared" si="45"/>
        <v>555</v>
      </c>
      <c r="J719" t="s">
        <v>19</v>
      </c>
      <c r="K719" t="s">
        <v>20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40</v>
      </c>
      <c r="S719" t="s">
        <v>2039</v>
      </c>
      <c r="T719" t="s">
        <v>2040</v>
      </c>
    </row>
    <row r="720" spans="1:20" x14ac:dyDescent="0.25">
      <c r="A720">
        <v>718</v>
      </c>
      <c r="B720" s="4" t="s">
        <v>1472</v>
      </c>
      <c r="C720" s="3" t="s">
        <v>1473</v>
      </c>
      <c r="D720">
        <v>8300</v>
      </c>
      <c r="E720">
        <v>8317</v>
      </c>
      <c r="F720">
        <f t="shared" si="44"/>
        <v>100.20481927710843</v>
      </c>
      <c r="G720" t="s">
        <v>18</v>
      </c>
      <c r="H720">
        <v>297</v>
      </c>
      <c r="I720">
        <f t="shared" si="45"/>
        <v>297</v>
      </c>
      <c r="J720" t="s">
        <v>19</v>
      </c>
      <c r="K720" t="s">
        <v>20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63</v>
      </c>
      <c r="S720" t="s">
        <v>2035</v>
      </c>
      <c r="T720" t="s">
        <v>2044</v>
      </c>
    </row>
    <row r="721" spans="1:20" x14ac:dyDescent="0.25">
      <c r="A721">
        <v>719</v>
      </c>
      <c r="B721" s="4" t="s">
        <v>1474</v>
      </c>
      <c r="C721" s="3" t="s">
        <v>1475</v>
      </c>
      <c r="D721">
        <v>6900</v>
      </c>
      <c r="E721">
        <v>10557</v>
      </c>
      <c r="F721">
        <f t="shared" si="44"/>
        <v>153</v>
      </c>
      <c r="G721" t="s">
        <v>18</v>
      </c>
      <c r="H721">
        <v>123</v>
      </c>
      <c r="I721">
        <f t="shared" si="45"/>
        <v>123</v>
      </c>
      <c r="J721" t="s">
        <v>19</v>
      </c>
      <c r="K721" t="s">
        <v>20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117</v>
      </c>
      <c r="S721" t="s">
        <v>2045</v>
      </c>
      <c r="T721" t="s">
        <v>2051</v>
      </c>
    </row>
    <row r="722" spans="1:20" ht="31.5" x14ac:dyDescent="0.25">
      <c r="A722">
        <v>720</v>
      </c>
      <c r="B722" s="4" t="s">
        <v>1476</v>
      </c>
      <c r="C722" s="3" t="s">
        <v>1477</v>
      </c>
      <c r="D722">
        <v>8700</v>
      </c>
      <c r="E722">
        <v>3227</v>
      </c>
      <c r="F722">
        <f t="shared" si="44"/>
        <v>37.091954022988503</v>
      </c>
      <c r="G722" t="s">
        <v>72</v>
      </c>
      <c r="H722">
        <v>38</v>
      </c>
      <c r="I722">
        <f t="shared" si="45"/>
        <v>38</v>
      </c>
      <c r="J722" t="s">
        <v>34</v>
      </c>
      <c r="K722" t="s">
        <v>35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31</v>
      </c>
      <c r="S722" t="s">
        <v>2037</v>
      </c>
      <c r="T722" t="s">
        <v>2038</v>
      </c>
    </row>
    <row r="723" spans="1:20" x14ac:dyDescent="0.25">
      <c r="A723">
        <v>721</v>
      </c>
      <c r="B723" s="4" t="s">
        <v>1478</v>
      </c>
      <c r="C723" s="3" t="s">
        <v>1479</v>
      </c>
      <c r="D723">
        <v>123600</v>
      </c>
      <c r="E723">
        <v>5429</v>
      </c>
      <c r="F723">
        <f t="shared" si="44"/>
        <v>4.392394822006473</v>
      </c>
      <c r="G723" t="s">
        <v>72</v>
      </c>
      <c r="H723">
        <v>60</v>
      </c>
      <c r="I723">
        <f t="shared" si="45"/>
        <v>60</v>
      </c>
      <c r="J723" t="s">
        <v>19</v>
      </c>
      <c r="K723" t="s">
        <v>20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21</v>
      </c>
      <c r="S723" t="s">
        <v>2033</v>
      </c>
      <c r="T723" t="s">
        <v>2034</v>
      </c>
    </row>
    <row r="724" spans="1:20" x14ac:dyDescent="0.25">
      <c r="A724">
        <v>722</v>
      </c>
      <c r="B724" s="4" t="s">
        <v>1480</v>
      </c>
      <c r="C724" s="3" t="s">
        <v>1481</v>
      </c>
      <c r="D724">
        <v>48500</v>
      </c>
      <c r="E724">
        <v>75906</v>
      </c>
      <c r="F724">
        <f t="shared" si="44"/>
        <v>156.50721649484535</v>
      </c>
      <c r="G724" t="s">
        <v>18</v>
      </c>
      <c r="H724">
        <v>3036</v>
      </c>
      <c r="I724">
        <f t="shared" si="45"/>
        <v>3036</v>
      </c>
      <c r="J724" t="s">
        <v>19</v>
      </c>
      <c r="K724" t="s">
        <v>20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40</v>
      </c>
      <c r="S724" t="s">
        <v>2039</v>
      </c>
      <c r="T724" t="s">
        <v>2040</v>
      </c>
    </row>
    <row r="725" spans="1:20" x14ac:dyDescent="0.25">
      <c r="A725">
        <v>723</v>
      </c>
      <c r="B725" s="4" t="s">
        <v>1482</v>
      </c>
      <c r="C725" s="3" t="s">
        <v>1483</v>
      </c>
      <c r="D725">
        <v>4900</v>
      </c>
      <c r="E725">
        <v>13250</v>
      </c>
      <c r="F725">
        <f t="shared" si="44"/>
        <v>270.40816326530609</v>
      </c>
      <c r="G725" t="s">
        <v>18</v>
      </c>
      <c r="H725">
        <v>144</v>
      </c>
      <c r="I725">
        <f t="shared" si="45"/>
        <v>144</v>
      </c>
      <c r="J725" t="s">
        <v>24</v>
      </c>
      <c r="K725" t="s">
        <v>25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31</v>
      </c>
      <c r="S725" t="s">
        <v>2037</v>
      </c>
      <c r="T725" t="s">
        <v>2038</v>
      </c>
    </row>
    <row r="726" spans="1:20" ht="31.5" x14ac:dyDescent="0.25">
      <c r="A726">
        <v>724</v>
      </c>
      <c r="B726" s="4" t="s">
        <v>1484</v>
      </c>
      <c r="C726" s="3" t="s">
        <v>1485</v>
      </c>
      <c r="D726">
        <v>8400</v>
      </c>
      <c r="E726">
        <v>11261</v>
      </c>
      <c r="F726">
        <f t="shared" si="44"/>
        <v>134.05952380952382</v>
      </c>
      <c r="G726" t="s">
        <v>18</v>
      </c>
      <c r="H726">
        <v>121</v>
      </c>
      <c r="I726">
        <f t="shared" si="45"/>
        <v>121</v>
      </c>
      <c r="J726" t="s">
        <v>38</v>
      </c>
      <c r="K726" t="s">
        <v>39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31</v>
      </c>
      <c r="S726" t="s">
        <v>2037</v>
      </c>
      <c r="T726" t="s">
        <v>2038</v>
      </c>
    </row>
    <row r="727" spans="1:20" x14ac:dyDescent="0.25">
      <c r="A727">
        <v>725</v>
      </c>
      <c r="B727" s="4" t="s">
        <v>1486</v>
      </c>
      <c r="C727" s="3" t="s">
        <v>1487</v>
      </c>
      <c r="D727">
        <v>193200</v>
      </c>
      <c r="E727">
        <v>97369</v>
      </c>
      <c r="F727">
        <f t="shared" si="44"/>
        <v>50.398033126293996</v>
      </c>
      <c r="G727" t="s">
        <v>12</v>
      </c>
      <c r="H727">
        <v>1596</v>
      </c>
      <c r="I727">
        <f t="shared" si="45"/>
        <v>1596</v>
      </c>
      <c r="J727" t="s">
        <v>19</v>
      </c>
      <c r="K727" t="s">
        <v>20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290</v>
      </c>
      <c r="S727" t="s">
        <v>2048</v>
      </c>
      <c r="T727" t="s">
        <v>2059</v>
      </c>
    </row>
    <row r="728" spans="1:20" x14ac:dyDescent="0.25">
      <c r="A728">
        <v>726</v>
      </c>
      <c r="B728" s="4" t="s">
        <v>1488</v>
      </c>
      <c r="C728" s="3" t="s">
        <v>1489</v>
      </c>
      <c r="D728">
        <v>54300</v>
      </c>
      <c r="E728">
        <v>48227</v>
      </c>
      <c r="F728">
        <f t="shared" si="44"/>
        <v>88.815837937384899</v>
      </c>
      <c r="G728" t="s">
        <v>72</v>
      </c>
      <c r="H728">
        <v>524</v>
      </c>
      <c r="I728">
        <f t="shared" si="45"/>
        <v>524</v>
      </c>
      <c r="J728" t="s">
        <v>19</v>
      </c>
      <c r="K728" t="s">
        <v>20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31</v>
      </c>
      <c r="S728" t="s">
        <v>2037</v>
      </c>
      <c r="T728" t="s">
        <v>2038</v>
      </c>
    </row>
    <row r="729" spans="1:20" x14ac:dyDescent="0.25">
      <c r="A729">
        <v>727</v>
      </c>
      <c r="B729" s="4" t="s">
        <v>1490</v>
      </c>
      <c r="C729" s="3" t="s">
        <v>1491</v>
      </c>
      <c r="D729">
        <v>8900</v>
      </c>
      <c r="E729">
        <v>14685</v>
      </c>
      <c r="F729">
        <f t="shared" si="44"/>
        <v>165</v>
      </c>
      <c r="G729" t="s">
        <v>18</v>
      </c>
      <c r="H729">
        <v>181</v>
      </c>
      <c r="I729">
        <f t="shared" si="45"/>
        <v>181</v>
      </c>
      <c r="J729" t="s">
        <v>19</v>
      </c>
      <c r="K729" t="s">
        <v>20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26</v>
      </c>
      <c r="S729" t="s">
        <v>2035</v>
      </c>
      <c r="T729" t="s">
        <v>2036</v>
      </c>
    </row>
    <row r="730" spans="1:20" ht="31.5" x14ac:dyDescent="0.25">
      <c r="A730">
        <v>728</v>
      </c>
      <c r="B730" s="4" t="s">
        <v>1492</v>
      </c>
      <c r="C730" s="3" t="s">
        <v>1493</v>
      </c>
      <c r="D730">
        <v>4200</v>
      </c>
      <c r="E730">
        <v>735</v>
      </c>
      <c r="F730">
        <f t="shared" si="44"/>
        <v>17.5</v>
      </c>
      <c r="G730" t="s">
        <v>12</v>
      </c>
      <c r="H730">
        <v>10</v>
      </c>
      <c r="I730">
        <f t="shared" si="45"/>
        <v>10</v>
      </c>
      <c r="J730" t="s">
        <v>19</v>
      </c>
      <c r="K730" t="s">
        <v>20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31</v>
      </c>
      <c r="S730" t="s">
        <v>2037</v>
      </c>
      <c r="T730" t="s">
        <v>2038</v>
      </c>
    </row>
    <row r="731" spans="1:20" ht="31.5" x14ac:dyDescent="0.25">
      <c r="A731">
        <v>729</v>
      </c>
      <c r="B731" s="4" t="s">
        <v>1494</v>
      </c>
      <c r="C731" s="3" t="s">
        <v>1495</v>
      </c>
      <c r="D731">
        <v>5600</v>
      </c>
      <c r="E731">
        <v>10397</v>
      </c>
      <c r="F731">
        <f t="shared" si="44"/>
        <v>185.66071428571428</v>
      </c>
      <c r="G731" t="s">
        <v>18</v>
      </c>
      <c r="H731">
        <v>122</v>
      </c>
      <c r="I731">
        <f t="shared" si="45"/>
        <v>122</v>
      </c>
      <c r="J731" t="s">
        <v>19</v>
      </c>
      <c r="K731" t="s">
        <v>20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51</v>
      </c>
      <c r="S731" t="s">
        <v>2039</v>
      </c>
      <c r="T731" t="s">
        <v>2042</v>
      </c>
    </row>
    <row r="732" spans="1:20" x14ac:dyDescent="0.25">
      <c r="A732">
        <v>730</v>
      </c>
      <c r="B732" s="4" t="s">
        <v>1496</v>
      </c>
      <c r="C732" s="3" t="s">
        <v>1497</v>
      </c>
      <c r="D732">
        <v>28800</v>
      </c>
      <c r="E732">
        <v>118847</v>
      </c>
      <c r="F732">
        <f t="shared" si="44"/>
        <v>412.6631944444444</v>
      </c>
      <c r="G732" t="s">
        <v>18</v>
      </c>
      <c r="H732">
        <v>1071</v>
      </c>
      <c r="I732">
        <f t="shared" si="45"/>
        <v>1071</v>
      </c>
      <c r="J732" t="s">
        <v>13</v>
      </c>
      <c r="K732" t="s">
        <v>14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63</v>
      </c>
      <c r="S732" t="s">
        <v>2035</v>
      </c>
      <c r="T732" t="s">
        <v>2044</v>
      </c>
    </row>
    <row r="733" spans="1:20" x14ac:dyDescent="0.25">
      <c r="A733">
        <v>731</v>
      </c>
      <c r="B733" s="4" t="s">
        <v>1498</v>
      </c>
      <c r="C733" s="3" t="s">
        <v>1499</v>
      </c>
      <c r="D733">
        <v>8000</v>
      </c>
      <c r="E733">
        <v>7220</v>
      </c>
      <c r="F733">
        <f t="shared" si="44"/>
        <v>90.25</v>
      </c>
      <c r="G733" t="s">
        <v>72</v>
      </c>
      <c r="H733">
        <v>219</v>
      </c>
      <c r="I733">
        <f t="shared" si="45"/>
        <v>219</v>
      </c>
      <c r="J733" t="s">
        <v>19</v>
      </c>
      <c r="K733" t="s">
        <v>20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26</v>
      </c>
      <c r="S733" t="s">
        <v>2035</v>
      </c>
      <c r="T733" t="s">
        <v>2036</v>
      </c>
    </row>
    <row r="734" spans="1:20" x14ac:dyDescent="0.25">
      <c r="A734">
        <v>732</v>
      </c>
      <c r="B734" s="4" t="s">
        <v>1500</v>
      </c>
      <c r="C734" s="3" t="s">
        <v>1501</v>
      </c>
      <c r="D734">
        <v>117000</v>
      </c>
      <c r="E734">
        <v>107622</v>
      </c>
      <c r="F734">
        <f t="shared" si="44"/>
        <v>91.984615384615381</v>
      </c>
      <c r="G734" t="s">
        <v>12</v>
      </c>
      <c r="H734">
        <v>1121</v>
      </c>
      <c r="I734">
        <f t="shared" si="45"/>
        <v>1121</v>
      </c>
      <c r="J734" t="s">
        <v>19</v>
      </c>
      <c r="K734" t="s">
        <v>20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21</v>
      </c>
      <c r="S734" t="s">
        <v>2033</v>
      </c>
      <c r="T734" t="s">
        <v>2034</v>
      </c>
    </row>
    <row r="735" spans="1:20" x14ac:dyDescent="0.25">
      <c r="A735">
        <v>733</v>
      </c>
      <c r="B735" s="4" t="s">
        <v>1502</v>
      </c>
      <c r="C735" s="3" t="s">
        <v>1503</v>
      </c>
      <c r="D735">
        <v>15800</v>
      </c>
      <c r="E735">
        <v>83267</v>
      </c>
      <c r="F735">
        <f t="shared" si="44"/>
        <v>527.00632911392404</v>
      </c>
      <c r="G735" t="s">
        <v>18</v>
      </c>
      <c r="H735">
        <v>980</v>
      </c>
      <c r="I735">
        <f t="shared" si="45"/>
        <v>980</v>
      </c>
      <c r="J735" t="s">
        <v>19</v>
      </c>
      <c r="K735" t="s">
        <v>20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146</v>
      </c>
      <c r="S735" t="s">
        <v>2033</v>
      </c>
      <c r="T735" t="s">
        <v>2055</v>
      </c>
    </row>
    <row r="736" spans="1:20" x14ac:dyDescent="0.25">
      <c r="A736">
        <v>734</v>
      </c>
      <c r="B736" s="4" t="s">
        <v>1504</v>
      </c>
      <c r="C736" s="3" t="s">
        <v>1505</v>
      </c>
      <c r="D736">
        <v>4200</v>
      </c>
      <c r="E736">
        <v>13404</v>
      </c>
      <c r="F736">
        <f t="shared" si="44"/>
        <v>319.14285714285711</v>
      </c>
      <c r="G736" t="s">
        <v>18</v>
      </c>
      <c r="H736">
        <v>536</v>
      </c>
      <c r="I736">
        <f t="shared" si="45"/>
        <v>536</v>
      </c>
      <c r="J736" t="s">
        <v>19</v>
      </c>
      <c r="K736" t="s">
        <v>20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31</v>
      </c>
      <c r="S736" t="s">
        <v>2037</v>
      </c>
      <c r="T736" t="s">
        <v>2038</v>
      </c>
    </row>
    <row r="737" spans="1:20" ht="31.5" x14ac:dyDescent="0.25">
      <c r="A737">
        <v>735</v>
      </c>
      <c r="B737" s="4" t="s">
        <v>1506</v>
      </c>
      <c r="C737" s="3" t="s">
        <v>1507</v>
      </c>
      <c r="D737">
        <v>37100</v>
      </c>
      <c r="E737">
        <v>131404</v>
      </c>
      <c r="F737">
        <f t="shared" si="44"/>
        <v>354.18867924528303</v>
      </c>
      <c r="G737" t="s">
        <v>18</v>
      </c>
      <c r="H737">
        <v>1991</v>
      </c>
      <c r="I737">
        <f t="shared" si="45"/>
        <v>1991</v>
      </c>
      <c r="J737" t="s">
        <v>19</v>
      </c>
      <c r="K737" t="s">
        <v>20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120</v>
      </c>
      <c r="S737" t="s">
        <v>2052</v>
      </c>
      <c r="T737" t="s">
        <v>2053</v>
      </c>
    </row>
    <row r="738" spans="1:20" x14ac:dyDescent="0.25">
      <c r="A738">
        <v>736</v>
      </c>
      <c r="B738" s="4" t="s">
        <v>1508</v>
      </c>
      <c r="C738" s="3" t="s">
        <v>1509</v>
      </c>
      <c r="D738">
        <v>7700</v>
      </c>
      <c r="E738">
        <v>2533</v>
      </c>
      <c r="F738">
        <f t="shared" si="44"/>
        <v>32.896103896103895</v>
      </c>
      <c r="G738" t="s">
        <v>72</v>
      </c>
      <c r="H738">
        <v>29</v>
      </c>
      <c r="I738">
        <f t="shared" si="45"/>
        <v>29</v>
      </c>
      <c r="J738" t="s">
        <v>19</v>
      </c>
      <c r="K738" t="s">
        <v>20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66</v>
      </c>
      <c r="S738" t="s">
        <v>2045</v>
      </c>
      <c r="T738" t="s">
        <v>2046</v>
      </c>
    </row>
    <row r="739" spans="1:20" ht="31.5" x14ac:dyDescent="0.25">
      <c r="A739">
        <v>737</v>
      </c>
      <c r="B739" s="4" t="s">
        <v>1510</v>
      </c>
      <c r="C739" s="3" t="s">
        <v>1511</v>
      </c>
      <c r="D739">
        <v>3700</v>
      </c>
      <c r="E739">
        <v>5028</v>
      </c>
      <c r="F739">
        <f t="shared" si="44"/>
        <v>135.8918918918919</v>
      </c>
      <c r="G739" t="s">
        <v>18</v>
      </c>
      <c r="H739">
        <v>180</v>
      </c>
      <c r="I739">
        <f t="shared" si="45"/>
        <v>180</v>
      </c>
      <c r="J739" t="s">
        <v>19</v>
      </c>
      <c r="K739" t="s">
        <v>20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58</v>
      </c>
      <c r="S739" t="s">
        <v>2033</v>
      </c>
      <c r="T739" t="s">
        <v>2043</v>
      </c>
    </row>
    <row r="740" spans="1:20" x14ac:dyDescent="0.25">
      <c r="A740">
        <v>738</v>
      </c>
      <c r="B740" s="4" t="s">
        <v>1030</v>
      </c>
      <c r="C740" s="3" t="s">
        <v>1512</v>
      </c>
      <c r="D740">
        <v>74700</v>
      </c>
      <c r="E740">
        <v>1557</v>
      </c>
      <c r="F740">
        <f t="shared" si="44"/>
        <v>2.0843373493975905</v>
      </c>
      <c r="G740" t="s">
        <v>12</v>
      </c>
      <c r="H740">
        <v>15</v>
      </c>
      <c r="I740">
        <f t="shared" si="45"/>
        <v>15</v>
      </c>
      <c r="J740" t="s">
        <v>19</v>
      </c>
      <c r="K740" t="s">
        <v>20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31</v>
      </c>
      <c r="S740" t="s">
        <v>2037</v>
      </c>
      <c r="T740" t="s">
        <v>2038</v>
      </c>
    </row>
    <row r="741" spans="1:20" x14ac:dyDescent="0.25">
      <c r="A741">
        <v>739</v>
      </c>
      <c r="B741" s="4" t="s">
        <v>1513</v>
      </c>
      <c r="C741" s="3" t="s">
        <v>1514</v>
      </c>
      <c r="D741">
        <v>10000</v>
      </c>
      <c r="E741">
        <v>6100</v>
      </c>
      <c r="F741">
        <f t="shared" si="44"/>
        <v>61</v>
      </c>
      <c r="G741" t="s">
        <v>12</v>
      </c>
      <c r="H741">
        <v>191</v>
      </c>
      <c r="I741">
        <f t="shared" si="45"/>
        <v>191</v>
      </c>
      <c r="J741" t="s">
        <v>19</v>
      </c>
      <c r="K741" t="s">
        <v>20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58</v>
      </c>
      <c r="S741" t="s">
        <v>2033</v>
      </c>
      <c r="T741" t="s">
        <v>2043</v>
      </c>
    </row>
    <row r="742" spans="1:20" x14ac:dyDescent="0.25">
      <c r="A742">
        <v>740</v>
      </c>
      <c r="B742" s="4" t="s">
        <v>1515</v>
      </c>
      <c r="C742" s="3" t="s">
        <v>1516</v>
      </c>
      <c r="D742">
        <v>5300</v>
      </c>
      <c r="E742">
        <v>1592</v>
      </c>
      <c r="F742">
        <f t="shared" si="44"/>
        <v>30.037735849056602</v>
      </c>
      <c r="G742" t="s">
        <v>12</v>
      </c>
      <c r="H742">
        <v>16</v>
      </c>
      <c r="I742">
        <f t="shared" si="45"/>
        <v>16</v>
      </c>
      <c r="J742" t="s">
        <v>19</v>
      </c>
      <c r="K742" t="s">
        <v>20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31</v>
      </c>
      <c r="S742" t="s">
        <v>2037</v>
      </c>
      <c r="T742" t="s">
        <v>2038</v>
      </c>
    </row>
    <row r="743" spans="1:20" x14ac:dyDescent="0.25">
      <c r="A743">
        <v>741</v>
      </c>
      <c r="B743" s="4" t="s">
        <v>626</v>
      </c>
      <c r="C743" s="3" t="s">
        <v>1517</v>
      </c>
      <c r="D743">
        <v>1200</v>
      </c>
      <c r="E743">
        <v>14150</v>
      </c>
      <c r="F743">
        <f t="shared" si="44"/>
        <v>1179.1666666666665</v>
      </c>
      <c r="G743" t="s">
        <v>18</v>
      </c>
      <c r="H743">
        <v>130</v>
      </c>
      <c r="I743">
        <f t="shared" si="45"/>
        <v>130</v>
      </c>
      <c r="J743" t="s">
        <v>19</v>
      </c>
      <c r="K743" t="s">
        <v>20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31</v>
      </c>
      <c r="S743" t="s">
        <v>2037</v>
      </c>
      <c r="T743" t="s">
        <v>2038</v>
      </c>
    </row>
    <row r="744" spans="1:20" x14ac:dyDescent="0.25">
      <c r="A744">
        <v>742</v>
      </c>
      <c r="B744" s="4" t="s">
        <v>1518</v>
      </c>
      <c r="C744" s="3" t="s">
        <v>1519</v>
      </c>
      <c r="D744">
        <v>1200</v>
      </c>
      <c r="E744">
        <v>13513</v>
      </c>
      <c r="F744">
        <f t="shared" si="44"/>
        <v>1126.0833333333335</v>
      </c>
      <c r="G744" t="s">
        <v>18</v>
      </c>
      <c r="H744">
        <v>122</v>
      </c>
      <c r="I744">
        <f t="shared" si="45"/>
        <v>122</v>
      </c>
      <c r="J744" t="s">
        <v>19</v>
      </c>
      <c r="K744" t="s">
        <v>20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48</v>
      </c>
      <c r="S744" t="s">
        <v>2033</v>
      </c>
      <c r="T744" t="s">
        <v>2041</v>
      </c>
    </row>
    <row r="745" spans="1:20" ht="31.5" x14ac:dyDescent="0.25">
      <c r="A745">
        <v>743</v>
      </c>
      <c r="B745" s="4" t="s">
        <v>1520</v>
      </c>
      <c r="C745" s="3" t="s">
        <v>1521</v>
      </c>
      <c r="D745">
        <v>3900</v>
      </c>
      <c r="E745">
        <v>504</v>
      </c>
      <c r="F745">
        <f t="shared" si="44"/>
        <v>12.923076923076923</v>
      </c>
      <c r="G745" t="s">
        <v>12</v>
      </c>
      <c r="H745">
        <v>17</v>
      </c>
      <c r="I745">
        <f t="shared" si="45"/>
        <v>17</v>
      </c>
      <c r="J745" t="s">
        <v>19</v>
      </c>
      <c r="K745" t="s">
        <v>20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31</v>
      </c>
      <c r="S745" t="s">
        <v>2037</v>
      </c>
      <c r="T745" t="s">
        <v>2038</v>
      </c>
    </row>
    <row r="746" spans="1:20" x14ac:dyDescent="0.25">
      <c r="A746">
        <v>744</v>
      </c>
      <c r="B746" s="4" t="s">
        <v>1522</v>
      </c>
      <c r="C746" s="3" t="s">
        <v>1523</v>
      </c>
      <c r="D746">
        <v>2000</v>
      </c>
      <c r="E746">
        <v>14240</v>
      </c>
      <c r="F746">
        <f t="shared" si="44"/>
        <v>712</v>
      </c>
      <c r="G746" t="s">
        <v>18</v>
      </c>
      <c r="H746">
        <v>140</v>
      </c>
      <c r="I746">
        <f t="shared" si="45"/>
        <v>140</v>
      </c>
      <c r="J746" t="s">
        <v>19</v>
      </c>
      <c r="K746" t="s">
        <v>20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31</v>
      </c>
      <c r="S746" t="s">
        <v>2037</v>
      </c>
      <c r="T746" t="s">
        <v>2038</v>
      </c>
    </row>
    <row r="747" spans="1:20" ht="31.5" x14ac:dyDescent="0.25">
      <c r="A747">
        <v>745</v>
      </c>
      <c r="B747" s="4" t="s">
        <v>1524</v>
      </c>
      <c r="C747" s="3" t="s">
        <v>1525</v>
      </c>
      <c r="D747">
        <v>6900</v>
      </c>
      <c r="E747">
        <v>2091</v>
      </c>
      <c r="F747">
        <f t="shared" si="44"/>
        <v>30.304347826086957</v>
      </c>
      <c r="G747" t="s">
        <v>12</v>
      </c>
      <c r="H747">
        <v>34</v>
      </c>
      <c r="I747">
        <f t="shared" si="45"/>
        <v>34</v>
      </c>
      <c r="J747" t="s">
        <v>19</v>
      </c>
      <c r="K747" t="s">
        <v>20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63</v>
      </c>
      <c r="S747" t="s">
        <v>2035</v>
      </c>
      <c r="T747" t="s">
        <v>2044</v>
      </c>
    </row>
    <row r="748" spans="1:20" x14ac:dyDescent="0.25">
      <c r="A748">
        <v>746</v>
      </c>
      <c r="B748" s="4" t="s">
        <v>1526</v>
      </c>
      <c r="C748" s="3" t="s">
        <v>1527</v>
      </c>
      <c r="D748">
        <v>55800</v>
      </c>
      <c r="E748">
        <v>118580</v>
      </c>
      <c r="F748">
        <f t="shared" si="44"/>
        <v>212.50896057347671</v>
      </c>
      <c r="G748" t="s">
        <v>18</v>
      </c>
      <c r="H748">
        <v>3388</v>
      </c>
      <c r="I748">
        <f t="shared" si="45"/>
        <v>3388</v>
      </c>
      <c r="J748" t="s">
        <v>19</v>
      </c>
      <c r="K748" t="s">
        <v>20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26</v>
      </c>
      <c r="S748" t="s">
        <v>2035</v>
      </c>
      <c r="T748" t="s">
        <v>2036</v>
      </c>
    </row>
    <row r="749" spans="1:20" x14ac:dyDescent="0.25">
      <c r="A749">
        <v>747</v>
      </c>
      <c r="B749" s="4" t="s">
        <v>1528</v>
      </c>
      <c r="C749" s="3" t="s">
        <v>1529</v>
      </c>
      <c r="D749">
        <v>4900</v>
      </c>
      <c r="E749">
        <v>11214</v>
      </c>
      <c r="F749">
        <f t="shared" si="44"/>
        <v>228.85714285714286</v>
      </c>
      <c r="G749" t="s">
        <v>18</v>
      </c>
      <c r="H749">
        <v>280</v>
      </c>
      <c r="I749">
        <f t="shared" si="45"/>
        <v>280</v>
      </c>
      <c r="J749" t="s">
        <v>19</v>
      </c>
      <c r="K749" t="s">
        <v>20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31</v>
      </c>
      <c r="S749" t="s">
        <v>2037</v>
      </c>
      <c r="T749" t="s">
        <v>2038</v>
      </c>
    </row>
    <row r="750" spans="1:20" x14ac:dyDescent="0.25">
      <c r="A750">
        <v>748</v>
      </c>
      <c r="B750" s="4" t="s">
        <v>1530</v>
      </c>
      <c r="C750" s="3" t="s">
        <v>1531</v>
      </c>
      <c r="D750">
        <v>194900</v>
      </c>
      <c r="E750">
        <v>68137</v>
      </c>
      <c r="F750">
        <f t="shared" si="44"/>
        <v>34.959979476654695</v>
      </c>
      <c r="G750" t="s">
        <v>72</v>
      </c>
      <c r="H750">
        <v>614</v>
      </c>
      <c r="I750">
        <f t="shared" si="45"/>
        <v>614</v>
      </c>
      <c r="J750" t="s">
        <v>19</v>
      </c>
      <c r="K750" t="s">
        <v>20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69</v>
      </c>
      <c r="S750" t="s">
        <v>2039</v>
      </c>
      <c r="T750" t="s">
        <v>2047</v>
      </c>
    </row>
    <row r="751" spans="1:20" x14ac:dyDescent="0.25">
      <c r="A751">
        <v>749</v>
      </c>
      <c r="B751" s="4" t="s">
        <v>1532</v>
      </c>
      <c r="C751" s="3" t="s">
        <v>1533</v>
      </c>
      <c r="D751">
        <v>8600</v>
      </c>
      <c r="E751">
        <v>13527</v>
      </c>
      <c r="F751">
        <f t="shared" si="44"/>
        <v>157.29069767441862</v>
      </c>
      <c r="G751" t="s">
        <v>18</v>
      </c>
      <c r="H751">
        <v>366</v>
      </c>
      <c r="I751">
        <f t="shared" si="45"/>
        <v>366</v>
      </c>
      <c r="J751" t="s">
        <v>105</v>
      </c>
      <c r="K751" t="s">
        <v>106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63</v>
      </c>
      <c r="S751" t="s">
        <v>2035</v>
      </c>
      <c r="T751" t="s">
        <v>2044</v>
      </c>
    </row>
    <row r="752" spans="1:20" x14ac:dyDescent="0.25">
      <c r="A752">
        <v>750</v>
      </c>
      <c r="B752" s="4" t="s">
        <v>1534</v>
      </c>
      <c r="C752" s="3" t="s">
        <v>1535</v>
      </c>
      <c r="D752">
        <v>100</v>
      </c>
      <c r="E752">
        <v>1</v>
      </c>
      <c r="F752">
        <f t="shared" si="44"/>
        <v>1</v>
      </c>
      <c r="G752" t="s">
        <v>12</v>
      </c>
      <c r="H752">
        <v>1</v>
      </c>
      <c r="I752">
        <f t="shared" si="45"/>
        <v>1</v>
      </c>
      <c r="J752" t="s">
        <v>38</v>
      </c>
      <c r="K752" t="s">
        <v>39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48</v>
      </c>
      <c r="S752" t="s">
        <v>2033</v>
      </c>
      <c r="T752" t="s">
        <v>2041</v>
      </c>
    </row>
    <row r="753" spans="1:20" x14ac:dyDescent="0.25">
      <c r="A753">
        <v>751</v>
      </c>
      <c r="B753" s="4" t="s">
        <v>1536</v>
      </c>
      <c r="C753" s="3" t="s">
        <v>1537</v>
      </c>
      <c r="D753">
        <v>3600</v>
      </c>
      <c r="E753">
        <v>8363</v>
      </c>
      <c r="F753">
        <f t="shared" si="44"/>
        <v>232.30555555555554</v>
      </c>
      <c r="G753" t="s">
        <v>18</v>
      </c>
      <c r="H753">
        <v>270</v>
      </c>
      <c r="I753">
        <f t="shared" si="45"/>
        <v>270</v>
      </c>
      <c r="J753" t="s">
        <v>19</v>
      </c>
      <c r="K753" t="s">
        <v>20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66</v>
      </c>
      <c r="S753" t="s">
        <v>2045</v>
      </c>
      <c r="T753" t="s">
        <v>2046</v>
      </c>
    </row>
    <row r="754" spans="1:20" x14ac:dyDescent="0.25">
      <c r="A754">
        <v>752</v>
      </c>
      <c r="B754" s="4" t="s">
        <v>1538</v>
      </c>
      <c r="C754" s="3" t="s">
        <v>1539</v>
      </c>
      <c r="D754">
        <v>5800</v>
      </c>
      <c r="E754">
        <v>5362</v>
      </c>
      <c r="F754">
        <f t="shared" si="44"/>
        <v>92.448275862068968</v>
      </c>
      <c r="G754" t="s">
        <v>72</v>
      </c>
      <c r="H754">
        <v>114</v>
      </c>
      <c r="I754">
        <f t="shared" si="45"/>
        <v>114</v>
      </c>
      <c r="J754" t="s">
        <v>19</v>
      </c>
      <c r="K754" t="s">
        <v>20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31</v>
      </c>
      <c r="S754" t="s">
        <v>2037</v>
      </c>
      <c r="T754" t="s">
        <v>2038</v>
      </c>
    </row>
    <row r="755" spans="1:20" x14ac:dyDescent="0.25">
      <c r="A755">
        <v>753</v>
      </c>
      <c r="B755" s="4" t="s">
        <v>1540</v>
      </c>
      <c r="C755" s="3" t="s">
        <v>1541</v>
      </c>
      <c r="D755">
        <v>4700</v>
      </c>
      <c r="E755">
        <v>12065</v>
      </c>
      <c r="F755">
        <f t="shared" si="44"/>
        <v>256.70212765957444</v>
      </c>
      <c r="G755" t="s">
        <v>18</v>
      </c>
      <c r="H755">
        <v>137</v>
      </c>
      <c r="I755">
        <f t="shared" si="45"/>
        <v>137</v>
      </c>
      <c r="J755" t="s">
        <v>19</v>
      </c>
      <c r="K755" t="s">
        <v>20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120</v>
      </c>
      <c r="S755" t="s">
        <v>2052</v>
      </c>
      <c r="T755" t="s">
        <v>2053</v>
      </c>
    </row>
    <row r="756" spans="1:20" x14ac:dyDescent="0.25">
      <c r="A756">
        <v>754</v>
      </c>
      <c r="B756" s="4" t="s">
        <v>1542</v>
      </c>
      <c r="C756" s="3" t="s">
        <v>1543</v>
      </c>
      <c r="D756">
        <v>70400</v>
      </c>
      <c r="E756">
        <v>118603</v>
      </c>
      <c r="F756">
        <f t="shared" si="44"/>
        <v>168.47017045454547</v>
      </c>
      <c r="G756" t="s">
        <v>18</v>
      </c>
      <c r="H756">
        <v>3205</v>
      </c>
      <c r="I756">
        <f t="shared" si="45"/>
        <v>3205</v>
      </c>
      <c r="J756" t="s">
        <v>19</v>
      </c>
      <c r="K756" t="s">
        <v>20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31</v>
      </c>
      <c r="S756" t="s">
        <v>2037</v>
      </c>
      <c r="T756" t="s">
        <v>2038</v>
      </c>
    </row>
    <row r="757" spans="1:20" x14ac:dyDescent="0.25">
      <c r="A757">
        <v>755</v>
      </c>
      <c r="B757" s="4" t="s">
        <v>1544</v>
      </c>
      <c r="C757" s="3" t="s">
        <v>1545</v>
      </c>
      <c r="D757">
        <v>4500</v>
      </c>
      <c r="E757">
        <v>7496</v>
      </c>
      <c r="F757">
        <f t="shared" si="44"/>
        <v>166.57777777777778</v>
      </c>
      <c r="G757" t="s">
        <v>18</v>
      </c>
      <c r="H757">
        <v>288</v>
      </c>
      <c r="I757">
        <f t="shared" si="45"/>
        <v>288</v>
      </c>
      <c r="J757" t="s">
        <v>34</v>
      </c>
      <c r="K757" t="s">
        <v>35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31</v>
      </c>
      <c r="S757" t="s">
        <v>2037</v>
      </c>
      <c r="T757" t="s">
        <v>2038</v>
      </c>
    </row>
    <row r="758" spans="1:20" x14ac:dyDescent="0.25">
      <c r="A758">
        <v>756</v>
      </c>
      <c r="B758" s="4" t="s">
        <v>1546</v>
      </c>
      <c r="C758" s="3" t="s">
        <v>1547</v>
      </c>
      <c r="D758">
        <v>1300</v>
      </c>
      <c r="E758">
        <v>10037</v>
      </c>
      <c r="F758">
        <f t="shared" si="44"/>
        <v>772.07692307692309</v>
      </c>
      <c r="G758" t="s">
        <v>18</v>
      </c>
      <c r="H758">
        <v>148</v>
      </c>
      <c r="I758">
        <f t="shared" si="45"/>
        <v>148</v>
      </c>
      <c r="J758" t="s">
        <v>19</v>
      </c>
      <c r="K758" t="s">
        <v>20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31</v>
      </c>
      <c r="S758" t="s">
        <v>2037</v>
      </c>
      <c r="T758" t="s">
        <v>2038</v>
      </c>
    </row>
    <row r="759" spans="1:20" x14ac:dyDescent="0.25">
      <c r="A759">
        <v>757</v>
      </c>
      <c r="B759" s="4" t="s">
        <v>1548</v>
      </c>
      <c r="C759" s="3" t="s">
        <v>1549</v>
      </c>
      <c r="D759">
        <v>1400</v>
      </c>
      <c r="E759">
        <v>5696</v>
      </c>
      <c r="F759">
        <f t="shared" si="44"/>
        <v>406.85714285714283</v>
      </c>
      <c r="G759" t="s">
        <v>18</v>
      </c>
      <c r="H759">
        <v>114</v>
      </c>
      <c r="I759">
        <f t="shared" si="45"/>
        <v>114</v>
      </c>
      <c r="J759" t="s">
        <v>19</v>
      </c>
      <c r="K759" t="s">
        <v>20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51</v>
      </c>
      <c r="S759" t="s">
        <v>2039</v>
      </c>
      <c r="T759" t="s">
        <v>2042</v>
      </c>
    </row>
    <row r="760" spans="1:20" x14ac:dyDescent="0.25">
      <c r="A760">
        <v>758</v>
      </c>
      <c r="B760" s="4" t="s">
        <v>1550</v>
      </c>
      <c r="C760" s="3" t="s">
        <v>1551</v>
      </c>
      <c r="D760">
        <v>29600</v>
      </c>
      <c r="E760">
        <v>167005</v>
      </c>
      <c r="F760">
        <f t="shared" si="44"/>
        <v>564.20608108108115</v>
      </c>
      <c r="G760" t="s">
        <v>18</v>
      </c>
      <c r="H760">
        <v>1518</v>
      </c>
      <c r="I760">
        <f t="shared" si="45"/>
        <v>1518</v>
      </c>
      <c r="J760" t="s">
        <v>13</v>
      </c>
      <c r="K760" t="s">
        <v>14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21</v>
      </c>
      <c r="S760" t="s">
        <v>2033</v>
      </c>
      <c r="T760" t="s">
        <v>2034</v>
      </c>
    </row>
    <row r="761" spans="1:20" ht="31.5" x14ac:dyDescent="0.25">
      <c r="A761">
        <v>759</v>
      </c>
      <c r="B761" s="4" t="s">
        <v>1552</v>
      </c>
      <c r="C761" s="3" t="s">
        <v>1553</v>
      </c>
      <c r="D761">
        <v>167500</v>
      </c>
      <c r="E761">
        <v>114615</v>
      </c>
      <c r="F761">
        <f t="shared" si="44"/>
        <v>68.426865671641792</v>
      </c>
      <c r="G761" t="s">
        <v>12</v>
      </c>
      <c r="H761">
        <v>1274</v>
      </c>
      <c r="I761">
        <f t="shared" si="45"/>
        <v>1274</v>
      </c>
      <c r="J761" t="s">
        <v>19</v>
      </c>
      <c r="K761" t="s">
        <v>20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48</v>
      </c>
      <c r="S761" t="s">
        <v>2033</v>
      </c>
      <c r="T761" t="s">
        <v>2041</v>
      </c>
    </row>
    <row r="762" spans="1:20" x14ac:dyDescent="0.25">
      <c r="A762">
        <v>760</v>
      </c>
      <c r="B762" s="4" t="s">
        <v>1554</v>
      </c>
      <c r="C762" s="3" t="s">
        <v>1555</v>
      </c>
      <c r="D762">
        <v>48300</v>
      </c>
      <c r="E762">
        <v>16592</v>
      </c>
      <c r="F762">
        <f t="shared" si="44"/>
        <v>34.351966873706004</v>
      </c>
      <c r="G762" t="s">
        <v>12</v>
      </c>
      <c r="H762">
        <v>210</v>
      </c>
      <c r="I762">
        <f t="shared" si="45"/>
        <v>210</v>
      </c>
      <c r="J762" t="s">
        <v>105</v>
      </c>
      <c r="K762" t="s">
        <v>106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87</v>
      </c>
      <c r="S762" t="s">
        <v>2048</v>
      </c>
      <c r="T762" t="s">
        <v>2049</v>
      </c>
    </row>
    <row r="763" spans="1:20" x14ac:dyDescent="0.25">
      <c r="A763">
        <v>761</v>
      </c>
      <c r="B763" s="4" t="s">
        <v>1556</v>
      </c>
      <c r="C763" s="3" t="s">
        <v>1557</v>
      </c>
      <c r="D763">
        <v>2200</v>
      </c>
      <c r="E763">
        <v>14420</v>
      </c>
      <c r="F763">
        <f t="shared" si="44"/>
        <v>655.4545454545455</v>
      </c>
      <c r="G763" t="s">
        <v>18</v>
      </c>
      <c r="H763">
        <v>166</v>
      </c>
      <c r="I763">
        <f t="shared" si="45"/>
        <v>166</v>
      </c>
      <c r="J763" t="s">
        <v>19</v>
      </c>
      <c r="K763" t="s">
        <v>20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21</v>
      </c>
      <c r="S763" t="s">
        <v>2033</v>
      </c>
      <c r="T763" t="s">
        <v>2034</v>
      </c>
    </row>
    <row r="764" spans="1:20" x14ac:dyDescent="0.25">
      <c r="A764">
        <v>762</v>
      </c>
      <c r="B764" s="4" t="s">
        <v>666</v>
      </c>
      <c r="C764" s="3" t="s">
        <v>1558</v>
      </c>
      <c r="D764">
        <v>3500</v>
      </c>
      <c r="E764">
        <v>6204</v>
      </c>
      <c r="F764">
        <f t="shared" si="44"/>
        <v>177.25714285714284</v>
      </c>
      <c r="G764" t="s">
        <v>18</v>
      </c>
      <c r="H764">
        <v>100</v>
      </c>
      <c r="I764">
        <f t="shared" si="45"/>
        <v>100</v>
      </c>
      <c r="J764" t="s">
        <v>24</v>
      </c>
      <c r="K764" t="s">
        <v>25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157</v>
      </c>
      <c r="S764" t="s">
        <v>2033</v>
      </c>
      <c r="T764" t="s">
        <v>2056</v>
      </c>
    </row>
    <row r="765" spans="1:20" x14ac:dyDescent="0.25">
      <c r="A765">
        <v>763</v>
      </c>
      <c r="B765" s="4" t="s">
        <v>1559</v>
      </c>
      <c r="C765" s="3" t="s">
        <v>1560</v>
      </c>
      <c r="D765">
        <v>5600</v>
      </c>
      <c r="E765">
        <v>6338</v>
      </c>
      <c r="F765">
        <f t="shared" si="44"/>
        <v>113.17857142857144</v>
      </c>
      <c r="G765" t="s">
        <v>18</v>
      </c>
      <c r="H765">
        <v>235</v>
      </c>
      <c r="I765">
        <f t="shared" si="45"/>
        <v>235</v>
      </c>
      <c r="J765" t="s">
        <v>19</v>
      </c>
      <c r="K765" t="s">
        <v>20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31</v>
      </c>
      <c r="S765" t="s">
        <v>2037</v>
      </c>
      <c r="T765" t="s">
        <v>2038</v>
      </c>
    </row>
    <row r="766" spans="1:20" ht="31.5" x14ac:dyDescent="0.25">
      <c r="A766">
        <v>764</v>
      </c>
      <c r="B766" s="4" t="s">
        <v>1561</v>
      </c>
      <c r="C766" s="3" t="s">
        <v>1562</v>
      </c>
      <c r="D766">
        <v>1100</v>
      </c>
      <c r="E766">
        <v>8010</v>
      </c>
      <c r="F766">
        <f t="shared" si="44"/>
        <v>728.18181818181824</v>
      </c>
      <c r="G766" t="s">
        <v>18</v>
      </c>
      <c r="H766">
        <v>148</v>
      </c>
      <c r="I766">
        <f t="shared" si="45"/>
        <v>148</v>
      </c>
      <c r="J766" t="s">
        <v>19</v>
      </c>
      <c r="K766" t="s">
        <v>20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21</v>
      </c>
      <c r="S766" t="s">
        <v>2033</v>
      </c>
      <c r="T766" t="s">
        <v>2034</v>
      </c>
    </row>
    <row r="767" spans="1:20" x14ac:dyDescent="0.25">
      <c r="A767">
        <v>765</v>
      </c>
      <c r="B767" s="4" t="s">
        <v>1563</v>
      </c>
      <c r="C767" s="3" t="s">
        <v>1564</v>
      </c>
      <c r="D767">
        <v>3900</v>
      </c>
      <c r="E767">
        <v>8125</v>
      </c>
      <c r="F767">
        <f t="shared" si="44"/>
        <v>208.33333333333334</v>
      </c>
      <c r="G767" t="s">
        <v>18</v>
      </c>
      <c r="H767">
        <v>198</v>
      </c>
      <c r="I767">
        <f t="shared" si="45"/>
        <v>198</v>
      </c>
      <c r="J767" t="s">
        <v>19</v>
      </c>
      <c r="K767" t="s">
        <v>20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58</v>
      </c>
      <c r="S767" t="s">
        <v>2033</v>
      </c>
      <c r="T767" t="s">
        <v>2043</v>
      </c>
    </row>
    <row r="768" spans="1:20" ht="31.5" x14ac:dyDescent="0.25">
      <c r="A768">
        <v>766</v>
      </c>
      <c r="B768" s="4" t="s">
        <v>1565</v>
      </c>
      <c r="C768" s="3" t="s">
        <v>1566</v>
      </c>
      <c r="D768">
        <v>43800</v>
      </c>
      <c r="E768">
        <v>13653</v>
      </c>
      <c r="F768">
        <f t="shared" si="44"/>
        <v>31.171232876712331</v>
      </c>
      <c r="G768" t="s">
        <v>12</v>
      </c>
      <c r="H768">
        <v>248</v>
      </c>
      <c r="I768">
        <f t="shared" si="45"/>
        <v>248</v>
      </c>
      <c r="J768" t="s">
        <v>24</v>
      </c>
      <c r="K768" t="s">
        <v>25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472</v>
      </c>
      <c r="S768" t="s">
        <v>2039</v>
      </c>
      <c r="T768" t="s">
        <v>2061</v>
      </c>
    </row>
    <row r="769" spans="1:20" x14ac:dyDescent="0.25">
      <c r="A769">
        <v>767</v>
      </c>
      <c r="B769" s="4" t="s">
        <v>1567</v>
      </c>
      <c r="C769" s="3" t="s">
        <v>1568</v>
      </c>
      <c r="D769">
        <v>97200</v>
      </c>
      <c r="E769">
        <v>55372</v>
      </c>
      <c r="F769">
        <f t="shared" si="44"/>
        <v>56.967078189300416</v>
      </c>
      <c r="G769" t="s">
        <v>12</v>
      </c>
      <c r="H769">
        <v>513</v>
      </c>
      <c r="I769">
        <f t="shared" si="45"/>
        <v>513</v>
      </c>
      <c r="J769" t="s">
        <v>19</v>
      </c>
      <c r="K769" t="s">
        <v>20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204</v>
      </c>
      <c r="S769" t="s">
        <v>2045</v>
      </c>
      <c r="T769" t="s">
        <v>2057</v>
      </c>
    </row>
    <row r="770" spans="1:20" x14ac:dyDescent="0.25">
      <c r="A770">
        <v>768</v>
      </c>
      <c r="B770" s="4" t="s">
        <v>1569</v>
      </c>
      <c r="C770" s="3" t="s">
        <v>1570</v>
      </c>
      <c r="D770">
        <v>4800</v>
      </c>
      <c r="E770">
        <v>11088</v>
      </c>
      <c r="F770">
        <f t="shared" si="44"/>
        <v>231</v>
      </c>
      <c r="G770" t="s">
        <v>18</v>
      </c>
      <c r="H770">
        <v>150</v>
      </c>
      <c r="I770">
        <f t="shared" si="45"/>
        <v>150</v>
      </c>
      <c r="J770" t="s">
        <v>19</v>
      </c>
      <c r="K770" t="s">
        <v>20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31</v>
      </c>
      <c r="S770" t="s">
        <v>2037</v>
      </c>
      <c r="T770" t="s">
        <v>2038</v>
      </c>
    </row>
    <row r="771" spans="1:20" x14ac:dyDescent="0.25">
      <c r="A771">
        <v>769</v>
      </c>
      <c r="B771" s="4" t="s">
        <v>1571</v>
      </c>
      <c r="C771" s="3" t="s">
        <v>1572</v>
      </c>
      <c r="D771">
        <v>125600</v>
      </c>
      <c r="E771">
        <v>109106</v>
      </c>
      <c r="F771">
        <f t="shared" ref="F771:F834" si="48">(E771/D771)*100</f>
        <v>86.867834394904463</v>
      </c>
      <c r="G771" t="s">
        <v>12</v>
      </c>
      <c r="H771">
        <v>3410</v>
      </c>
      <c r="I771">
        <f t="shared" ref="I771:I834" si="49">AVERAGE(H771)</f>
        <v>3410</v>
      </c>
      <c r="J771" t="s">
        <v>19</v>
      </c>
      <c r="K771" t="s">
        <v>20</v>
      </c>
      <c r="L771">
        <v>1376542800</v>
      </c>
      <c r="M771">
        <v>1378789200</v>
      </c>
      <c r="N771" s="8">
        <f t="shared" ref="N771:N834" si="50">(((L771/60)/60/24)+DATE(1970,1,1))</f>
        <v>41501.208333333336</v>
      </c>
      <c r="O771" s="8">
        <f t="shared" ref="O771:O834" si="51">(((M771/60)/60/24)+DATE(1970,1,1))</f>
        <v>41527.208333333336</v>
      </c>
      <c r="P771" t="b">
        <v>0</v>
      </c>
      <c r="Q771" t="b">
        <v>0</v>
      </c>
      <c r="R771" t="s">
        <v>87</v>
      </c>
      <c r="S771" t="s">
        <v>2048</v>
      </c>
      <c r="T771" t="s">
        <v>2049</v>
      </c>
    </row>
    <row r="772" spans="1:20" x14ac:dyDescent="0.25">
      <c r="A772">
        <v>770</v>
      </c>
      <c r="B772" s="4" t="s">
        <v>1573</v>
      </c>
      <c r="C772" s="3" t="s">
        <v>1574</v>
      </c>
      <c r="D772">
        <v>4300</v>
      </c>
      <c r="E772">
        <v>11642</v>
      </c>
      <c r="F772">
        <f t="shared" si="48"/>
        <v>270.74418604651163</v>
      </c>
      <c r="G772" t="s">
        <v>18</v>
      </c>
      <c r="H772">
        <v>216</v>
      </c>
      <c r="I772">
        <f t="shared" si="49"/>
        <v>216</v>
      </c>
      <c r="J772" t="s">
        <v>105</v>
      </c>
      <c r="K772" t="s">
        <v>106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31</v>
      </c>
      <c r="S772" t="s">
        <v>2037</v>
      </c>
      <c r="T772" t="s">
        <v>2038</v>
      </c>
    </row>
    <row r="773" spans="1:20" x14ac:dyDescent="0.25">
      <c r="A773">
        <v>771</v>
      </c>
      <c r="B773" s="4" t="s">
        <v>1575</v>
      </c>
      <c r="C773" s="3" t="s">
        <v>1576</v>
      </c>
      <c r="D773">
        <v>5600</v>
      </c>
      <c r="E773">
        <v>2769</v>
      </c>
      <c r="F773">
        <f t="shared" si="48"/>
        <v>49.446428571428569</v>
      </c>
      <c r="G773" t="s">
        <v>72</v>
      </c>
      <c r="H773">
        <v>26</v>
      </c>
      <c r="I773">
        <f t="shared" si="49"/>
        <v>26</v>
      </c>
      <c r="J773" t="s">
        <v>19</v>
      </c>
      <c r="K773" t="s">
        <v>20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31</v>
      </c>
      <c r="S773" t="s">
        <v>2037</v>
      </c>
      <c r="T773" t="s">
        <v>2038</v>
      </c>
    </row>
    <row r="774" spans="1:20" x14ac:dyDescent="0.25">
      <c r="A774">
        <v>772</v>
      </c>
      <c r="B774" s="4" t="s">
        <v>1577</v>
      </c>
      <c r="C774" s="3" t="s">
        <v>1578</v>
      </c>
      <c r="D774">
        <v>149600</v>
      </c>
      <c r="E774">
        <v>169586</v>
      </c>
      <c r="F774">
        <f t="shared" si="48"/>
        <v>113.3596256684492</v>
      </c>
      <c r="G774" t="s">
        <v>18</v>
      </c>
      <c r="H774">
        <v>5139</v>
      </c>
      <c r="I774">
        <f t="shared" si="49"/>
        <v>5139</v>
      </c>
      <c r="J774" t="s">
        <v>19</v>
      </c>
      <c r="K774" t="s">
        <v>20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58</v>
      </c>
      <c r="S774" t="s">
        <v>2033</v>
      </c>
      <c r="T774" t="s">
        <v>2043</v>
      </c>
    </row>
    <row r="775" spans="1:20" x14ac:dyDescent="0.25">
      <c r="A775">
        <v>773</v>
      </c>
      <c r="B775" s="4" t="s">
        <v>1579</v>
      </c>
      <c r="C775" s="3" t="s">
        <v>1580</v>
      </c>
      <c r="D775">
        <v>53100</v>
      </c>
      <c r="E775">
        <v>101185</v>
      </c>
      <c r="F775">
        <f t="shared" si="48"/>
        <v>190.55555555555554</v>
      </c>
      <c r="G775" t="s">
        <v>18</v>
      </c>
      <c r="H775">
        <v>2353</v>
      </c>
      <c r="I775">
        <f t="shared" si="49"/>
        <v>2353</v>
      </c>
      <c r="J775" t="s">
        <v>19</v>
      </c>
      <c r="K775" t="s">
        <v>20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31</v>
      </c>
      <c r="S775" t="s">
        <v>2037</v>
      </c>
      <c r="T775" t="s">
        <v>2038</v>
      </c>
    </row>
    <row r="776" spans="1:20" x14ac:dyDescent="0.25">
      <c r="A776">
        <v>774</v>
      </c>
      <c r="B776" s="4" t="s">
        <v>1581</v>
      </c>
      <c r="C776" s="3" t="s">
        <v>1582</v>
      </c>
      <c r="D776">
        <v>5000</v>
      </c>
      <c r="E776">
        <v>6775</v>
      </c>
      <c r="F776">
        <f t="shared" si="48"/>
        <v>135.5</v>
      </c>
      <c r="G776" t="s">
        <v>18</v>
      </c>
      <c r="H776">
        <v>78</v>
      </c>
      <c r="I776">
        <f t="shared" si="49"/>
        <v>78</v>
      </c>
      <c r="J776" t="s">
        <v>105</v>
      </c>
      <c r="K776" t="s">
        <v>106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26</v>
      </c>
      <c r="S776" t="s">
        <v>2035</v>
      </c>
      <c r="T776" t="s">
        <v>2036</v>
      </c>
    </row>
    <row r="777" spans="1:20" ht="31.5" x14ac:dyDescent="0.25">
      <c r="A777">
        <v>775</v>
      </c>
      <c r="B777" s="4" t="s">
        <v>1583</v>
      </c>
      <c r="C777" s="3" t="s">
        <v>1584</v>
      </c>
      <c r="D777">
        <v>9400</v>
      </c>
      <c r="E777">
        <v>968</v>
      </c>
      <c r="F777">
        <f t="shared" si="48"/>
        <v>10.297872340425531</v>
      </c>
      <c r="G777" t="s">
        <v>12</v>
      </c>
      <c r="H777">
        <v>10</v>
      </c>
      <c r="I777">
        <f t="shared" si="49"/>
        <v>10</v>
      </c>
      <c r="J777" t="s">
        <v>19</v>
      </c>
      <c r="K777" t="s">
        <v>20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21</v>
      </c>
      <c r="S777" t="s">
        <v>2033</v>
      </c>
      <c r="T777" t="s">
        <v>2034</v>
      </c>
    </row>
    <row r="778" spans="1:20" x14ac:dyDescent="0.25">
      <c r="A778">
        <v>776</v>
      </c>
      <c r="B778" s="4" t="s">
        <v>1585</v>
      </c>
      <c r="C778" s="3" t="s">
        <v>1586</v>
      </c>
      <c r="D778">
        <v>110800</v>
      </c>
      <c r="E778">
        <v>72623</v>
      </c>
      <c r="F778">
        <f t="shared" si="48"/>
        <v>65.544223826714799</v>
      </c>
      <c r="G778" t="s">
        <v>12</v>
      </c>
      <c r="H778">
        <v>2201</v>
      </c>
      <c r="I778">
        <f t="shared" si="49"/>
        <v>2201</v>
      </c>
      <c r="J778" t="s">
        <v>19</v>
      </c>
      <c r="K778" t="s">
        <v>20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31</v>
      </c>
      <c r="S778" t="s">
        <v>2037</v>
      </c>
      <c r="T778" t="s">
        <v>2038</v>
      </c>
    </row>
    <row r="779" spans="1:20" x14ac:dyDescent="0.25">
      <c r="A779">
        <v>777</v>
      </c>
      <c r="B779" s="4" t="s">
        <v>1587</v>
      </c>
      <c r="C779" s="3" t="s">
        <v>1588</v>
      </c>
      <c r="D779">
        <v>93800</v>
      </c>
      <c r="E779">
        <v>45987</v>
      </c>
      <c r="F779">
        <f t="shared" si="48"/>
        <v>49.026652452025587</v>
      </c>
      <c r="G779" t="s">
        <v>12</v>
      </c>
      <c r="H779">
        <v>676</v>
      </c>
      <c r="I779">
        <f t="shared" si="49"/>
        <v>676</v>
      </c>
      <c r="J779" t="s">
        <v>19</v>
      </c>
      <c r="K779" t="s">
        <v>20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31</v>
      </c>
      <c r="S779" t="s">
        <v>2037</v>
      </c>
      <c r="T779" t="s">
        <v>2038</v>
      </c>
    </row>
    <row r="780" spans="1:20" x14ac:dyDescent="0.25">
      <c r="A780">
        <v>778</v>
      </c>
      <c r="B780" s="4" t="s">
        <v>1589</v>
      </c>
      <c r="C780" s="3" t="s">
        <v>1590</v>
      </c>
      <c r="D780">
        <v>1300</v>
      </c>
      <c r="E780">
        <v>10243</v>
      </c>
      <c r="F780">
        <f t="shared" si="48"/>
        <v>787.92307692307691</v>
      </c>
      <c r="G780" t="s">
        <v>18</v>
      </c>
      <c r="H780">
        <v>174</v>
      </c>
      <c r="I780">
        <f t="shared" si="49"/>
        <v>174</v>
      </c>
      <c r="J780" t="s">
        <v>96</v>
      </c>
      <c r="K780" t="s">
        <v>97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69</v>
      </c>
      <c r="S780" t="s">
        <v>2039</v>
      </c>
      <c r="T780" t="s">
        <v>2047</v>
      </c>
    </row>
    <row r="781" spans="1:20" x14ac:dyDescent="0.25">
      <c r="A781">
        <v>779</v>
      </c>
      <c r="B781" s="4" t="s">
        <v>1591</v>
      </c>
      <c r="C781" s="3" t="s">
        <v>1592</v>
      </c>
      <c r="D781">
        <v>108700</v>
      </c>
      <c r="E781">
        <v>87293</v>
      </c>
      <c r="F781">
        <f t="shared" si="48"/>
        <v>80.306347746090154</v>
      </c>
      <c r="G781" t="s">
        <v>12</v>
      </c>
      <c r="H781">
        <v>831</v>
      </c>
      <c r="I781">
        <f t="shared" si="49"/>
        <v>831</v>
      </c>
      <c r="J781" t="s">
        <v>19</v>
      </c>
      <c r="K781" t="s">
        <v>20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31</v>
      </c>
      <c r="S781" t="s">
        <v>2037</v>
      </c>
      <c r="T781" t="s">
        <v>2038</v>
      </c>
    </row>
    <row r="782" spans="1:20" x14ac:dyDescent="0.25">
      <c r="A782">
        <v>780</v>
      </c>
      <c r="B782" s="4" t="s">
        <v>1593</v>
      </c>
      <c r="C782" s="3" t="s">
        <v>1594</v>
      </c>
      <c r="D782">
        <v>5100</v>
      </c>
      <c r="E782">
        <v>5421</v>
      </c>
      <c r="F782">
        <f t="shared" si="48"/>
        <v>106.29411764705883</v>
      </c>
      <c r="G782" t="s">
        <v>18</v>
      </c>
      <c r="H782">
        <v>164</v>
      </c>
      <c r="I782">
        <f t="shared" si="49"/>
        <v>164</v>
      </c>
      <c r="J782" t="s">
        <v>19</v>
      </c>
      <c r="K782" t="s">
        <v>20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51</v>
      </c>
      <c r="S782" t="s">
        <v>2039</v>
      </c>
      <c r="T782" t="s">
        <v>2042</v>
      </c>
    </row>
    <row r="783" spans="1:20" x14ac:dyDescent="0.25">
      <c r="A783">
        <v>781</v>
      </c>
      <c r="B783" s="4" t="s">
        <v>1595</v>
      </c>
      <c r="C783" s="3" t="s">
        <v>1596</v>
      </c>
      <c r="D783">
        <v>8700</v>
      </c>
      <c r="E783">
        <v>4414</v>
      </c>
      <c r="F783">
        <f t="shared" si="48"/>
        <v>50.735632183908038</v>
      </c>
      <c r="G783" t="s">
        <v>72</v>
      </c>
      <c r="H783">
        <v>56</v>
      </c>
      <c r="I783">
        <f t="shared" si="49"/>
        <v>56</v>
      </c>
      <c r="J783" t="s">
        <v>96</v>
      </c>
      <c r="K783" t="s">
        <v>97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31</v>
      </c>
      <c r="S783" t="s">
        <v>2037</v>
      </c>
      <c r="T783" t="s">
        <v>2038</v>
      </c>
    </row>
    <row r="784" spans="1:20" x14ac:dyDescent="0.25">
      <c r="A784">
        <v>782</v>
      </c>
      <c r="B784" s="4" t="s">
        <v>1597</v>
      </c>
      <c r="C784" s="3" t="s">
        <v>1598</v>
      </c>
      <c r="D784">
        <v>5100</v>
      </c>
      <c r="E784">
        <v>10981</v>
      </c>
      <c r="F784">
        <f t="shared" si="48"/>
        <v>215.31372549019611</v>
      </c>
      <c r="G784" t="s">
        <v>18</v>
      </c>
      <c r="H784">
        <v>161</v>
      </c>
      <c r="I784">
        <f t="shared" si="49"/>
        <v>161</v>
      </c>
      <c r="J784" t="s">
        <v>19</v>
      </c>
      <c r="K784" t="s">
        <v>20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69</v>
      </c>
      <c r="S784" t="s">
        <v>2039</v>
      </c>
      <c r="T784" t="s">
        <v>2047</v>
      </c>
    </row>
    <row r="785" spans="1:20" x14ac:dyDescent="0.25">
      <c r="A785">
        <v>783</v>
      </c>
      <c r="B785" s="4" t="s">
        <v>1599</v>
      </c>
      <c r="C785" s="3" t="s">
        <v>1600</v>
      </c>
      <c r="D785">
        <v>7400</v>
      </c>
      <c r="E785">
        <v>10451</v>
      </c>
      <c r="F785">
        <f t="shared" si="48"/>
        <v>141.22972972972974</v>
      </c>
      <c r="G785" t="s">
        <v>18</v>
      </c>
      <c r="H785">
        <v>138</v>
      </c>
      <c r="I785">
        <f t="shared" si="49"/>
        <v>138</v>
      </c>
      <c r="J785" t="s">
        <v>19</v>
      </c>
      <c r="K785" t="s">
        <v>20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21</v>
      </c>
      <c r="S785" t="s">
        <v>2033</v>
      </c>
      <c r="T785" t="s">
        <v>2034</v>
      </c>
    </row>
    <row r="786" spans="1:20" x14ac:dyDescent="0.25">
      <c r="A786">
        <v>784</v>
      </c>
      <c r="B786" s="4" t="s">
        <v>1601</v>
      </c>
      <c r="C786" s="3" t="s">
        <v>1602</v>
      </c>
      <c r="D786">
        <v>88900</v>
      </c>
      <c r="E786">
        <v>102535</v>
      </c>
      <c r="F786">
        <f t="shared" si="48"/>
        <v>115.33745781777279</v>
      </c>
      <c r="G786" t="s">
        <v>18</v>
      </c>
      <c r="H786">
        <v>3308</v>
      </c>
      <c r="I786">
        <f t="shared" si="49"/>
        <v>3308</v>
      </c>
      <c r="J786" t="s">
        <v>19</v>
      </c>
      <c r="K786" t="s">
        <v>20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26</v>
      </c>
      <c r="S786" t="s">
        <v>2035</v>
      </c>
      <c r="T786" t="s">
        <v>2036</v>
      </c>
    </row>
    <row r="787" spans="1:20" ht="31.5" x14ac:dyDescent="0.25">
      <c r="A787">
        <v>785</v>
      </c>
      <c r="B787" s="4" t="s">
        <v>1603</v>
      </c>
      <c r="C787" s="3" t="s">
        <v>1604</v>
      </c>
      <c r="D787">
        <v>6700</v>
      </c>
      <c r="E787">
        <v>12939</v>
      </c>
      <c r="F787">
        <f t="shared" si="48"/>
        <v>193.11940298507463</v>
      </c>
      <c r="G787" t="s">
        <v>18</v>
      </c>
      <c r="H787">
        <v>127</v>
      </c>
      <c r="I787">
        <f t="shared" si="49"/>
        <v>127</v>
      </c>
      <c r="J787" t="s">
        <v>24</v>
      </c>
      <c r="K787" t="s">
        <v>25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69</v>
      </c>
      <c r="S787" t="s">
        <v>2039</v>
      </c>
      <c r="T787" t="s">
        <v>2047</v>
      </c>
    </row>
    <row r="788" spans="1:20" x14ac:dyDescent="0.25">
      <c r="A788">
        <v>786</v>
      </c>
      <c r="B788" s="4" t="s">
        <v>1605</v>
      </c>
      <c r="C788" s="3" t="s">
        <v>1606</v>
      </c>
      <c r="D788">
        <v>1500</v>
      </c>
      <c r="E788">
        <v>10946</v>
      </c>
      <c r="F788">
        <f t="shared" si="48"/>
        <v>729.73333333333335</v>
      </c>
      <c r="G788" t="s">
        <v>18</v>
      </c>
      <c r="H788">
        <v>207</v>
      </c>
      <c r="I788">
        <f t="shared" si="49"/>
        <v>207</v>
      </c>
      <c r="J788" t="s">
        <v>105</v>
      </c>
      <c r="K788" t="s">
        <v>106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157</v>
      </c>
      <c r="S788" t="s">
        <v>2033</v>
      </c>
      <c r="T788" t="s">
        <v>2056</v>
      </c>
    </row>
    <row r="789" spans="1:20" x14ac:dyDescent="0.25">
      <c r="A789">
        <v>787</v>
      </c>
      <c r="B789" s="4" t="s">
        <v>1607</v>
      </c>
      <c r="C789" s="3" t="s">
        <v>1608</v>
      </c>
      <c r="D789">
        <v>61200</v>
      </c>
      <c r="E789">
        <v>60994</v>
      </c>
      <c r="F789">
        <f t="shared" si="48"/>
        <v>99.66339869281046</v>
      </c>
      <c r="G789" t="s">
        <v>12</v>
      </c>
      <c r="H789">
        <v>859</v>
      </c>
      <c r="I789">
        <f t="shared" si="49"/>
        <v>859</v>
      </c>
      <c r="J789" t="s">
        <v>13</v>
      </c>
      <c r="K789" t="s">
        <v>14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21</v>
      </c>
      <c r="S789" t="s">
        <v>2033</v>
      </c>
      <c r="T789" t="s">
        <v>2034</v>
      </c>
    </row>
    <row r="790" spans="1:20" x14ac:dyDescent="0.25">
      <c r="A790">
        <v>788</v>
      </c>
      <c r="B790" s="4" t="s">
        <v>1609</v>
      </c>
      <c r="C790" s="3" t="s">
        <v>1610</v>
      </c>
      <c r="D790">
        <v>3600</v>
      </c>
      <c r="E790">
        <v>3174</v>
      </c>
      <c r="F790">
        <f t="shared" si="48"/>
        <v>88.166666666666671</v>
      </c>
      <c r="G790" t="s">
        <v>45</v>
      </c>
      <c r="H790">
        <v>31</v>
      </c>
      <c r="I790">
        <f t="shared" si="49"/>
        <v>31</v>
      </c>
      <c r="J790" t="s">
        <v>19</v>
      </c>
      <c r="K790" t="s">
        <v>20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69</v>
      </c>
      <c r="S790" t="s">
        <v>2039</v>
      </c>
      <c r="T790" t="s">
        <v>2047</v>
      </c>
    </row>
    <row r="791" spans="1:20" x14ac:dyDescent="0.25">
      <c r="A791">
        <v>789</v>
      </c>
      <c r="B791" s="4" t="s">
        <v>1611</v>
      </c>
      <c r="C791" s="3" t="s">
        <v>1612</v>
      </c>
      <c r="D791">
        <v>9000</v>
      </c>
      <c r="E791">
        <v>3351</v>
      </c>
      <c r="F791">
        <f t="shared" si="48"/>
        <v>37.233333333333334</v>
      </c>
      <c r="G791" t="s">
        <v>12</v>
      </c>
      <c r="H791">
        <v>45</v>
      </c>
      <c r="I791">
        <f t="shared" si="49"/>
        <v>45</v>
      </c>
      <c r="J791" t="s">
        <v>19</v>
      </c>
      <c r="K791" t="s">
        <v>20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31</v>
      </c>
      <c r="S791" t="s">
        <v>2037</v>
      </c>
      <c r="T791" t="s">
        <v>2038</v>
      </c>
    </row>
    <row r="792" spans="1:20" x14ac:dyDescent="0.25">
      <c r="A792">
        <v>790</v>
      </c>
      <c r="B792" s="4" t="s">
        <v>1613</v>
      </c>
      <c r="C792" s="3" t="s">
        <v>1614</v>
      </c>
      <c r="D792">
        <v>185900</v>
      </c>
      <c r="E792">
        <v>56774</v>
      </c>
      <c r="F792">
        <f t="shared" si="48"/>
        <v>30.540075309306079</v>
      </c>
      <c r="G792" t="s">
        <v>72</v>
      </c>
      <c r="H792">
        <v>1113</v>
      </c>
      <c r="I792">
        <f t="shared" si="49"/>
        <v>1113</v>
      </c>
      <c r="J792" t="s">
        <v>19</v>
      </c>
      <c r="K792" t="s">
        <v>20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31</v>
      </c>
      <c r="S792" t="s">
        <v>2037</v>
      </c>
      <c r="T792" t="s">
        <v>2038</v>
      </c>
    </row>
    <row r="793" spans="1:20" x14ac:dyDescent="0.25">
      <c r="A793">
        <v>791</v>
      </c>
      <c r="B793" s="4" t="s">
        <v>1615</v>
      </c>
      <c r="C793" s="3" t="s">
        <v>1616</v>
      </c>
      <c r="D793">
        <v>2100</v>
      </c>
      <c r="E793">
        <v>540</v>
      </c>
      <c r="F793">
        <f t="shared" si="48"/>
        <v>25.714285714285712</v>
      </c>
      <c r="G793" t="s">
        <v>12</v>
      </c>
      <c r="H793">
        <v>6</v>
      </c>
      <c r="I793">
        <f t="shared" si="49"/>
        <v>6</v>
      </c>
      <c r="J793" t="s">
        <v>19</v>
      </c>
      <c r="K793" t="s">
        <v>20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15</v>
      </c>
      <c r="S793" t="s">
        <v>2031</v>
      </c>
      <c r="T793" t="s">
        <v>2032</v>
      </c>
    </row>
    <row r="794" spans="1:20" x14ac:dyDescent="0.25">
      <c r="A794">
        <v>792</v>
      </c>
      <c r="B794" s="4" t="s">
        <v>1617</v>
      </c>
      <c r="C794" s="3" t="s">
        <v>1618</v>
      </c>
      <c r="D794">
        <v>2000</v>
      </c>
      <c r="E794">
        <v>680</v>
      </c>
      <c r="F794">
        <f t="shared" si="48"/>
        <v>34</v>
      </c>
      <c r="G794" t="s">
        <v>12</v>
      </c>
      <c r="H794">
        <v>7</v>
      </c>
      <c r="I794">
        <f t="shared" si="49"/>
        <v>7</v>
      </c>
      <c r="J794" t="s">
        <v>19</v>
      </c>
      <c r="K794" t="s">
        <v>20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31</v>
      </c>
      <c r="S794" t="s">
        <v>2037</v>
      </c>
      <c r="T794" t="s">
        <v>2038</v>
      </c>
    </row>
    <row r="795" spans="1:20" x14ac:dyDescent="0.25">
      <c r="A795">
        <v>793</v>
      </c>
      <c r="B795" s="4" t="s">
        <v>1619</v>
      </c>
      <c r="C795" s="3" t="s">
        <v>1620</v>
      </c>
      <c r="D795">
        <v>1100</v>
      </c>
      <c r="E795">
        <v>13045</v>
      </c>
      <c r="F795">
        <f t="shared" si="48"/>
        <v>1185.909090909091</v>
      </c>
      <c r="G795" t="s">
        <v>18</v>
      </c>
      <c r="H795">
        <v>181</v>
      </c>
      <c r="I795">
        <f t="shared" si="49"/>
        <v>181</v>
      </c>
      <c r="J795" t="s">
        <v>96</v>
      </c>
      <c r="K795" t="s">
        <v>97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66</v>
      </c>
      <c r="S795" t="s">
        <v>2045</v>
      </c>
      <c r="T795" t="s">
        <v>2046</v>
      </c>
    </row>
    <row r="796" spans="1:20" x14ac:dyDescent="0.25">
      <c r="A796">
        <v>794</v>
      </c>
      <c r="B796" s="4" t="s">
        <v>1621</v>
      </c>
      <c r="C796" s="3" t="s">
        <v>1622</v>
      </c>
      <c r="D796">
        <v>6600</v>
      </c>
      <c r="E796">
        <v>8276</v>
      </c>
      <c r="F796">
        <f t="shared" si="48"/>
        <v>125.39393939393939</v>
      </c>
      <c r="G796" t="s">
        <v>18</v>
      </c>
      <c r="H796">
        <v>110</v>
      </c>
      <c r="I796">
        <f t="shared" si="49"/>
        <v>110</v>
      </c>
      <c r="J796" t="s">
        <v>19</v>
      </c>
      <c r="K796" t="s">
        <v>20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21</v>
      </c>
      <c r="S796" t="s">
        <v>2033</v>
      </c>
      <c r="T796" t="s">
        <v>2034</v>
      </c>
    </row>
    <row r="797" spans="1:20" ht="31.5" x14ac:dyDescent="0.25">
      <c r="A797">
        <v>795</v>
      </c>
      <c r="B797" s="4" t="s">
        <v>1623</v>
      </c>
      <c r="C797" s="3" t="s">
        <v>1624</v>
      </c>
      <c r="D797">
        <v>7100</v>
      </c>
      <c r="E797">
        <v>1022</v>
      </c>
      <c r="F797">
        <f t="shared" si="48"/>
        <v>14.394366197183098</v>
      </c>
      <c r="G797" t="s">
        <v>12</v>
      </c>
      <c r="H797">
        <v>31</v>
      </c>
      <c r="I797">
        <f t="shared" si="49"/>
        <v>31</v>
      </c>
      <c r="J797" t="s">
        <v>19</v>
      </c>
      <c r="K797" t="s">
        <v>20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51</v>
      </c>
      <c r="S797" t="s">
        <v>2039</v>
      </c>
      <c r="T797" t="s">
        <v>2042</v>
      </c>
    </row>
    <row r="798" spans="1:20" x14ac:dyDescent="0.25">
      <c r="A798">
        <v>796</v>
      </c>
      <c r="B798" s="4" t="s">
        <v>1625</v>
      </c>
      <c r="C798" s="3" t="s">
        <v>1626</v>
      </c>
      <c r="D798">
        <v>7800</v>
      </c>
      <c r="E798">
        <v>4275</v>
      </c>
      <c r="F798">
        <f t="shared" si="48"/>
        <v>54.807692307692314</v>
      </c>
      <c r="G798" t="s">
        <v>12</v>
      </c>
      <c r="H798">
        <v>78</v>
      </c>
      <c r="I798">
        <f t="shared" si="49"/>
        <v>78</v>
      </c>
      <c r="J798" t="s">
        <v>19</v>
      </c>
      <c r="K798" t="s">
        <v>20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290</v>
      </c>
      <c r="S798" t="s">
        <v>2048</v>
      </c>
      <c r="T798" t="s">
        <v>2059</v>
      </c>
    </row>
    <row r="799" spans="1:20" x14ac:dyDescent="0.25">
      <c r="A799">
        <v>797</v>
      </c>
      <c r="B799" s="4" t="s">
        <v>1627</v>
      </c>
      <c r="C799" s="3" t="s">
        <v>1628</v>
      </c>
      <c r="D799">
        <v>7600</v>
      </c>
      <c r="E799">
        <v>8332</v>
      </c>
      <c r="F799">
        <f t="shared" si="48"/>
        <v>109.63157894736841</v>
      </c>
      <c r="G799" t="s">
        <v>18</v>
      </c>
      <c r="H799">
        <v>185</v>
      </c>
      <c r="I799">
        <f t="shared" si="49"/>
        <v>185</v>
      </c>
      <c r="J799" t="s">
        <v>19</v>
      </c>
      <c r="K799" t="s">
        <v>20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26</v>
      </c>
      <c r="S799" t="s">
        <v>2035</v>
      </c>
      <c r="T799" t="s">
        <v>2036</v>
      </c>
    </row>
    <row r="800" spans="1:20" x14ac:dyDescent="0.25">
      <c r="A800">
        <v>798</v>
      </c>
      <c r="B800" s="4" t="s">
        <v>1629</v>
      </c>
      <c r="C800" s="3" t="s">
        <v>1630</v>
      </c>
      <c r="D800">
        <v>3400</v>
      </c>
      <c r="E800">
        <v>6408</v>
      </c>
      <c r="F800">
        <f t="shared" si="48"/>
        <v>188.47058823529412</v>
      </c>
      <c r="G800" t="s">
        <v>18</v>
      </c>
      <c r="H800">
        <v>121</v>
      </c>
      <c r="I800">
        <f t="shared" si="49"/>
        <v>121</v>
      </c>
      <c r="J800" t="s">
        <v>19</v>
      </c>
      <c r="K800" t="s">
        <v>20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31</v>
      </c>
      <c r="S800" t="s">
        <v>2037</v>
      </c>
      <c r="T800" t="s">
        <v>2038</v>
      </c>
    </row>
    <row r="801" spans="1:20" x14ac:dyDescent="0.25">
      <c r="A801">
        <v>799</v>
      </c>
      <c r="B801" s="4" t="s">
        <v>1631</v>
      </c>
      <c r="C801" s="3" t="s">
        <v>1632</v>
      </c>
      <c r="D801">
        <v>84500</v>
      </c>
      <c r="E801">
        <v>73522</v>
      </c>
      <c r="F801">
        <f t="shared" si="48"/>
        <v>87.008284023668637</v>
      </c>
      <c r="G801" t="s">
        <v>12</v>
      </c>
      <c r="H801">
        <v>1225</v>
      </c>
      <c r="I801">
        <f t="shared" si="49"/>
        <v>1225</v>
      </c>
      <c r="J801" t="s">
        <v>38</v>
      </c>
      <c r="K801" t="s">
        <v>39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31</v>
      </c>
      <c r="S801" t="s">
        <v>2037</v>
      </c>
      <c r="T801" t="s">
        <v>2038</v>
      </c>
    </row>
    <row r="802" spans="1:20" x14ac:dyDescent="0.25">
      <c r="A802">
        <v>800</v>
      </c>
      <c r="B802" s="4" t="s">
        <v>1633</v>
      </c>
      <c r="C802" s="3" t="s">
        <v>1634</v>
      </c>
      <c r="D802">
        <v>100</v>
      </c>
      <c r="E802">
        <v>1</v>
      </c>
      <c r="F802">
        <f t="shared" si="48"/>
        <v>1</v>
      </c>
      <c r="G802" t="s">
        <v>12</v>
      </c>
      <c r="H802">
        <v>1</v>
      </c>
      <c r="I802">
        <f t="shared" si="49"/>
        <v>1</v>
      </c>
      <c r="J802" t="s">
        <v>96</v>
      </c>
      <c r="K802" t="s">
        <v>97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21</v>
      </c>
      <c r="S802" t="s">
        <v>2033</v>
      </c>
      <c r="T802" t="s">
        <v>2034</v>
      </c>
    </row>
    <row r="803" spans="1:20" x14ac:dyDescent="0.25">
      <c r="A803">
        <v>801</v>
      </c>
      <c r="B803" s="4" t="s">
        <v>1635</v>
      </c>
      <c r="C803" s="3" t="s">
        <v>1636</v>
      </c>
      <c r="D803">
        <v>2300</v>
      </c>
      <c r="E803">
        <v>4667</v>
      </c>
      <c r="F803">
        <f t="shared" si="48"/>
        <v>202.9130434782609</v>
      </c>
      <c r="G803" t="s">
        <v>18</v>
      </c>
      <c r="H803">
        <v>106</v>
      </c>
      <c r="I803">
        <f t="shared" si="49"/>
        <v>106</v>
      </c>
      <c r="J803" t="s">
        <v>19</v>
      </c>
      <c r="K803" t="s">
        <v>20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120</v>
      </c>
      <c r="S803" t="s">
        <v>2052</v>
      </c>
      <c r="T803" t="s">
        <v>2053</v>
      </c>
    </row>
    <row r="804" spans="1:20" ht="31.5" x14ac:dyDescent="0.25">
      <c r="A804">
        <v>802</v>
      </c>
      <c r="B804" s="4" t="s">
        <v>1637</v>
      </c>
      <c r="C804" s="3" t="s">
        <v>1638</v>
      </c>
      <c r="D804">
        <v>6200</v>
      </c>
      <c r="E804">
        <v>12216</v>
      </c>
      <c r="F804">
        <f t="shared" si="48"/>
        <v>197.03225806451613</v>
      </c>
      <c r="G804" t="s">
        <v>18</v>
      </c>
      <c r="H804">
        <v>142</v>
      </c>
      <c r="I804">
        <f t="shared" si="49"/>
        <v>142</v>
      </c>
      <c r="J804" t="s">
        <v>19</v>
      </c>
      <c r="K804" t="s">
        <v>20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120</v>
      </c>
      <c r="S804" t="s">
        <v>2052</v>
      </c>
      <c r="T804" t="s">
        <v>2053</v>
      </c>
    </row>
    <row r="805" spans="1:20" ht="31.5" x14ac:dyDescent="0.25">
      <c r="A805">
        <v>803</v>
      </c>
      <c r="B805" s="4" t="s">
        <v>1639</v>
      </c>
      <c r="C805" s="3" t="s">
        <v>1640</v>
      </c>
      <c r="D805">
        <v>6100</v>
      </c>
      <c r="E805">
        <v>6527</v>
      </c>
      <c r="F805">
        <f t="shared" si="48"/>
        <v>107</v>
      </c>
      <c r="G805" t="s">
        <v>18</v>
      </c>
      <c r="H805">
        <v>233</v>
      </c>
      <c r="I805">
        <f t="shared" si="49"/>
        <v>233</v>
      </c>
      <c r="J805" t="s">
        <v>19</v>
      </c>
      <c r="K805" t="s">
        <v>20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31</v>
      </c>
      <c r="S805" t="s">
        <v>2037</v>
      </c>
      <c r="T805" t="s">
        <v>2038</v>
      </c>
    </row>
    <row r="806" spans="1:20" x14ac:dyDescent="0.25">
      <c r="A806">
        <v>804</v>
      </c>
      <c r="B806" s="4" t="s">
        <v>1641</v>
      </c>
      <c r="C806" s="3" t="s">
        <v>1642</v>
      </c>
      <c r="D806">
        <v>2600</v>
      </c>
      <c r="E806">
        <v>6987</v>
      </c>
      <c r="F806">
        <f t="shared" si="48"/>
        <v>268.73076923076923</v>
      </c>
      <c r="G806" t="s">
        <v>18</v>
      </c>
      <c r="H806">
        <v>218</v>
      </c>
      <c r="I806">
        <f t="shared" si="49"/>
        <v>218</v>
      </c>
      <c r="J806" t="s">
        <v>19</v>
      </c>
      <c r="K806" t="s">
        <v>20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21</v>
      </c>
      <c r="S806" t="s">
        <v>2033</v>
      </c>
      <c r="T806" t="s">
        <v>2034</v>
      </c>
    </row>
    <row r="807" spans="1:20" ht="31.5" x14ac:dyDescent="0.25">
      <c r="A807">
        <v>805</v>
      </c>
      <c r="B807" s="4" t="s">
        <v>1643</v>
      </c>
      <c r="C807" s="3" t="s">
        <v>1644</v>
      </c>
      <c r="D807">
        <v>9700</v>
      </c>
      <c r="E807">
        <v>4932</v>
      </c>
      <c r="F807">
        <f t="shared" si="48"/>
        <v>50.845360824742272</v>
      </c>
      <c r="G807" t="s">
        <v>12</v>
      </c>
      <c r="H807">
        <v>67</v>
      </c>
      <c r="I807">
        <f t="shared" si="49"/>
        <v>67</v>
      </c>
      <c r="J807" t="s">
        <v>24</v>
      </c>
      <c r="K807" t="s">
        <v>25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40</v>
      </c>
      <c r="S807" t="s">
        <v>2039</v>
      </c>
      <c r="T807" t="s">
        <v>2040</v>
      </c>
    </row>
    <row r="808" spans="1:20" x14ac:dyDescent="0.25">
      <c r="A808">
        <v>806</v>
      </c>
      <c r="B808" s="4" t="s">
        <v>1645</v>
      </c>
      <c r="C808" s="3" t="s">
        <v>1646</v>
      </c>
      <c r="D808">
        <v>700</v>
      </c>
      <c r="E808">
        <v>8262</v>
      </c>
      <c r="F808">
        <f t="shared" si="48"/>
        <v>1180.2857142857142</v>
      </c>
      <c r="G808" t="s">
        <v>18</v>
      </c>
      <c r="H808">
        <v>76</v>
      </c>
      <c r="I808">
        <f t="shared" si="49"/>
        <v>76</v>
      </c>
      <c r="J808" t="s">
        <v>19</v>
      </c>
      <c r="K808" t="s">
        <v>20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51</v>
      </c>
      <c r="S808" t="s">
        <v>2039</v>
      </c>
      <c r="T808" t="s">
        <v>2042</v>
      </c>
    </row>
    <row r="809" spans="1:20" x14ac:dyDescent="0.25">
      <c r="A809">
        <v>807</v>
      </c>
      <c r="B809" s="4" t="s">
        <v>1647</v>
      </c>
      <c r="C809" s="3" t="s">
        <v>1648</v>
      </c>
      <c r="D809">
        <v>700</v>
      </c>
      <c r="E809">
        <v>1848</v>
      </c>
      <c r="F809">
        <f t="shared" si="48"/>
        <v>264</v>
      </c>
      <c r="G809" t="s">
        <v>18</v>
      </c>
      <c r="H809">
        <v>43</v>
      </c>
      <c r="I809">
        <f t="shared" si="49"/>
        <v>43</v>
      </c>
      <c r="J809" t="s">
        <v>19</v>
      </c>
      <c r="K809" t="s">
        <v>20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31</v>
      </c>
      <c r="S809" t="s">
        <v>2037</v>
      </c>
      <c r="T809" t="s">
        <v>2038</v>
      </c>
    </row>
    <row r="810" spans="1:20" x14ac:dyDescent="0.25">
      <c r="A810">
        <v>808</v>
      </c>
      <c r="B810" s="4" t="s">
        <v>1649</v>
      </c>
      <c r="C810" s="3" t="s">
        <v>1650</v>
      </c>
      <c r="D810">
        <v>5200</v>
      </c>
      <c r="E810">
        <v>1583</v>
      </c>
      <c r="F810">
        <f t="shared" si="48"/>
        <v>30.44230769230769</v>
      </c>
      <c r="G810" t="s">
        <v>12</v>
      </c>
      <c r="H810">
        <v>19</v>
      </c>
      <c r="I810">
        <f t="shared" si="49"/>
        <v>19</v>
      </c>
      <c r="J810" t="s">
        <v>19</v>
      </c>
      <c r="K810" t="s">
        <v>20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15</v>
      </c>
      <c r="S810" t="s">
        <v>2031</v>
      </c>
      <c r="T810" t="s">
        <v>2032</v>
      </c>
    </row>
    <row r="811" spans="1:20" x14ac:dyDescent="0.25">
      <c r="A811">
        <v>809</v>
      </c>
      <c r="B811" s="4" t="s">
        <v>1597</v>
      </c>
      <c r="C811" s="3" t="s">
        <v>1651</v>
      </c>
      <c r="D811">
        <v>140800</v>
      </c>
      <c r="E811">
        <v>88536</v>
      </c>
      <c r="F811">
        <f t="shared" si="48"/>
        <v>62.880681818181813</v>
      </c>
      <c r="G811" t="s">
        <v>12</v>
      </c>
      <c r="H811">
        <v>2108</v>
      </c>
      <c r="I811">
        <f t="shared" si="49"/>
        <v>2108</v>
      </c>
      <c r="J811" t="s">
        <v>96</v>
      </c>
      <c r="K811" t="s">
        <v>97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40</v>
      </c>
      <c r="S811" t="s">
        <v>2039</v>
      </c>
      <c r="T811" t="s">
        <v>2040</v>
      </c>
    </row>
    <row r="812" spans="1:20" x14ac:dyDescent="0.25">
      <c r="A812">
        <v>810</v>
      </c>
      <c r="B812" s="4" t="s">
        <v>1652</v>
      </c>
      <c r="C812" s="3" t="s">
        <v>1653</v>
      </c>
      <c r="D812">
        <v>6400</v>
      </c>
      <c r="E812">
        <v>12360</v>
      </c>
      <c r="F812">
        <f t="shared" si="48"/>
        <v>193.125</v>
      </c>
      <c r="G812" t="s">
        <v>18</v>
      </c>
      <c r="H812">
        <v>221</v>
      </c>
      <c r="I812">
        <f t="shared" si="49"/>
        <v>221</v>
      </c>
      <c r="J812" t="s">
        <v>19</v>
      </c>
      <c r="K812" t="s">
        <v>20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31</v>
      </c>
      <c r="S812" t="s">
        <v>2037</v>
      </c>
      <c r="T812" t="s">
        <v>2038</v>
      </c>
    </row>
    <row r="813" spans="1:20" x14ac:dyDescent="0.25">
      <c r="A813">
        <v>811</v>
      </c>
      <c r="B813" s="4" t="s">
        <v>1654</v>
      </c>
      <c r="C813" s="3" t="s">
        <v>1655</v>
      </c>
      <c r="D813">
        <v>92500</v>
      </c>
      <c r="E813">
        <v>71320</v>
      </c>
      <c r="F813">
        <f t="shared" si="48"/>
        <v>77.102702702702715</v>
      </c>
      <c r="G813" t="s">
        <v>12</v>
      </c>
      <c r="H813">
        <v>679</v>
      </c>
      <c r="I813">
        <f t="shared" si="49"/>
        <v>679</v>
      </c>
      <c r="J813" t="s">
        <v>19</v>
      </c>
      <c r="K813" t="s">
        <v>20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87</v>
      </c>
      <c r="S813" t="s">
        <v>2048</v>
      </c>
      <c r="T813" t="s">
        <v>2049</v>
      </c>
    </row>
    <row r="814" spans="1:20" x14ac:dyDescent="0.25">
      <c r="A814">
        <v>812</v>
      </c>
      <c r="B814" s="4" t="s">
        <v>1656</v>
      </c>
      <c r="C814" s="3" t="s">
        <v>1657</v>
      </c>
      <c r="D814">
        <v>59700</v>
      </c>
      <c r="E814">
        <v>134640</v>
      </c>
      <c r="F814">
        <f t="shared" si="48"/>
        <v>225.52763819095478</v>
      </c>
      <c r="G814" t="s">
        <v>18</v>
      </c>
      <c r="H814">
        <v>2805</v>
      </c>
      <c r="I814">
        <f t="shared" si="49"/>
        <v>2805</v>
      </c>
      <c r="J814" t="s">
        <v>13</v>
      </c>
      <c r="K814" t="s">
        <v>14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66</v>
      </c>
      <c r="S814" t="s">
        <v>2045</v>
      </c>
      <c r="T814" t="s">
        <v>2046</v>
      </c>
    </row>
    <row r="815" spans="1:20" x14ac:dyDescent="0.25">
      <c r="A815">
        <v>813</v>
      </c>
      <c r="B815" s="4" t="s">
        <v>1658</v>
      </c>
      <c r="C815" s="3" t="s">
        <v>1659</v>
      </c>
      <c r="D815">
        <v>3200</v>
      </c>
      <c r="E815">
        <v>7661</v>
      </c>
      <c r="F815">
        <f t="shared" si="48"/>
        <v>239.40625</v>
      </c>
      <c r="G815" t="s">
        <v>18</v>
      </c>
      <c r="H815">
        <v>68</v>
      </c>
      <c r="I815">
        <f t="shared" si="49"/>
        <v>68</v>
      </c>
      <c r="J815" t="s">
        <v>19</v>
      </c>
      <c r="K815" t="s">
        <v>20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87</v>
      </c>
      <c r="S815" t="s">
        <v>2048</v>
      </c>
      <c r="T815" t="s">
        <v>2049</v>
      </c>
    </row>
    <row r="816" spans="1:20" x14ac:dyDescent="0.25">
      <c r="A816">
        <v>814</v>
      </c>
      <c r="B816" s="4" t="s">
        <v>1660</v>
      </c>
      <c r="C816" s="3" t="s">
        <v>1661</v>
      </c>
      <c r="D816">
        <v>3200</v>
      </c>
      <c r="E816">
        <v>2950</v>
      </c>
      <c r="F816">
        <f t="shared" si="48"/>
        <v>92.1875</v>
      </c>
      <c r="G816" t="s">
        <v>12</v>
      </c>
      <c r="H816">
        <v>36</v>
      </c>
      <c r="I816">
        <f t="shared" si="49"/>
        <v>36</v>
      </c>
      <c r="J816" t="s">
        <v>34</v>
      </c>
      <c r="K816" t="s">
        <v>35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21</v>
      </c>
      <c r="S816" t="s">
        <v>2033</v>
      </c>
      <c r="T816" t="s">
        <v>2034</v>
      </c>
    </row>
    <row r="817" spans="1:20" ht="31.5" x14ac:dyDescent="0.25">
      <c r="A817">
        <v>815</v>
      </c>
      <c r="B817" s="4" t="s">
        <v>1662</v>
      </c>
      <c r="C817" s="3" t="s">
        <v>1663</v>
      </c>
      <c r="D817">
        <v>9000</v>
      </c>
      <c r="E817">
        <v>11721</v>
      </c>
      <c r="F817">
        <f t="shared" si="48"/>
        <v>130.23333333333335</v>
      </c>
      <c r="G817" t="s">
        <v>18</v>
      </c>
      <c r="H817">
        <v>183</v>
      </c>
      <c r="I817">
        <f t="shared" si="49"/>
        <v>183</v>
      </c>
      <c r="J817" t="s">
        <v>13</v>
      </c>
      <c r="K817" t="s">
        <v>14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21</v>
      </c>
      <c r="S817" t="s">
        <v>2033</v>
      </c>
      <c r="T817" t="s">
        <v>2034</v>
      </c>
    </row>
    <row r="818" spans="1:20" x14ac:dyDescent="0.25">
      <c r="A818">
        <v>816</v>
      </c>
      <c r="B818" s="4" t="s">
        <v>1664</v>
      </c>
      <c r="C818" s="3" t="s">
        <v>1665</v>
      </c>
      <c r="D818">
        <v>2300</v>
      </c>
      <c r="E818">
        <v>14150</v>
      </c>
      <c r="F818">
        <f t="shared" si="48"/>
        <v>615.21739130434787</v>
      </c>
      <c r="G818" t="s">
        <v>18</v>
      </c>
      <c r="H818">
        <v>133</v>
      </c>
      <c r="I818">
        <f t="shared" si="49"/>
        <v>133</v>
      </c>
      <c r="J818" t="s">
        <v>19</v>
      </c>
      <c r="K818" t="s">
        <v>20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31</v>
      </c>
      <c r="S818" t="s">
        <v>2037</v>
      </c>
      <c r="T818" t="s">
        <v>2038</v>
      </c>
    </row>
    <row r="819" spans="1:20" x14ac:dyDescent="0.25">
      <c r="A819">
        <v>817</v>
      </c>
      <c r="B819" s="4" t="s">
        <v>1666</v>
      </c>
      <c r="C819" s="3" t="s">
        <v>1667</v>
      </c>
      <c r="D819">
        <v>51300</v>
      </c>
      <c r="E819">
        <v>189192</v>
      </c>
      <c r="F819">
        <f t="shared" si="48"/>
        <v>368.79532163742692</v>
      </c>
      <c r="G819" t="s">
        <v>18</v>
      </c>
      <c r="H819">
        <v>2489</v>
      </c>
      <c r="I819">
        <f t="shared" si="49"/>
        <v>2489</v>
      </c>
      <c r="J819" t="s">
        <v>105</v>
      </c>
      <c r="K819" t="s">
        <v>106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66</v>
      </c>
      <c r="S819" t="s">
        <v>2045</v>
      </c>
      <c r="T819" t="s">
        <v>2046</v>
      </c>
    </row>
    <row r="820" spans="1:20" x14ac:dyDescent="0.25">
      <c r="A820">
        <v>818</v>
      </c>
      <c r="B820" s="4" t="s">
        <v>674</v>
      </c>
      <c r="C820" s="3" t="s">
        <v>1668</v>
      </c>
      <c r="D820">
        <v>700</v>
      </c>
      <c r="E820">
        <v>7664</v>
      </c>
      <c r="F820">
        <f t="shared" si="48"/>
        <v>1094.8571428571429</v>
      </c>
      <c r="G820" t="s">
        <v>18</v>
      </c>
      <c r="H820">
        <v>69</v>
      </c>
      <c r="I820">
        <f t="shared" si="49"/>
        <v>69</v>
      </c>
      <c r="J820" t="s">
        <v>19</v>
      </c>
      <c r="K820" t="s">
        <v>20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31</v>
      </c>
      <c r="S820" t="s">
        <v>2037</v>
      </c>
      <c r="T820" t="s">
        <v>2038</v>
      </c>
    </row>
    <row r="821" spans="1:20" ht="31.5" x14ac:dyDescent="0.25">
      <c r="A821">
        <v>819</v>
      </c>
      <c r="B821" s="4" t="s">
        <v>1669</v>
      </c>
      <c r="C821" s="3" t="s">
        <v>1670</v>
      </c>
      <c r="D821">
        <v>8900</v>
      </c>
      <c r="E821">
        <v>4509</v>
      </c>
      <c r="F821">
        <f t="shared" si="48"/>
        <v>50.662921348314605</v>
      </c>
      <c r="G821" t="s">
        <v>12</v>
      </c>
      <c r="H821">
        <v>47</v>
      </c>
      <c r="I821">
        <f t="shared" si="49"/>
        <v>47</v>
      </c>
      <c r="J821" t="s">
        <v>19</v>
      </c>
      <c r="K821" t="s">
        <v>20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87</v>
      </c>
      <c r="S821" t="s">
        <v>2048</v>
      </c>
      <c r="T821" t="s">
        <v>2049</v>
      </c>
    </row>
    <row r="822" spans="1:20" x14ac:dyDescent="0.25">
      <c r="A822">
        <v>820</v>
      </c>
      <c r="B822" s="4" t="s">
        <v>1671</v>
      </c>
      <c r="C822" s="3" t="s">
        <v>1672</v>
      </c>
      <c r="D822">
        <v>1500</v>
      </c>
      <c r="E822">
        <v>12009</v>
      </c>
      <c r="F822">
        <f t="shared" si="48"/>
        <v>800.6</v>
      </c>
      <c r="G822" t="s">
        <v>18</v>
      </c>
      <c r="H822">
        <v>279</v>
      </c>
      <c r="I822">
        <f t="shared" si="49"/>
        <v>279</v>
      </c>
      <c r="J822" t="s">
        <v>38</v>
      </c>
      <c r="K822" t="s">
        <v>39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21</v>
      </c>
      <c r="S822" t="s">
        <v>2033</v>
      </c>
      <c r="T822" t="s">
        <v>2034</v>
      </c>
    </row>
    <row r="823" spans="1:20" x14ac:dyDescent="0.25">
      <c r="A823">
        <v>821</v>
      </c>
      <c r="B823" s="4" t="s">
        <v>1673</v>
      </c>
      <c r="C823" s="3" t="s">
        <v>1674</v>
      </c>
      <c r="D823">
        <v>4900</v>
      </c>
      <c r="E823">
        <v>14273</v>
      </c>
      <c r="F823">
        <f t="shared" si="48"/>
        <v>291.28571428571428</v>
      </c>
      <c r="G823" t="s">
        <v>18</v>
      </c>
      <c r="H823">
        <v>210</v>
      </c>
      <c r="I823">
        <f t="shared" si="49"/>
        <v>210</v>
      </c>
      <c r="J823" t="s">
        <v>19</v>
      </c>
      <c r="K823" t="s">
        <v>20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40</v>
      </c>
      <c r="S823" t="s">
        <v>2039</v>
      </c>
      <c r="T823" t="s">
        <v>2040</v>
      </c>
    </row>
    <row r="824" spans="1:20" x14ac:dyDescent="0.25">
      <c r="A824">
        <v>822</v>
      </c>
      <c r="B824" s="4" t="s">
        <v>1675</v>
      </c>
      <c r="C824" s="3" t="s">
        <v>1676</v>
      </c>
      <c r="D824">
        <v>54000</v>
      </c>
      <c r="E824">
        <v>188982</v>
      </c>
      <c r="F824">
        <f t="shared" si="48"/>
        <v>349.9666666666667</v>
      </c>
      <c r="G824" t="s">
        <v>18</v>
      </c>
      <c r="H824">
        <v>2100</v>
      </c>
      <c r="I824">
        <f t="shared" si="49"/>
        <v>2100</v>
      </c>
      <c r="J824" t="s">
        <v>19</v>
      </c>
      <c r="K824" t="s">
        <v>20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21</v>
      </c>
      <c r="S824" t="s">
        <v>2033</v>
      </c>
      <c r="T824" t="s">
        <v>2034</v>
      </c>
    </row>
    <row r="825" spans="1:20" x14ac:dyDescent="0.25">
      <c r="A825">
        <v>823</v>
      </c>
      <c r="B825" s="4" t="s">
        <v>1677</v>
      </c>
      <c r="C825" s="3" t="s">
        <v>1678</v>
      </c>
      <c r="D825">
        <v>4100</v>
      </c>
      <c r="E825">
        <v>14640</v>
      </c>
      <c r="F825">
        <f t="shared" si="48"/>
        <v>357.07317073170731</v>
      </c>
      <c r="G825" t="s">
        <v>18</v>
      </c>
      <c r="H825">
        <v>252</v>
      </c>
      <c r="I825">
        <f t="shared" si="49"/>
        <v>252</v>
      </c>
      <c r="J825" t="s">
        <v>19</v>
      </c>
      <c r="K825" t="s">
        <v>20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21</v>
      </c>
      <c r="S825" t="s">
        <v>2033</v>
      </c>
      <c r="T825" t="s">
        <v>2034</v>
      </c>
    </row>
    <row r="826" spans="1:20" x14ac:dyDescent="0.25">
      <c r="A826">
        <v>824</v>
      </c>
      <c r="B826" s="4" t="s">
        <v>1679</v>
      </c>
      <c r="C826" s="3" t="s">
        <v>1680</v>
      </c>
      <c r="D826">
        <v>85000</v>
      </c>
      <c r="E826">
        <v>107516</v>
      </c>
      <c r="F826">
        <f t="shared" si="48"/>
        <v>126.48941176470588</v>
      </c>
      <c r="G826" t="s">
        <v>18</v>
      </c>
      <c r="H826">
        <v>1280</v>
      </c>
      <c r="I826">
        <f t="shared" si="49"/>
        <v>1280</v>
      </c>
      <c r="J826" t="s">
        <v>19</v>
      </c>
      <c r="K826" t="s">
        <v>20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66</v>
      </c>
      <c r="S826" t="s">
        <v>2045</v>
      </c>
      <c r="T826" t="s">
        <v>2046</v>
      </c>
    </row>
    <row r="827" spans="1:20" x14ac:dyDescent="0.25">
      <c r="A827">
        <v>825</v>
      </c>
      <c r="B827" s="4" t="s">
        <v>1681</v>
      </c>
      <c r="C827" s="3" t="s">
        <v>1682</v>
      </c>
      <c r="D827">
        <v>3600</v>
      </c>
      <c r="E827">
        <v>13950</v>
      </c>
      <c r="F827">
        <f t="shared" si="48"/>
        <v>387.5</v>
      </c>
      <c r="G827" t="s">
        <v>18</v>
      </c>
      <c r="H827">
        <v>157</v>
      </c>
      <c r="I827">
        <f t="shared" si="49"/>
        <v>157</v>
      </c>
      <c r="J827" t="s">
        <v>38</v>
      </c>
      <c r="K827" t="s">
        <v>39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98</v>
      </c>
      <c r="S827" t="s">
        <v>2039</v>
      </c>
      <c r="T827" t="s">
        <v>2050</v>
      </c>
    </row>
    <row r="828" spans="1:20" ht="31.5" x14ac:dyDescent="0.25">
      <c r="A828">
        <v>826</v>
      </c>
      <c r="B828" s="4" t="s">
        <v>1683</v>
      </c>
      <c r="C828" s="3" t="s">
        <v>1684</v>
      </c>
      <c r="D828">
        <v>2800</v>
      </c>
      <c r="E828">
        <v>12797</v>
      </c>
      <c r="F828">
        <f t="shared" si="48"/>
        <v>457.03571428571428</v>
      </c>
      <c r="G828" t="s">
        <v>18</v>
      </c>
      <c r="H828">
        <v>194</v>
      </c>
      <c r="I828">
        <f t="shared" si="49"/>
        <v>194</v>
      </c>
      <c r="J828" t="s">
        <v>19</v>
      </c>
      <c r="K828" t="s">
        <v>20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31</v>
      </c>
      <c r="S828" t="s">
        <v>2037</v>
      </c>
      <c r="T828" t="s">
        <v>2038</v>
      </c>
    </row>
    <row r="829" spans="1:20" ht="31.5" x14ac:dyDescent="0.25">
      <c r="A829">
        <v>827</v>
      </c>
      <c r="B829" s="4" t="s">
        <v>1685</v>
      </c>
      <c r="C829" s="3" t="s">
        <v>1686</v>
      </c>
      <c r="D829">
        <v>2300</v>
      </c>
      <c r="E829">
        <v>6134</v>
      </c>
      <c r="F829">
        <f t="shared" si="48"/>
        <v>266.69565217391306</v>
      </c>
      <c r="G829" t="s">
        <v>18</v>
      </c>
      <c r="H829">
        <v>82</v>
      </c>
      <c r="I829">
        <f t="shared" si="49"/>
        <v>82</v>
      </c>
      <c r="J829" t="s">
        <v>24</v>
      </c>
      <c r="K829" t="s">
        <v>25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51</v>
      </c>
      <c r="S829" t="s">
        <v>2039</v>
      </c>
      <c r="T829" t="s">
        <v>2042</v>
      </c>
    </row>
    <row r="830" spans="1:20" ht="31.5" x14ac:dyDescent="0.25">
      <c r="A830">
        <v>828</v>
      </c>
      <c r="B830" s="4" t="s">
        <v>1687</v>
      </c>
      <c r="C830" s="3" t="s">
        <v>1688</v>
      </c>
      <c r="D830">
        <v>7100</v>
      </c>
      <c r="E830">
        <v>4899</v>
      </c>
      <c r="F830">
        <f t="shared" si="48"/>
        <v>69</v>
      </c>
      <c r="G830" t="s">
        <v>12</v>
      </c>
      <c r="H830">
        <v>70</v>
      </c>
      <c r="I830">
        <f t="shared" si="49"/>
        <v>70</v>
      </c>
      <c r="J830" t="s">
        <v>19</v>
      </c>
      <c r="K830" t="s">
        <v>20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31</v>
      </c>
      <c r="S830" t="s">
        <v>2037</v>
      </c>
      <c r="T830" t="s">
        <v>2038</v>
      </c>
    </row>
    <row r="831" spans="1:20" x14ac:dyDescent="0.25">
      <c r="A831">
        <v>829</v>
      </c>
      <c r="B831" s="4" t="s">
        <v>1689</v>
      </c>
      <c r="C831" s="3" t="s">
        <v>1690</v>
      </c>
      <c r="D831">
        <v>9600</v>
      </c>
      <c r="E831">
        <v>4929</v>
      </c>
      <c r="F831">
        <f t="shared" si="48"/>
        <v>51.34375</v>
      </c>
      <c r="G831" t="s">
        <v>12</v>
      </c>
      <c r="H831">
        <v>154</v>
      </c>
      <c r="I831">
        <f t="shared" si="49"/>
        <v>154</v>
      </c>
      <c r="J831" t="s">
        <v>19</v>
      </c>
      <c r="K831" t="s">
        <v>20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31</v>
      </c>
      <c r="S831" t="s">
        <v>2037</v>
      </c>
      <c r="T831" t="s">
        <v>2038</v>
      </c>
    </row>
    <row r="832" spans="1:20" ht="31.5" x14ac:dyDescent="0.25">
      <c r="A832">
        <v>830</v>
      </c>
      <c r="B832" s="4" t="s">
        <v>1691</v>
      </c>
      <c r="C832" s="3" t="s">
        <v>1692</v>
      </c>
      <c r="D832">
        <v>121600</v>
      </c>
      <c r="E832">
        <v>1424</v>
      </c>
      <c r="F832">
        <f t="shared" si="48"/>
        <v>1.1710526315789473</v>
      </c>
      <c r="G832" t="s">
        <v>12</v>
      </c>
      <c r="H832">
        <v>22</v>
      </c>
      <c r="I832">
        <f t="shared" si="49"/>
        <v>22</v>
      </c>
      <c r="J832" t="s">
        <v>19</v>
      </c>
      <c r="K832" t="s">
        <v>20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31</v>
      </c>
      <c r="S832" t="s">
        <v>2037</v>
      </c>
      <c r="T832" t="s">
        <v>2038</v>
      </c>
    </row>
    <row r="833" spans="1:20" ht="31.5" x14ac:dyDescent="0.25">
      <c r="A833">
        <v>831</v>
      </c>
      <c r="B833" s="4" t="s">
        <v>1693</v>
      </c>
      <c r="C833" s="3" t="s">
        <v>1694</v>
      </c>
      <c r="D833">
        <v>97100</v>
      </c>
      <c r="E833">
        <v>105817</v>
      </c>
      <c r="F833">
        <f t="shared" si="48"/>
        <v>108.97734294541709</v>
      </c>
      <c r="G833" t="s">
        <v>18</v>
      </c>
      <c r="H833">
        <v>4233</v>
      </c>
      <c r="I833">
        <f t="shared" si="49"/>
        <v>4233</v>
      </c>
      <c r="J833" t="s">
        <v>19</v>
      </c>
      <c r="K833" t="s">
        <v>20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120</v>
      </c>
      <c r="S833" t="s">
        <v>2052</v>
      </c>
      <c r="T833" t="s">
        <v>2053</v>
      </c>
    </row>
    <row r="834" spans="1:20" x14ac:dyDescent="0.25">
      <c r="A834">
        <v>832</v>
      </c>
      <c r="B834" s="4" t="s">
        <v>1695</v>
      </c>
      <c r="C834" s="3" t="s">
        <v>1696</v>
      </c>
      <c r="D834">
        <v>43200</v>
      </c>
      <c r="E834">
        <v>136156</v>
      </c>
      <c r="F834">
        <f t="shared" si="48"/>
        <v>315.17592592592592</v>
      </c>
      <c r="G834" t="s">
        <v>18</v>
      </c>
      <c r="H834">
        <v>1297</v>
      </c>
      <c r="I834">
        <f t="shared" si="49"/>
        <v>1297</v>
      </c>
      <c r="J834" t="s">
        <v>34</v>
      </c>
      <c r="K834" t="s">
        <v>35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204</v>
      </c>
      <c r="S834" t="s">
        <v>2045</v>
      </c>
      <c r="T834" t="s">
        <v>2057</v>
      </c>
    </row>
    <row r="835" spans="1:20" x14ac:dyDescent="0.25">
      <c r="A835">
        <v>833</v>
      </c>
      <c r="B835" s="4" t="s">
        <v>1697</v>
      </c>
      <c r="C835" s="3" t="s">
        <v>1698</v>
      </c>
      <c r="D835">
        <v>6800</v>
      </c>
      <c r="E835">
        <v>10723</v>
      </c>
      <c r="F835">
        <f t="shared" ref="F835:F898" si="52">(E835/D835)*100</f>
        <v>157.69117647058823</v>
      </c>
      <c r="G835" t="s">
        <v>18</v>
      </c>
      <c r="H835">
        <v>165</v>
      </c>
      <c r="I835">
        <f t="shared" ref="I835:I898" si="53">AVERAGE(H835)</f>
        <v>165</v>
      </c>
      <c r="J835" t="s">
        <v>34</v>
      </c>
      <c r="K835" t="s">
        <v>35</v>
      </c>
      <c r="L835">
        <v>1297663200</v>
      </c>
      <c r="M835">
        <v>1298613600</v>
      </c>
      <c r="N835" s="8">
        <f t="shared" ref="N835:N898" si="54">(((L835/60)/60/24)+DATE(1970,1,1))</f>
        <v>40588.25</v>
      </c>
      <c r="O835" s="8">
        <f t="shared" ref="O835:O898" si="55">(((M835/60)/60/24)+DATE(1970,1,1))</f>
        <v>40599.25</v>
      </c>
      <c r="P835" t="b">
        <v>0</v>
      </c>
      <c r="Q835" t="b">
        <v>0</v>
      </c>
      <c r="R835" t="s">
        <v>204</v>
      </c>
      <c r="S835" t="s">
        <v>2045</v>
      </c>
      <c r="T835" t="s">
        <v>2057</v>
      </c>
    </row>
    <row r="836" spans="1:20" x14ac:dyDescent="0.25">
      <c r="A836">
        <v>834</v>
      </c>
      <c r="B836" s="4" t="s">
        <v>1699</v>
      </c>
      <c r="C836" s="3" t="s">
        <v>1700</v>
      </c>
      <c r="D836">
        <v>7300</v>
      </c>
      <c r="E836">
        <v>11228</v>
      </c>
      <c r="F836">
        <f t="shared" si="52"/>
        <v>153.8082191780822</v>
      </c>
      <c r="G836" t="s">
        <v>18</v>
      </c>
      <c r="H836">
        <v>119</v>
      </c>
      <c r="I836">
        <f t="shared" si="53"/>
        <v>119</v>
      </c>
      <c r="J836" t="s">
        <v>19</v>
      </c>
      <c r="K836" t="s">
        <v>20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31</v>
      </c>
      <c r="S836" t="s">
        <v>2037</v>
      </c>
      <c r="T836" t="s">
        <v>2038</v>
      </c>
    </row>
    <row r="837" spans="1:20" x14ac:dyDescent="0.25">
      <c r="A837">
        <v>835</v>
      </c>
      <c r="B837" s="4" t="s">
        <v>1701</v>
      </c>
      <c r="C837" s="3" t="s">
        <v>1702</v>
      </c>
      <c r="D837">
        <v>86200</v>
      </c>
      <c r="E837">
        <v>77355</v>
      </c>
      <c r="F837">
        <f t="shared" si="52"/>
        <v>89.738979118329468</v>
      </c>
      <c r="G837" t="s">
        <v>12</v>
      </c>
      <c r="H837">
        <v>1758</v>
      </c>
      <c r="I837">
        <f t="shared" si="53"/>
        <v>1758</v>
      </c>
      <c r="J837" t="s">
        <v>19</v>
      </c>
      <c r="K837" t="s">
        <v>20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26</v>
      </c>
      <c r="S837" t="s">
        <v>2035</v>
      </c>
      <c r="T837" t="s">
        <v>2036</v>
      </c>
    </row>
    <row r="838" spans="1:20" x14ac:dyDescent="0.25">
      <c r="A838">
        <v>836</v>
      </c>
      <c r="B838" s="4" t="s">
        <v>1703</v>
      </c>
      <c r="C838" s="3" t="s">
        <v>1704</v>
      </c>
      <c r="D838">
        <v>8100</v>
      </c>
      <c r="E838">
        <v>6086</v>
      </c>
      <c r="F838">
        <f t="shared" si="52"/>
        <v>75.135802469135797</v>
      </c>
      <c r="G838" t="s">
        <v>12</v>
      </c>
      <c r="H838">
        <v>94</v>
      </c>
      <c r="I838">
        <f t="shared" si="53"/>
        <v>94</v>
      </c>
      <c r="J838" t="s">
        <v>19</v>
      </c>
      <c r="K838" t="s">
        <v>20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58</v>
      </c>
      <c r="S838" t="s">
        <v>2033</v>
      </c>
      <c r="T838" t="s">
        <v>2043</v>
      </c>
    </row>
    <row r="839" spans="1:20" x14ac:dyDescent="0.25">
      <c r="A839">
        <v>837</v>
      </c>
      <c r="B839" s="4" t="s">
        <v>1705</v>
      </c>
      <c r="C839" s="3" t="s">
        <v>1706</v>
      </c>
      <c r="D839">
        <v>17700</v>
      </c>
      <c r="E839">
        <v>150960</v>
      </c>
      <c r="F839">
        <f t="shared" si="52"/>
        <v>852.88135593220341</v>
      </c>
      <c r="G839" t="s">
        <v>18</v>
      </c>
      <c r="H839">
        <v>1797</v>
      </c>
      <c r="I839">
        <f t="shared" si="53"/>
        <v>1797</v>
      </c>
      <c r="J839" t="s">
        <v>19</v>
      </c>
      <c r="K839" t="s">
        <v>20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157</v>
      </c>
      <c r="S839" t="s">
        <v>2033</v>
      </c>
      <c r="T839" t="s">
        <v>2056</v>
      </c>
    </row>
    <row r="840" spans="1:20" x14ac:dyDescent="0.25">
      <c r="A840">
        <v>838</v>
      </c>
      <c r="B840" s="4" t="s">
        <v>1707</v>
      </c>
      <c r="C840" s="3" t="s">
        <v>1708</v>
      </c>
      <c r="D840">
        <v>6400</v>
      </c>
      <c r="E840">
        <v>8890</v>
      </c>
      <c r="F840">
        <f t="shared" si="52"/>
        <v>138.90625</v>
      </c>
      <c r="G840" t="s">
        <v>18</v>
      </c>
      <c r="H840">
        <v>261</v>
      </c>
      <c r="I840">
        <f t="shared" si="53"/>
        <v>261</v>
      </c>
      <c r="J840" t="s">
        <v>19</v>
      </c>
      <c r="K840" t="s">
        <v>20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31</v>
      </c>
      <c r="S840" t="s">
        <v>2037</v>
      </c>
      <c r="T840" t="s">
        <v>2038</v>
      </c>
    </row>
    <row r="841" spans="1:20" x14ac:dyDescent="0.25">
      <c r="A841">
        <v>839</v>
      </c>
      <c r="B841" s="4" t="s">
        <v>1709</v>
      </c>
      <c r="C841" s="3" t="s">
        <v>1710</v>
      </c>
      <c r="D841">
        <v>7700</v>
      </c>
      <c r="E841">
        <v>14644</v>
      </c>
      <c r="F841">
        <f t="shared" si="52"/>
        <v>190.18181818181819</v>
      </c>
      <c r="G841" t="s">
        <v>18</v>
      </c>
      <c r="H841">
        <v>157</v>
      </c>
      <c r="I841">
        <f t="shared" si="53"/>
        <v>157</v>
      </c>
      <c r="J841" t="s">
        <v>19</v>
      </c>
      <c r="K841" t="s">
        <v>20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40</v>
      </c>
      <c r="S841" t="s">
        <v>2039</v>
      </c>
      <c r="T841" t="s">
        <v>2040</v>
      </c>
    </row>
    <row r="842" spans="1:20" x14ac:dyDescent="0.25">
      <c r="A842">
        <v>840</v>
      </c>
      <c r="B842" s="4" t="s">
        <v>1711</v>
      </c>
      <c r="C842" s="3" t="s">
        <v>1712</v>
      </c>
      <c r="D842">
        <v>116300</v>
      </c>
      <c r="E842">
        <v>116583</v>
      </c>
      <c r="F842">
        <f t="shared" si="52"/>
        <v>100.24333619948409</v>
      </c>
      <c r="G842" t="s">
        <v>18</v>
      </c>
      <c r="H842">
        <v>3533</v>
      </c>
      <c r="I842">
        <f t="shared" si="53"/>
        <v>3533</v>
      </c>
      <c r="J842" t="s">
        <v>19</v>
      </c>
      <c r="K842" t="s">
        <v>20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31</v>
      </c>
      <c r="S842" t="s">
        <v>2037</v>
      </c>
      <c r="T842" t="s">
        <v>2038</v>
      </c>
    </row>
    <row r="843" spans="1:20" x14ac:dyDescent="0.25">
      <c r="A843">
        <v>841</v>
      </c>
      <c r="B843" s="4" t="s">
        <v>1713</v>
      </c>
      <c r="C843" s="3" t="s">
        <v>1714</v>
      </c>
      <c r="D843">
        <v>9100</v>
      </c>
      <c r="E843">
        <v>12991</v>
      </c>
      <c r="F843">
        <f t="shared" si="52"/>
        <v>142.75824175824175</v>
      </c>
      <c r="G843" t="s">
        <v>18</v>
      </c>
      <c r="H843">
        <v>155</v>
      </c>
      <c r="I843">
        <f t="shared" si="53"/>
        <v>155</v>
      </c>
      <c r="J843" t="s">
        <v>19</v>
      </c>
      <c r="K843" t="s">
        <v>20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26</v>
      </c>
      <c r="S843" t="s">
        <v>2035</v>
      </c>
      <c r="T843" t="s">
        <v>2036</v>
      </c>
    </row>
    <row r="844" spans="1:20" ht="31.5" x14ac:dyDescent="0.25">
      <c r="A844">
        <v>842</v>
      </c>
      <c r="B844" s="4" t="s">
        <v>1715</v>
      </c>
      <c r="C844" s="3" t="s">
        <v>1716</v>
      </c>
      <c r="D844">
        <v>1500</v>
      </c>
      <c r="E844">
        <v>8447</v>
      </c>
      <c r="F844">
        <f t="shared" si="52"/>
        <v>563.13333333333333</v>
      </c>
      <c r="G844" t="s">
        <v>18</v>
      </c>
      <c r="H844">
        <v>132</v>
      </c>
      <c r="I844">
        <f t="shared" si="53"/>
        <v>132</v>
      </c>
      <c r="J844" t="s">
        <v>105</v>
      </c>
      <c r="K844" t="s">
        <v>106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63</v>
      </c>
      <c r="S844" t="s">
        <v>2035</v>
      </c>
      <c r="T844" t="s">
        <v>2044</v>
      </c>
    </row>
    <row r="845" spans="1:20" ht="31.5" x14ac:dyDescent="0.25">
      <c r="A845">
        <v>843</v>
      </c>
      <c r="B845" s="4" t="s">
        <v>1717</v>
      </c>
      <c r="C845" s="3" t="s">
        <v>1718</v>
      </c>
      <c r="D845">
        <v>8800</v>
      </c>
      <c r="E845">
        <v>2703</v>
      </c>
      <c r="F845">
        <f t="shared" si="52"/>
        <v>30.715909090909086</v>
      </c>
      <c r="G845" t="s">
        <v>12</v>
      </c>
      <c r="H845">
        <v>33</v>
      </c>
      <c r="I845">
        <f t="shared" si="53"/>
        <v>33</v>
      </c>
      <c r="J845" t="s">
        <v>19</v>
      </c>
      <c r="K845" t="s">
        <v>20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120</v>
      </c>
      <c r="S845" t="s">
        <v>2052</v>
      </c>
      <c r="T845" t="s">
        <v>2053</v>
      </c>
    </row>
    <row r="846" spans="1:20" x14ac:dyDescent="0.25">
      <c r="A846">
        <v>844</v>
      </c>
      <c r="B846" s="4" t="s">
        <v>1719</v>
      </c>
      <c r="C846" s="3" t="s">
        <v>1720</v>
      </c>
      <c r="D846">
        <v>8800</v>
      </c>
      <c r="E846">
        <v>8747</v>
      </c>
      <c r="F846">
        <f t="shared" si="52"/>
        <v>99.39772727272728</v>
      </c>
      <c r="G846" t="s">
        <v>72</v>
      </c>
      <c r="H846">
        <v>94</v>
      </c>
      <c r="I846">
        <f t="shared" si="53"/>
        <v>94</v>
      </c>
      <c r="J846" t="s">
        <v>19</v>
      </c>
      <c r="K846" t="s">
        <v>20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40</v>
      </c>
      <c r="S846" t="s">
        <v>2039</v>
      </c>
      <c r="T846" t="s">
        <v>2040</v>
      </c>
    </row>
    <row r="847" spans="1:20" x14ac:dyDescent="0.25">
      <c r="A847">
        <v>845</v>
      </c>
      <c r="B847" s="4" t="s">
        <v>1721</v>
      </c>
      <c r="C847" s="3" t="s">
        <v>1722</v>
      </c>
      <c r="D847">
        <v>69900</v>
      </c>
      <c r="E847">
        <v>138087</v>
      </c>
      <c r="F847">
        <f t="shared" si="52"/>
        <v>197.54935622317598</v>
      </c>
      <c r="G847" t="s">
        <v>18</v>
      </c>
      <c r="H847">
        <v>1354</v>
      </c>
      <c r="I847">
        <f t="shared" si="53"/>
        <v>1354</v>
      </c>
      <c r="J847" t="s">
        <v>38</v>
      </c>
      <c r="K847" t="s">
        <v>39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26</v>
      </c>
      <c r="S847" t="s">
        <v>2035</v>
      </c>
      <c r="T847" t="s">
        <v>2036</v>
      </c>
    </row>
    <row r="848" spans="1:20" x14ac:dyDescent="0.25">
      <c r="A848">
        <v>846</v>
      </c>
      <c r="B848" s="4" t="s">
        <v>1723</v>
      </c>
      <c r="C848" s="3" t="s">
        <v>1724</v>
      </c>
      <c r="D848">
        <v>1000</v>
      </c>
      <c r="E848">
        <v>5085</v>
      </c>
      <c r="F848">
        <f t="shared" si="52"/>
        <v>508.5</v>
      </c>
      <c r="G848" t="s">
        <v>18</v>
      </c>
      <c r="H848">
        <v>48</v>
      </c>
      <c r="I848">
        <f t="shared" si="53"/>
        <v>48</v>
      </c>
      <c r="J848" t="s">
        <v>19</v>
      </c>
      <c r="K848" t="s">
        <v>20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26</v>
      </c>
      <c r="S848" t="s">
        <v>2035</v>
      </c>
      <c r="T848" t="s">
        <v>2036</v>
      </c>
    </row>
    <row r="849" spans="1:20" x14ac:dyDescent="0.25">
      <c r="A849">
        <v>847</v>
      </c>
      <c r="B849" s="4" t="s">
        <v>1725</v>
      </c>
      <c r="C849" s="3" t="s">
        <v>1726</v>
      </c>
      <c r="D849">
        <v>4700</v>
      </c>
      <c r="E849">
        <v>11174</v>
      </c>
      <c r="F849">
        <f t="shared" si="52"/>
        <v>237.74468085106383</v>
      </c>
      <c r="G849" t="s">
        <v>18</v>
      </c>
      <c r="H849">
        <v>110</v>
      </c>
      <c r="I849">
        <f t="shared" si="53"/>
        <v>110</v>
      </c>
      <c r="J849" t="s">
        <v>19</v>
      </c>
      <c r="K849" t="s">
        <v>20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15</v>
      </c>
      <c r="S849" t="s">
        <v>2031</v>
      </c>
      <c r="T849" t="s">
        <v>2032</v>
      </c>
    </row>
    <row r="850" spans="1:20" x14ac:dyDescent="0.25">
      <c r="A850">
        <v>848</v>
      </c>
      <c r="B850" s="4" t="s">
        <v>1727</v>
      </c>
      <c r="C850" s="3" t="s">
        <v>1728</v>
      </c>
      <c r="D850">
        <v>3200</v>
      </c>
      <c r="E850">
        <v>10831</v>
      </c>
      <c r="F850">
        <f t="shared" si="52"/>
        <v>338.46875</v>
      </c>
      <c r="G850" t="s">
        <v>18</v>
      </c>
      <c r="H850">
        <v>172</v>
      </c>
      <c r="I850">
        <f t="shared" si="53"/>
        <v>172</v>
      </c>
      <c r="J850" t="s">
        <v>19</v>
      </c>
      <c r="K850" t="s">
        <v>20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51</v>
      </c>
      <c r="S850" t="s">
        <v>2039</v>
      </c>
      <c r="T850" t="s">
        <v>2042</v>
      </c>
    </row>
    <row r="851" spans="1:20" x14ac:dyDescent="0.25">
      <c r="A851">
        <v>849</v>
      </c>
      <c r="B851" s="4" t="s">
        <v>1729</v>
      </c>
      <c r="C851" s="3" t="s">
        <v>1730</v>
      </c>
      <c r="D851">
        <v>6700</v>
      </c>
      <c r="E851">
        <v>8917</v>
      </c>
      <c r="F851">
        <f t="shared" si="52"/>
        <v>133.08955223880596</v>
      </c>
      <c r="G851" t="s">
        <v>18</v>
      </c>
      <c r="H851">
        <v>307</v>
      </c>
      <c r="I851">
        <f t="shared" si="53"/>
        <v>307</v>
      </c>
      <c r="J851" t="s">
        <v>19</v>
      </c>
      <c r="K851" t="s">
        <v>20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58</v>
      </c>
      <c r="S851" t="s">
        <v>2033</v>
      </c>
      <c r="T851" t="s">
        <v>2043</v>
      </c>
    </row>
    <row r="852" spans="1:20" x14ac:dyDescent="0.25">
      <c r="A852">
        <v>850</v>
      </c>
      <c r="B852" s="4" t="s">
        <v>1731</v>
      </c>
      <c r="C852" s="3" t="s">
        <v>1732</v>
      </c>
      <c r="D852">
        <v>100</v>
      </c>
      <c r="E852">
        <v>1</v>
      </c>
      <c r="F852">
        <f t="shared" si="52"/>
        <v>1</v>
      </c>
      <c r="G852" t="s">
        <v>12</v>
      </c>
      <c r="H852">
        <v>1</v>
      </c>
      <c r="I852">
        <f t="shared" si="53"/>
        <v>1</v>
      </c>
      <c r="J852" t="s">
        <v>19</v>
      </c>
      <c r="K852" t="s">
        <v>20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21</v>
      </c>
      <c r="S852" t="s">
        <v>2033</v>
      </c>
      <c r="T852" t="s">
        <v>2034</v>
      </c>
    </row>
    <row r="853" spans="1:20" ht="31.5" x14ac:dyDescent="0.25">
      <c r="A853">
        <v>851</v>
      </c>
      <c r="B853" s="4" t="s">
        <v>1733</v>
      </c>
      <c r="C853" s="3" t="s">
        <v>1734</v>
      </c>
      <c r="D853">
        <v>6000</v>
      </c>
      <c r="E853">
        <v>12468</v>
      </c>
      <c r="F853">
        <f t="shared" si="52"/>
        <v>207.79999999999998</v>
      </c>
      <c r="G853" t="s">
        <v>18</v>
      </c>
      <c r="H853">
        <v>160</v>
      </c>
      <c r="I853">
        <f t="shared" si="53"/>
        <v>160</v>
      </c>
      <c r="J853" t="s">
        <v>19</v>
      </c>
      <c r="K853" t="s">
        <v>20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48</v>
      </c>
      <c r="S853" t="s">
        <v>2033</v>
      </c>
      <c r="T853" t="s">
        <v>2041</v>
      </c>
    </row>
    <row r="854" spans="1:20" x14ac:dyDescent="0.25">
      <c r="A854">
        <v>852</v>
      </c>
      <c r="B854" s="4" t="s">
        <v>1735</v>
      </c>
      <c r="C854" s="3" t="s">
        <v>1736</v>
      </c>
      <c r="D854">
        <v>4900</v>
      </c>
      <c r="E854">
        <v>2505</v>
      </c>
      <c r="F854">
        <f t="shared" si="52"/>
        <v>51.122448979591837</v>
      </c>
      <c r="G854" t="s">
        <v>12</v>
      </c>
      <c r="H854">
        <v>31</v>
      </c>
      <c r="I854">
        <f t="shared" si="53"/>
        <v>31</v>
      </c>
      <c r="J854" t="s">
        <v>19</v>
      </c>
      <c r="K854" t="s">
        <v>20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87</v>
      </c>
      <c r="S854" t="s">
        <v>2048</v>
      </c>
      <c r="T854" t="s">
        <v>2049</v>
      </c>
    </row>
    <row r="855" spans="1:20" x14ac:dyDescent="0.25">
      <c r="A855">
        <v>853</v>
      </c>
      <c r="B855" s="4" t="s">
        <v>1737</v>
      </c>
      <c r="C855" s="3" t="s">
        <v>1738</v>
      </c>
      <c r="D855">
        <v>17100</v>
      </c>
      <c r="E855">
        <v>111502</v>
      </c>
      <c r="F855">
        <f t="shared" si="52"/>
        <v>652.05847953216369</v>
      </c>
      <c r="G855" t="s">
        <v>18</v>
      </c>
      <c r="H855">
        <v>1467</v>
      </c>
      <c r="I855">
        <f t="shared" si="53"/>
        <v>1467</v>
      </c>
      <c r="J855" t="s">
        <v>13</v>
      </c>
      <c r="K855" t="s">
        <v>14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58</v>
      </c>
      <c r="S855" t="s">
        <v>2033</v>
      </c>
      <c r="T855" t="s">
        <v>2043</v>
      </c>
    </row>
    <row r="856" spans="1:20" x14ac:dyDescent="0.25">
      <c r="A856">
        <v>854</v>
      </c>
      <c r="B856" s="4" t="s">
        <v>1739</v>
      </c>
      <c r="C856" s="3" t="s">
        <v>1740</v>
      </c>
      <c r="D856">
        <v>171000</v>
      </c>
      <c r="E856">
        <v>194309</v>
      </c>
      <c r="F856">
        <f t="shared" si="52"/>
        <v>113.63099415204678</v>
      </c>
      <c r="G856" t="s">
        <v>18</v>
      </c>
      <c r="H856">
        <v>2662</v>
      </c>
      <c r="I856">
        <f t="shared" si="53"/>
        <v>2662</v>
      </c>
      <c r="J856" t="s">
        <v>13</v>
      </c>
      <c r="K856" t="s">
        <v>14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117</v>
      </c>
      <c r="S856" t="s">
        <v>2045</v>
      </c>
      <c r="T856" t="s">
        <v>2051</v>
      </c>
    </row>
    <row r="857" spans="1:20" x14ac:dyDescent="0.25">
      <c r="A857">
        <v>855</v>
      </c>
      <c r="B857" s="4" t="s">
        <v>1741</v>
      </c>
      <c r="C857" s="3" t="s">
        <v>1742</v>
      </c>
      <c r="D857">
        <v>23400</v>
      </c>
      <c r="E857">
        <v>23956</v>
      </c>
      <c r="F857">
        <f t="shared" si="52"/>
        <v>102.37606837606839</v>
      </c>
      <c r="G857" t="s">
        <v>18</v>
      </c>
      <c r="H857">
        <v>452</v>
      </c>
      <c r="I857">
        <f t="shared" si="53"/>
        <v>452</v>
      </c>
      <c r="J857" t="s">
        <v>24</v>
      </c>
      <c r="K857" t="s">
        <v>25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31</v>
      </c>
      <c r="S857" t="s">
        <v>2037</v>
      </c>
      <c r="T857" t="s">
        <v>2038</v>
      </c>
    </row>
    <row r="858" spans="1:20" x14ac:dyDescent="0.25">
      <c r="A858">
        <v>856</v>
      </c>
      <c r="B858" s="4" t="s">
        <v>1597</v>
      </c>
      <c r="C858" s="3" t="s">
        <v>1743</v>
      </c>
      <c r="D858">
        <v>2400</v>
      </c>
      <c r="E858">
        <v>8558</v>
      </c>
      <c r="F858">
        <f t="shared" si="52"/>
        <v>356.58333333333331</v>
      </c>
      <c r="G858" t="s">
        <v>18</v>
      </c>
      <c r="H858">
        <v>158</v>
      </c>
      <c r="I858">
        <f t="shared" si="53"/>
        <v>158</v>
      </c>
      <c r="J858" t="s">
        <v>19</v>
      </c>
      <c r="K858" t="s">
        <v>20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15</v>
      </c>
      <c r="S858" t="s">
        <v>2031</v>
      </c>
      <c r="T858" t="s">
        <v>2032</v>
      </c>
    </row>
    <row r="859" spans="1:20" ht="31.5" x14ac:dyDescent="0.25">
      <c r="A859">
        <v>857</v>
      </c>
      <c r="B859" s="4" t="s">
        <v>1744</v>
      </c>
      <c r="C859" s="3" t="s">
        <v>1745</v>
      </c>
      <c r="D859">
        <v>5300</v>
      </c>
      <c r="E859">
        <v>7413</v>
      </c>
      <c r="F859">
        <f t="shared" si="52"/>
        <v>139.86792452830187</v>
      </c>
      <c r="G859" t="s">
        <v>18</v>
      </c>
      <c r="H859">
        <v>225</v>
      </c>
      <c r="I859">
        <f t="shared" si="53"/>
        <v>225</v>
      </c>
      <c r="J859" t="s">
        <v>96</v>
      </c>
      <c r="K859" t="s">
        <v>97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98</v>
      </c>
      <c r="S859" t="s">
        <v>2039</v>
      </c>
      <c r="T859" t="s">
        <v>2050</v>
      </c>
    </row>
    <row r="860" spans="1:20" ht="31.5" x14ac:dyDescent="0.25">
      <c r="A860">
        <v>858</v>
      </c>
      <c r="B860" s="4" t="s">
        <v>1746</v>
      </c>
      <c r="C860" s="3" t="s">
        <v>1747</v>
      </c>
      <c r="D860">
        <v>4000</v>
      </c>
      <c r="E860">
        <v>2778</v>
      </c>
      <c r="F860">
        <f t="shared" si="52"/>
        <v>69.45</v>
      </c>
      <c r="G860" t="s">
        <v>12</v>
      </c>
      <c r="H860">
        <v>35</v>
      </c>
      <c r="I860">
        <f t="shared" si="53"/>
        <v>35</v>
      </c>
      <c r="J860" t="s">
        <v>19</v>
      </c>
      <c r="K860" t="s">
        <v>20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15</v>
      </c>
      <c r="S860" t="s">
        <v>2031</v>
      </c>
      <c r="T860" t="s">
        <v>2032</v>
      </c>
    </row>
    <row r="861" spans="1:20" ht="31.5" x14ac:dyDescent="0.25">
      <c r="A861">
        <v>859</v>
      </c>
      <c r="B861" s="4" t="s">
        <v>1748</v>
      </c>
      <c r="C861" s="3" t="s">
        <v>1749</v>
      </c>
      <c r="D861">
        <v>7300</v>
      </c>
      <c r="E861">
        <v>2594</v>
      </c>
      <c r="F861">
        <f t="shared" si="52"/>
        <v>35.534246575342465</v>
      </c>
      <c r="G861" t="s">
        <v>12</v>
      </c>
      <c r="H861">
        <v>63</v>
      </c>
      <c r="I861">
        <f t="shared" si="53"/>
        <v>63</v>
      </c>
      <c r="J861" t="s">
        <v>19</v>
      </c>
      <c r="K861" t="s">
        <v>20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31</v>
      </c>
      <c r="S861" t="s">
        <v>2037</v>
      </c>
      <c r="T861" t="s">
        <v>2038</v>
      </c>
    </row>
    <row r="862" spans="1:20" ht="31.5" x14ac:dyDescent="0.25">
      <c r="A862">
        <v>860</v>
      </c>
      <c r="B862" s="4" t="s">
        <v>1750</v>
      </c>
      <c r="C862" s="3" t="s">
        <v>1751</v>
      </c>
      <c r="D862">
        <v>2000</v>
      </c>
      <c r="E862">
        <v>5033</v>
      </c>
      <c r="F862">
        <f t="shared" si="52"/>
        <v>251.65</v>
      </c>
      <c r="G862" t="s">
        <v>18</v>
      </c>
      <c r="H862">
        <v>65</v>
      </c>
      <c r="I862">
        <f t="shared" si="53"/>
        <v>65</v>
      </c>
      <c r="J862" t="s">
        <v>19</v>
      </c>
      <c r="K862" t="s">
        <v>20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63</v>
      </c>
      <c r="S862" t="s">
        <v>2035</v>
      </c>
      <c r="T862" t="s">
        <v>2044</v>
      </c>
    </row>
    <row r="863" spans="1:20" x14ac:dyDescent="0.25">
      <c r="A863">
        <v>861</v>
      </c>
      <c r="B863" s="4" t="s">
        <v>1752</v>
      </c>
      <c r="C863" s="3" t="s">
        <v>1753</v>
      </c>
      <c r="D863">
        <v>8800</v>
      </c>
      <c r="E863">
        <v>9317</v>
      </c>
      <c r="F863">
        <f t="shared" si="52"/>
        <v>105.87500000000001</v>
      </c>
      <c r="G863" t="s">
        <v>18</v>
      </c>
      <c r="H863">
        <v>163</v>
      </c>
      <c r="I863">
        <f t="shared" si="53"/>
        <v>163</v>
      </c>
      <c r="J863" t="s">
        <v>19</v>
      </c>
      <c r="K863" t="s">
        <v>20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31</v>
      </c>
      <c r="S863" t="s">
        <v>2037</v>
      </c>
      <c r="T863" t="s">
        <v>2038</v>
      </c>
    </row>
    <row r="864" spans="1:20" x14ac:dyDescent="0.25">
      <c r="A864">
        <v>862</v>
      </c>
      <c r="B864" s="4" t="s">
        <v>1754</v>
      </c>
      <c r="C864" s="3" t="s">
        <v>1755</v>
      </c>
      <c r="D864">
        <v>3500</v>
      </c>
      <c r="E864">
        <v>6560</v>
      </c>
      <c r="F864">
        <f t="shared" si="52"/>
        <v>187.42857142857144</v>
      </c>
      <c r="G864" t="s">
        <v>18</v>
      </c>
      <c r="H864">
        <v>85</v>
      </c>
      <c r="I864">
        <f t="shared" si="53"/>
        <v>85</v>
      </c>
      <c r="J864" t="s">
        <v>19</v>
      </c>
      <c r="K864" t="s">
        <v>20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31</v>
      </c>
      <c r="S864" t="s">
        <v>2037</v>
      </c>
      <c r="T864" t="s">
        <v>2038</v>
      </c>
    </row>
    <row r="865" spans="1:20" x14ac:dyDescent="0.25">
      <c r="A865">
        <v>863</v>
      </c>
      <c r="B865" s="4" t="s">
        <v>1756</v>
      </c>
      <c r="C865" s="3" t="s">
        <v>1757</v>
      </c>
      <c r="D865">
        <v>1400</v>
      </c>
      <c r="E865">
        <v>5415</v>
      </c>
      <c r="F865">
        <f t="shared" si="52"/>
        <v>386.78571428571428</v>
      </c>
      <c r="G865" t="s">
        <v>18</v>
      </c>
      <c r="H865">
        <v>217</v>
      </c>
      <c r="I865">
        <f t="shared" si="53"/>
        <v>217</v>
      </c>
      <c r="J865" t="s">
        <v>19</v>
      </c>
      <c r="K865" t="s">
        <v>20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267</v>
      </c>
      <c r="S865" t="s">
        <v>2039</v>
      </c>
      <c r="T865" t="s">
        <v>2058</v>
      </c>
    </row>
    <row r="866" spans="1:20" x14ac:dyDescent="0.25">
      <c r="A866">
        <v>864</v>
      </c>
      <c r="B866" s="4" t="s">
        <v>1758</v>
      </c>
      <c r="C866" s="3" t="s">
        <v>1759</v>
      </c>
      <c r="D866">
        <v>4200</v>
      </c>
      <c r="E866">
        <v>14577</v>
      </c>
      <c r="F866">
        <f t="shared" si="52"/>
        <v>347.07142857142856</v>
      </c>
      <c r="G866" t="s">
        <v>18</v>
      </c>
      <c r="H866">
        <v>150</v>
      </c>
      <c r="I866">
        <f t="shared" si="53"/>
        <v>150</v>
      </c>
      <c r="J866" t="s">
        <v>19</v>
      </c>
      <c r="K866" t="s">
        <v>20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98</v>
      </c>
      <c r="S866" t="s">
        <v>2039</v>
      </c>
      <c r="T866" t="s">
        <v>2050</v>
      </c>
    </row>
    <row r="867" spans="1:20" x14ac:dyDescent="0.25">
      <c r="A867">
        <v>865</v>
      </c>
      <c r="B867" s="4" t="s">
        <v>1760</v>
      </c>
      <c r="C867" s="3" t="s">
        <v>1761</v>
      </c>
      <c r="D867">
        <v>81000</v>
      </c>
      <c r="E867">
        <v>150515</v>
      </c>
      <c r="F867">
        <f t="shared" si="52"/>
        <v>185.82098765432099</v>
      </c>
      <c r="G867" t="s">
        <v>18</v>
      </c>
      <c r="H867">
        <v>3272</v>
      </c>
      <c r="I867">
        <f t="shared" si="53"/>
        <v>3272</v>
      </c>
      <c r="J867" t="s">
        <v>19</v>
      </c>
      <c r="K867" t="s">
        <v>20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31</v>
      </c>
      <c r="S867" t="s">
        <v>2037</v>
      </c>
      <c r="T867" t="s">
        <v>2038</v>
      </c>
    </row>
    <row r="868" spans="1:20" x14ac:dyDescent="0.25">
      <c r="A868">
        <v>866</v>
      </c>
      <c r="B868" s="4" t="s">
        <v>1762</v>
      </c>
      <c r="C868" s="3" t="s">
        <v>1763</v>
      </c>
      <c r="D868">
        <v>182800</v>
      </c>
      <c r="E868">
        <v>79045</v>
      </c>
      <c r="F868">
        <f t="shared" si="52"/>
        <v>43.241247264770237</v>
      </c>
      <c r="G868" t="s">
        <v>72</v>
      </c>
      <c r="H868">
        <v>898</v>
      </c>
      <c r="I868">
        <f t="shared" si="53"/>
        <v>898</v>
      </c>
      <c r="J868" t="s">
        <v>19</v>
      </c>
      <c r="K868" t="s">
        <v>20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120</v>
      </c>
      <c r="S868" t="s">
        <v>2052</v>
      </c>
      <c r="T868" t="s">
        <v>2053</v>
      </c>
    </row>
    <row r="869" spans="1:20" ht="31.5" x14ac:dyDescent="0.25">
      <c r="A869">
        <v>867</v>
      </c>
      <c r="B869" s="4" t="s">
        <v>1764</v>
      </c>
      <c r="C869" s="3" t="s">
        <v>1765</v>
      </c>
      <c r="D869">
        <v>4800</v>
      </c>
      <c r="E869">
        <v>7797</v>
      </c>
      <c r="F869">
        <f t="shared" si="52"/>
        <v>162.4375</v>
      </c>
      <c r="G869" t="s">
        <v>18</v>
      </c>
      <c r="H869">
        <v>300</v>
      </c>
      <c r="I869">
        <f t="shared" si="53"/>
        <v>300</v>
      </c>
      <c r="J869" t="s">
        <v>19</v>
      </c>
      <c r="K869" t="s">
        <v>20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15</v>
      </c>
      <c r="S869" t="s">
        <v>2031</v>
      </c>
      <c r="T869" t="s">
        <v>2032</v>
      </c>
    </row>
    <row r="870" spans="1:20" x14ac:dyDescent="0.25">
      <c r="A870">
        <v>868</v>
      </c>
      <c r="B870" s="4" t="s">
        <v>1766</v>
      </c>
      <c r="C870" s="3" t="s">
        <v>1767</v>
      </c>
      <c r="D870">
        <v>7000</v>
      </c>
      <c r="E870">
        <v>12939</v>
      </c>
      <c r="F870">
        <f t="shared" si="52"/>
        <v>184.84285714285716</v>
      </c>
      <c r="G870" t="s">
        <v>18</v>
      </c>
      <c r="H870">
        <v>126</v>
      </c>
      <c r="I870">
        <f t="shared" si="53"/>
        <v>126</v>
      </c>
      <c r="J870" t="s">
        <v>19</v>
      </c>
      <c r="K870" t="s">
        <v>20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31</v>
      </c>
      <c r="S870" t="s">
        <v>2037</v>
      </c>
      <c r="T870" t="s">
        <v>2038</v>
      </c>
    </row>
    <row r="871" spans="1:20" x14ac:dyDescent="0.25">
      <c r="A871">
        <v>869</v>
      </c>
      <c r="B871" s="4" t="s">
        <v>1768</v>
      </c>
      <c r="C871" s="3" t="s">
        <v>1769</v>
      </c>
      <c r="D871">
        <v>161900</v>
      </c>
      <c r="E871">
        <v>38376</v>
      </c>
      <c r="F871">
        <f t="shared" si="52"/>
        <v>23.703520691785052</v>
      </c>
      <c r="G871" t="s">
        <v>12</v>
      </c>
      <c r="H871">
        <v>526</v>
      </c>
      <c r="I871">
        <f t="shared" si="53"/>
        <v>526</v>
      </c>
      <c r="J871" t="s">
        <v>19</v>
      </c>
      <c r="K871" t="s">
        <v>20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51</v>
      </c>
      <c r="S871" t="s">
        <v>2039</v>
      </c>
      <c r="T871" t="s">
        <v>2042</v>
      </c>
    </row>
    <row r="872" spans="1:20" x14ac:dyDescent="0.25">
      <c r="A872">
        <v>870</v>
      </c>
      <c r="B872" s="4" t="s">
        <v>1770</v>
      </c>
      <c r="C872" s="3" t="s">
        <v>1771</v>
      </c>
      <c r="D872">
        <v>7700</v>
      </c>
      <c r="E872">
        <v>6920</v>
      </c>
      <c r="F872">
        <f t="shared" si="52"/>
        <v>89.870129870129873</v>
      </c>
      <c r="G872" t="s">
        <v>12</v>
      </c>
      <c r="H872">
        <v>121</v>
      </c>
      <c r="I872">
        <f t="shared" si="53"/>
        <v>121</v>
      </c>
      <c r="J872" t="s">
        <v>19</v>
      </c>
      <c r="K872" t="s">
        <v>20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31</v>
      </c>
      <c r="S872" t="s">
        <v>2037</v>
      </c>
      <c r="T872" t="s">
        <v>2038</v>
      </c>
    </row>
    <row r="873" spans="1:20" ht="31.5" x14ac:dyDescent="0.25">
      <c r="A873">
        <v>871</v>
      </c>
      <c r="B873" s="4" t="s">
        <v>1772</v>
      </c>
      <c r="C873" s="3" t="s">
        <v>1773</v>
      </c>
      <c r="D873">
        <v>71500</v>
      </c>
      <c r="E873">
        <v>194912</v>
      </c>
      <c r="F873">
        <f t="shared" si="52"/>
        <v>272.6041958041958</v>
      </c>
      <c r="G873" t="s">
        <v>18</v>
      </c>
      <c r="H873">
        <v>2320</v>
      </c>
      <c r="I873">
        <f t="shared" si="53"/>
        <v>2320</v>
      </c>
      <c r="J873" t="s">
        <v>19</v>
      </c>
      <c r="K873" t="s">
        <v>20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31</v>
      </c>
      <c r="S873" t="s">
        <v>2037</v>
      </c>
      <c r="T873" t="s">
        <v>2038</v>
      </c>
    </row>
    <row r="874" spans="1:20" x14ac:dyDescent="0.25">
      <c r="A874">
        <v>872</v>
      </c>
      <c r="B874" s="4" t="s">
        <v>1774</v>
      </c>
      <c r="C874" s="3" t="s">
        <v>1775</v>
      </c>
      <c r="D874">
        <v>4700</v>
      </c>
      <c r="E874">
        <v>7992</v>
      </c>
      <c r="F874">
        <f t="shared" si="52"/>
        <v>170.04255319148936</v>
      </c>
      <c r="G874" t="s">
        <v>18</v>
      </c>
      <c r="H874">
        <v>81</v>
      </c>
      <c r="I874">
        <f t="shared" si="53"/>
        <v>81</v>
      </c>
      <c r="J874" t="s">
        <v>24</v>
      </c>
      <c r="K874" t="s">
        <v>25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472</v>
      </c>
      <c r="S874" t="s">
        <v>2039</v>
      </c>
      <c r="T874" t="s">
        <v>2061</v>
      </c>
    </row>
    <row r="875" spans="1:20" x14ac:dyDescent="0.25">
      <c r="A875">
        <v>873</v>
      </c>
      <c r="B875" s="4" t="s">
        <v>1776</v>
      </c>
      <c r="C875" s="3" t="s">
        <v>1777</v>
      </c>
      <c r="D875">
        <v>42100</v>
      </c>
      <c r="E875">
        <v>79268</v>
      </c>
      <c r="F875">
        <f t="shared" si="52"/>
        <v>188.28503562945369</v>
      </c>
      <c r="G875" t="s">
        <v>18</v>
      </c>
      <c r="H875">
        <v>1887</v>
      </c>
      <c r="I875">
        <f t="shared" si="53"/>
        <v>1887</v>
      </c>
      <c r="J875" t="s">
        <v>19</v>
      </c>
      <c r="K875" t="s">
        <v>20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120</v>
      </c>
      <c r="S875" t="s">
        <v>2052</v>
      </c>
      <c r="T875" t="s">
        <v>2053</v>
      </c>
    </row>
    <row r="876" spans="1:20" x14ac:dyDescent="0.25">
      <c r="A876">
        <v>874</v>
      </c>
      <c r="B876" s="4" t="s">
        <v>1778</v>
      </c>
      <c r="C876" s="3" t="s">
        <v>1779</v>
      </c>
      <c r="D876">
        <v>40200</v>
      </c>
      <c r="E876">
        <v>139468</v>
      </c>
      <c r="F876">
        <f t="shared" si="52"/>
        <v>346.93532338308455</v>
      </c>
      <c r="G876" t="s">
        <v>18</v>
      </c>
      <c r="H876">
        <v>4358</v>
      </c>
      <c r="I876">
        <f t="shared" si="53"/>
        <v>4358</v>
      </c>
      <c r="J876" t="s">
        <v>19</v>
      </c>
      <c r="K876" t="s">
        <v>20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120</v>
      </c>
      <c r="S876" t="s">
        <v>2052</v>
      </c>
      <c r="T876" t="s">
        <v>2053</v>
      </c>
    </row>
    <row r="877" spans="1:20" x14ac:dyDescent="0.25">
      <c r="A877">
        <v>875</v>
      </c>
      <c r="B877" s="4" t="s">
        <v>1780</v>
      </c>
      <c r="C877" s="3" t="s">
        <v>1781</v>
      </c>
      <c r="D877">
        <v>7900</v>
      </c>
      <c r="E877">
        <v>5465</v>
      </c>
      <c r="F877">
        <f t="shared" si="52"/>
        <v>69.177215189873422</v>
      </c>
      <c r="G877" t="s">
        <v>12</v>
      </c>
      <c r="H877">
        <v>67</v>
      </c>
      <c r="I877">
        <f t="shared" si="53"/>
        <v>67</v>
      </c>
      <c r="J877" t="s">
        <v>19</v>
      </c>
      <c r="K877" t="s">
        <v>20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21</v>
      </c>
      <c r="S877" t="s">
        <v>2033</v>
      </c>
      <c r="T877" t="s">
        <v>2034</v>
      </c>
    </row>
    <row r="878" spans="1:20" ht="31.5" x14ac:dyDescent="0.25">
      <c r="A878">
        <v>876</v>
      </c>
      <c r="B878" s="4" t="s">
        <v>1782</v>
      </c>
      <c r="C878" s="3" t="s">
        <v>1783</v>
      </c>
      <c r="D878">
        <v>8300</v>
      </c>
      <c r="E878">
        <v>2111</v>
      </c>
      <c r="F878">
        <f t="shared" si="52"/>
        <v>25.433734939759034</v>
      </c>
      <c r="G878" t="s">
        <v>12</v>
      </c>
      <c r="H878">
        <v>57</v>
      </c>
      <c r="I878">
        <f t="shared" si="53"/>
        <v>57</v>
      </c>
      <c r="J878" t="s">
        <v>13</v>
      </c>
      <c r="K878" t="s">
        <v>14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120</v>
      </c>
      <c r="S878" t="s">
        <v>2052</v>
      </c>
      <c r="T878" t="s">
        <v>2053</v>
      </c>
    </row>
    <row r="879" spans="1:20" x14ac:dyDescent="0.25">
      <c r="A879">
        <v>877</v>
      </c>
      <c r="B879" s="4" t="s">
        <v>1784</v>
      </c>
      <c r="C879" s="3" t="s">
        <v>1785</v>
      </c>
      <c r="D879">
        <v>163600</v>
      </c>
      <c r="E879">
        <v>126628</v>
      </c>
      <c r="F879">
        <f t="shared" si="52"/>
        <v>77.400977995110026</v>
      </c>
      <c r="G879" t="s">
        <v>12</v>
      </c>
      <c r="H879">
        <v>1229</v>
      </c>
      <c r="I879">
        <f t="shared" si="53"/>
        <v>1229</v>
      </c>
      <c r="J879" t="s">
        <v>19</v>
      </c>
      <c r="K879" t="s">
        <v>20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15</v>
      </c>
      <c r="S879" t="s">
        <v>2031</v>
      </c>
      <c r="T879" t="s">
        <v>2032</v>
      </c>
    </row>
    <row r="880" spans="1:20" x14ac:dyDescent="0.25">
      <c r="A880">
        <v>878</v>
      </c>
      <c r="B880" s="4" t="s">
        <v>1786</v>
      </c>
      <c r="C880" s="3" t="s">
        <v>1787</v>
      </c>
      <c r="D880">
        <v>2700</v>
      </c>
      <c r="E880">
        <v>1012</v>
      </c>
      <c r="F880">
        <f t="shared" si="52"/>
        <v>37.481481481481481</v>
      </c>
      <c r="G880" t="s">
        <v>12</v>
      </c>
      <c r="H880">
        <v>12</v>
      </c>
      <c r="I880">
        <f t="shared" si="53"/>
        <v>12</v>
      </c>
      <c r="J880" t="s">
        <v>105</v>
      </c>
      <c r="K880" t="s">
        <v>106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146</v>
      </c>
      <c r="S880" t="s">
        <v>2033</v>
      </c>
      <c r="T880" t="s">
        <v>2055</v>
      </c>
    </row>
    <row r="881" spans="1:20" x14ac:dyDescent="0.25">
      <c r="A881">
        <v>879</v>
      </c>
      <c r="B881" s="4" t="s">
        <v>1788</v>
      </c>
      <c r="C881" s="3" t="s">
        <v>1789</v>
      </c>
      <c r="D881">
        <v>1000</v>
      </c>
      <c r="E881">
        <v>5438</v>
      </c>
      <c r="F881">
        <f t="shared" si="52"/>
        <v>543.79999999999995</v>
      </c>
      <c r="G881" t="s">
        <v>18</v>
      </c>
      <c r="H881">
        <v>53</v>
      </c>
      <c r="I881">
        <f t="shared" si="53"/>
        <v>53</v>
      </c>
      <c r="J881" t="s">
        <v>19</v>
      </c>
      <c r="K881" t="s">
        <v>20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66</v>
      </c>
      <c r="S881" t="s">
        <v>2045</v>
      </c>
      <c r="T881" t="s">
        <v>2046</v>
      </c>
    </row>
    <row r="882" spans="1:20" x14ac:dyDescent="0.25">
      <c r="A882">
        <v>880</v>
      </c>
      <c r="B882" s="4" t="s">
        <v>1790</v>
      </c>
      <c r="C882" s="3" t="s">
        <v>1791</v>
      </c>
      <c r="D882">
        <v>84500</v>
      </c>
      <c r="E882">
        <v>193101</v>
      </c>
      <c r="F882">
        <f t="shared" si="52"/>
        <v>228.52189349112427</v>
      </c>
      <c r="G882" t="s">
        <v>18</v>
      </c>
      <c r="H882">
        <v>2414</v>
      </c>
      <c r="I882">
        <f t="shared" si="53"/>
        <v>2414</v>
      </c>
      <c r="J882" t="s">
        <v>19</v>
      </c>
      <c r="K882" t="s">
        <v>20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48</v>
      </c>
      <c r="S882" t="s">
        <v>2033</v>
      </c>
      <c r="T882" t="s">
        <v>2041</v>
      </c>
    </row>
    <row r="883" spans="1:20" x14ac:dyDescent="0.25">
      <c r="A883">
        <v>881</v>
      </c>
      <c r="B883" s="4" t="s">
        <v>1792</v>
      </c>
      <c r="C883" s="3" t="s">
        <v>1793</v>
      </c>
      <c r="D883">
        <v>81300</v>
      </c>
      <c r="E883">
        <v>31665</v>
      </c>
      <c r="F883">
        <f t="shared" si="52"/>
        <v>38.948339483394832</v>
      </c>
      <c r="G883" t="s">
        <v>12</v>
      </c>
      <c r="H883">
        <v>452</v>
      </c>
      <c r="I883">
        <f t="shared" si="53"/>
        <v>452</v>
      </c>
      <c r="J883" t="s">
        <v>19</v>
      </c>
      <c r="K883" t="s">
        <v>20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31</v>
      </c>
      <c r="S883" t="s">
        <v>2037</v>
      </c>
      <c r="T883" t="s">
        <v>2038</v>
      </c>
    </row>
    <row r="884" spans="1:20" x14ac:dyDescent="0.25">
      <c r="A884">
        <v>882</v>
      </c>
      <c r="B884" s="4" t="s">
        <v>1794</v>
      </c>
      <c r="C884" s="3" t="s">
        <v>1795</v>
      </c>
      <c r="D884">
        <v>800</v>
      </c>
      <c r="E884">
        <v>2960</v>
      </c>
      <c r="F884">
        <f t="shared" si="52"/>
        <v>370</v>
      </c>
      <c r="G884" t="s">
        <v>18</v>
      </c>
      <c r="H884">
        <v>80</v>
      </c>
      <c r="I884">
        <f t="shared" si="53"/>
        <v>80</v>
      </c>
      <c r="J884" t="s">
        <v>19</v>
      </c>
      <c r="K884" t="s">
        <v>20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31</v>
      </c>
      <c r="S884" t="s">
        <v>2037</v>
      </c>
      <c r="T884" t="s">
        <v>2038</v>
      </c>
    </row>
    <row r="885" spans="1:20" ht="31.5" x14ac:dyDescent="0.25">
      <c r="A885">
        <v>883</v>
      </c>
      <c r="B885" s="4" t="s">
        <v>1796</v>
      </c>
      <c r="C885" s="3" t="s">
        <v>1797</v>
      </c>
      <c r="D885">
        <v>3400</v>
      </c>
      <c r="E885">
        <v>8089</v>
      </c>
      <c r="F885">
        <f t="shared" si="52"/>
        <v>237.91176470588232</v>
      </c>
      <c r="G885" t="s">
        <v>18</v>
      </c>
      <c r="H885">
        <v>193</v>
      </c>
      <c r="I885">
        <f t="shared" si="53"/>
        <v>193</v>
      </c>
      <c r="J885" t="s">
        <v>19</v>
      </c>
      <c r="K885" t="s">
        <v>20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98</v>
      </c>
      <c r="S885" t="s">
        <v>2039</v>
      </c>
      <c r="T885" t="s">
        <v>2050</v>
      </c>
    </row>
    <row r="886" spans="1:20" x14ac:dyDescent="0.25">
      <c r="A886">
        <v>884</v>
      </c>
      <c r="B886" s="4" t="s">
        <v>1798</v>
      </c>
      <c r="C886" s="3" t="s">
        <v>1799</v>
      </c>
      <c r="D886">
        <v>170800</v>
      </c>
      <c r="E886">
        <v>109374</v>
      </c>
      <c r="F886">
        <f t="shared" si="52"/>
        <v>64.036299765807954</v>
      </c>
      <c r="G886" t="s">
        <v>12</v>
      </c>
      <c r="H886">
        <v>1886</v>
      </c>
      <c r="I886">
        <f t="shared" si="53"/>
        <v>1886</v>
      </c>
      <c r="J886" t="s">
        <v>19</v>
      </c>
      <c r="K886" t="s">
        <v>20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31</v>
      </c>
      <c r="S886" t="s">
        <v>2037</v>
      </c>
      <c r="T886" t="s">
        <v>2038</v>
      </c>
    </row>
    <row r="887" spans="1:20" x14ac:dyDescent="0.25">
      <c r="A887">
        <v>885</v>
      </c>
      <c r="B887" s="4" t="s">
        <v>1800</v>
      </c>
      <c r="C887" s="3" t="s">
        <v>1801</v>
      </c>
      <c r="D887">
        <v>1800</v>
      </c>
      <c r="E887">
        <v>2129</v>
      </c>
      <c r="F887">
        <f t="shared" si="52"/>
        <v>118.27777777777777</v>
      </c>
      <c r="G887" t="s">
        <v>18</v>
      </c>
      <c r="H887">
        <v>52</v>
      </c>
      <c r="I887">
        <f t="shared" si="53"/>
        <v>52</v>
      </c>
      <c r="J887" t="s">
        <v>19</v>
      </c>
      <c r="K887" t="s">
        <v>20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31</v>
      </c>
      <c r="S887" t="s">
        <v>2037</v>
      </c>
      <c r="T887" t="s">
        <v>2038</v>
      </c>
    </row>
    <row r="888" spans="1:20" x14ac:dyDescent="0.25">
      <c r="A888">
        <v>886</v>
      </c>
      <c r="B888" s="4" t="s">
        <v>1802</v>
      </c>
      <c r="C888" s="3" t="s">
        <v>1803</v>
      </c>
      <c r="D888">
        <v>150600</v>
      </c>
      <c r="E888">
        <v>127745</v>
      </c>
      <c r="F888">
        <f t="shared" si="52"/>
        <v>84.824037184594957</v>
      </c>
      <c r="G888" t="s">
        <v>12</v>
      </c>
      <c r="H888">
        <v>1825</v>
      </c>
      <c r="I888">
        <f t="shared" si="53"/>
        <v>1825</v>
      </c>
      <c r="J888" t="s">
        <v>19</v>
      </c>
      <c r="K888" t="s">
        <v>20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58</v>
      </c>
      <c r="S888" t="s">
        <v>2033</v>
      </c>
      <c r="T888" t="s">
        <v>2043</v>
      </c>
    </row>
    <row r="889" spans="1:20" ht="31.5" x14ac:dyDescent="0.25">
      <c r="A889">
        <v>887</v>
      </c>
      <c r="B889" s="4" t="s">
        <v>1804</v>
      </c>
      <c r="C889" s="3" t="s">
        <v>1805</v>
      </c>
      <c r="D889">
        <v>7800</v>
      </c>
      <c r="E889">
        <v>2289</v>
      </c>
      <c r="F889">
        <f t="shared" si="52"/>
        <v>29.346153846153843</v>
      </c>
      <c r="G889" t="s">
        <v>12</v>
      </c>
      <c r="H889">
        <v>31</v>
      </c>
      <c r="I889">
        <f t="shared" si="53"/>
        <v>31</v>
      </c>
      <c r="J889" t="s">
        <v>19</v>
      </c>
      <c r="K889" t="s">
        <v>20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31</v>
      </c>
      <c r="S889" t="s">
        <v>2037</v>
      </c>
      <c r="T889" t="s">
        <v>2038</v>
      </c>
    </row>
    <row r="890" spans="1:20" ht="31.5" x14ac:dyDescent="0.25">
      <c r="A890">
        <v>888</v>
      </c>
      <c r="B890" s="4" t="s">
        <v>1806</v>
      </c>
      <c r="C890" s="3" t="s">
        <v>1807</v>
      </c>
      <c r="D890">
        <v>5800</v>
      </c>
      <c r="E890">
        <v>12174</v>
      </c>
      <c r="F890">
        <f t="shared" si="52"/>
        <v>209.89655172413794</v>
      </c>
      <c r="G890" t="s">
        <v>18</v>
      </c>
      <c r="H890">
        <v>290</v>
      </c>
      <c r="I890">
        <f t="shared" si="53"/>
        <v>290</v>
      </c>
      <c r="J890" t="s">
        <v>19</v>
      </c>
      <c r="K890" t="s">
        <v>20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31</v>
      </c>
      <c r="S890" t="s">
        <v>2037</v>
      </c>
      <c r="T890" t="s">
        <v>2038</v>
      </c>
    </row>
    <row r="891" spans="1:20" x14ac:dyDescent="0.25">
      <c r="A891">
        <v>889</v>
      </c>
      <c r="B891" s="4" t="s">
        <v>1808</v>
      </c>
      <c r="C891" s="3" t="s">
        <v>1809</v>
      </c>
      <c r="D891">
        <v>5600</v>
      </c>
      <c r="E891">
        <v>9508</v>
      </c>
      <c r="F891">
        <f t="shared" si="52"/>
        <v>169.78571428571431</v>
      </c>
      <c r="G891" t="s">
        <v>18</v>
      </c>
      <c r="H891">
        <v>122</v>
      </c>
      <c r="I891">
        <f t="shared" si="53"/>
        <v>122</v>
      </c>
      <c r="J891" t="s">
        <v>19</v>
      </c>
      <c r="K891" t="s">
        <v>20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48</v>
      </c>
      <c r="S891" t="s">
        <v>2033</v>
      </c>
      <c r="T891" t="s">
        <v>2041</v>
      </c>
    </row>
    <row r="892" spans="1:20" x14ac:dyDescent="0.25">
      <c r="A892">
        <v>890</v>
      </c>
      <c r="B892" s="4" t="s">
        <v>1810</v>
      </c>
      <c r="C892" s="3" t="s">
        <v>1811</v>
      </c>
      <c r="D892">
        <v>134400</v>
      </c>
      <c r="E892">
        <v>155849</v>
      </c>
      <c r="F892">
        <f t="shared" si="52"/>
        <v>115.95907738095239</v>
      </c>
      <c r="G892" t="s">
        <v>18</v>
      </c>
      <c r="H892">
        <v>1470</v>
      </c>
      <c r="I892">
        <f t="shared" si="53"/>
        <v>1470</v>
      </c>
      <c r="J892" t="s">
        <v>19</v>
      </c>
      <c r="K892" t="s">
        <v>20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58</v>
      </c>
      <c r="S892" t="s">
        <v>2033</v>
      </c>
      <c r="T892" t="s">
        <v>2043</v>
      </c>
    </row>
    <row r="893" spans="1:20" ht="31.5" x14ac:dyDescent="0.25">
      <c r="A893">
        <v>891</v>
      </c>
      <c r="B893" s="4" t="s">
        <v>1812</v>
      </c>
      <c r="C893" s="3" t="s">
        <v>1813</v>
      </c>
      <c r="D893">
        <v>3000</v>
      </c>
      <c r="E893">
        <v>7758</v>
      </c>
      <c r="F893">
        <f t="shared" si="52"/>
        <v>258.59999999999997</v>
      </c>
      <c r="G893" t="s">
        <v>18</v>
      </c>
      <c r="H893">
        <v>165</v>
      </c>
      <c r="I893">
        <f t="shared" si="53"/>
        <v>165</v>
      </c>
      <c r="J893" t="s">
        <v>13</v>
      </c>
      <c r="K893" t="s">
        <v>14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40</v>
      </c>
      <c r="S893" t="s">
        <v>2039</v>
      </c>
      <c r="T893" t="s">
        <v>2040</v>
      </c>
    </row>
    <row r="894" spans="1:20" x14ac:dyDescent="0.25">
      <c r="A894">
        <v>892</v>
      </c>
      <c r="B894" s="4" t="s">
        <v>1814</v>
      </c>
      <c r="C894" s="3" t="s">
        <v>1815</v>
      </c>
      <c r="D894">
        <v>6000</v>
      </c>
      <c r="E894">
        <v>13835</v>
      </c>
      <c r="F894">
        <f t="shared" si="52"/>
        <v>230.58333333333331</v>
      </c>
      <c r="G894" t="s">
        <v>18</v>
      </c>
      <c r="H894">
        <v>182</v>
      </c>
      <c r="I894">
        <f t="shared" si="53"/>
        <v>182</v>
      </c>
      <c r="J894" t="s">
        <v>19</v>
      </c>
      <c r="K894" t="s">
        <v>20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204</v>
      </c>
      <c r="S894" t="s">
        <v>2045</v>
      </c>
      <c r="T894" t="s">
        <v>2057</v>
      </c>
    </row>
    <row r="895" spans="1:20" x14ac:dyDescent="0.25">
      <c r="A895">
        <v>893</v>
      </c>
      <c r="B895" s="4" t="s">
        <v>1816</v>
      </c>
      <c r="C895" s="3" t="s">
        <v>1817</v>
      </c>
      <c r="D895">
        <v>8400</v>
      </c>
      <c r="E895">
        <v>10770</v>
      </c>
      <c r="F895">
        <f t="shared" si="52"/>
        <v>128.21428571428572</v>
      </c>
      <c r="G895" t="s">
        <v>18</v>
      </c>
      <c r="H895">
        <v>199</v>
      </c>
      <c r="I895">
        <f t="shared" si="53"/>
        <v>199</v>
      </c>
      <c r="J895" t="s">
        <v>105</v>
      </c>
      <c r="K895" t="s">
        <v>106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40</v>
      </c>
      <c r="S895" t="s">
        <v>2039</v>
      </c>
      <c r="T895" t="s">
        <v>2040</v>
      </c>
    </row>
    <row r="896" spans="1:20" x14ac:dyDescent="0.25">
      <c r="A896">
        <v>894</v>
      </c>
      <c r="B896" s="4" t="s">
        <v>1818</v>
      </c>
      <c r="C896" s="3" t="s">
        <v>1819</v>
      </c>
      <c r="D896">
        <v>1700</v>
      </c>
      <c r="E896">
        <v>3208</v>
      </c>
      <c r="F896">
        <f t="shared" si="52"/>
        <v>188.70588235294116</v>
      </c>
      <c r="G896" t="s">
        <v>18</v>
      </c>
      <c r="H896">
        <v>56</v>
      </c>
      <c r="I896">
        <f t="shared" si="53"/>
        <v>56</v>
      </c>
      <c r="J896" t="s">
        <v>38</v>
      </c>
      <c r="K896" t="s">
        <v>39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267</v>
      </c>
      <c r="S896" t="s">
        <v>2039</v>
      </c>
      <c r="T896" t="s">
        <v>2058</v>
      </c>
    </row>
    <row r="897" spans="1:20" ht="31.5" x14ac:dyDescent="0.25">
      <c r="A897">
        <v>895</v>
      </c>
      <c r="B897" s="4" t="s">
        <v>1820</v>
      </c>
      <c r="C897" s="3" t="s">
        <v>1821</v>
      </c>
      <c r="D897">
        <v>159800</v>
      </c>
      <c r="E897">
        <v>11108</v>
      </c>
      <c r="F897">
        <f t="shared" si="52"/>
        <v>6.9511889862327907</v>
      </c>
      <c r="G897" t="s">
        <v>12</v>
      </c>
      <c r="H897">
        <v>107</v>
      </c>
      <c r="I897">
        <f t="shared" si="53"/>
        <v>107</v>
      </c>
      <c r="J897" t="s">
        <v>19</v>
      </c>
      <c r="K897" t="s">
        <v>20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31</v>
      </c>
      <c r="S897" t="s">
        <v>2037</v>
      </c>
      <c r="T897" t="s">
        <v>2038</v>
      </c>
    </row>
    <row r="898" spans="1:20" ht="31.5" x14ac:dyDescent="0.25">
      <c r="A898">
        <v>896</v>
      </c>
      <c r="B898" s="4" t="s">
        <v>1822</v>
      </c>
      <c r="C898" s="3" t="s">
        <v>1823</v>
      </c>
      <c r="D898">
        <v>19800</v>
      </c>
      <c r="E898">
        <v>153338</v>
      </c>
      <c r="F898">
        <f t="shared" si="52"/>
        <v>774.43434343434342</v>
      </c>
      <c r="G898" t="s">
        <v>18</v>
      </c>
      <c r="H898">
        <v>1460</v>
      </c>
      <c r="I898">
        <f t="shared" si="53"/>
        <v>1460</v>
      </c>
      <c r="J898" t="s">
        <v>24</v>
      </c>
      <c r="K898" t="s">
        <v>25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15</v>
      </c>
      <c r="S898" t="s">
        <v>2031</v>
      </c>
      <c r="T898" t="s">
        <v>2032</v>
      </c>
    </row>
    <row r="899" spans="1:20" x14ac:dyDescent="0.25">
      <c r="A899">
        <v>897</v>
      </c>
      <c r="B899" s="4" t="s">
        <v>1824</v>
      </c>
      <c r="C899" s="3" t="s">
        <v>1825</v>
      </c>
      <c r="D899">
        <v>8800</v>
      </c>
      <c r="E899">
        <v>2437</v>
      </c>
      <c r="F899">
        <f t="shared" ref="F899:F962" si="56">(E899/D899)*100</f>
        <v>27.693181818181817</v>
      </c>
      <c r="G899" t="s">
        <v>12</v>
      </c>
      <c r="H899">
        <v>27</v>
      </c>
      <c r="I899">
        <f t="shared" ref="I899:I962" si="57">AVERAGE(H899)</f>
        <v>27</v>
      </c>
      <c r="J899" t="s">
        <v>19</v>
      </c>
      <c r="K899" t="s">
        <v>20</v>
      </c>
      <c r="L899">
        <v>1556427600</v>
      </c>
      <c r="M899">
        <v>1556600400</v>
      </c>
      <c r="N899" s="8">
        <f t="shared" ref="N899:N962" si="58">(((L899/60)/60/24)+DATE(1970,1,1))</f>
        <v>43583.208333333328</v>
      </c>
      <c r="O899" s="8">
        <f t="shared" ref="O899:O962" si="59">(((M899/60)/60/24)+DATE(1970,1,1))</f>
        <v>43585.208333333328</v>
      </c>
      <c r="P899" t="b">
        <v>0</v>
      </c>
      <c r="Q899" t="b">
        <v>0</v>
      </c>
      <c r="R899" t="s">
        <v>31</v>
      </c>
      <c r="S899" t="s">
        <v>2037</v>
      </c>
      <c r="T899" t="s">
        <v>2038</v>
      </c>
    </row>
    <row r="900" spans="1:20" x14ac:dyDescent="0.25">
      <c r="A900">
        <v>898</v>
      </c>
      <c r="B900" s="4" t="s">
        <v>1826</v>
      </c>
      <c r="C900" s="3" t="s">
        <v>1827</v>
      </c>
      <c r="D900">
        <v>179100</v>
      </c>
      <c r="E900">
        <v>93991</v>
      </c>
      <c r="F900">
        <f t="shared" si="56"/>
        <v>52.479620323841424</v>
      </c>
      <c r="G900" t="s">
        <v>12</v>
      </c>
      <c r="H900">
        <v>1221</v>
      </c>
      <c r="I900">
        <f t="shared" si="57"/>
        <v>1221</v>
      </c>
      <c r="J900" t="s">
        <v>19</v>
      </c>
      <c r="K900" t="s">
        <v>20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40</v>
      </c>
      <c r="S900" t="s">
        <v>2039</v>
      </c>
      <c r="T900" t="s">
        <v>2040</v>
      </c>
    </row>
    <row r="901" spans="1:20" x14ac:dyDescent="0.25">
      <c r="A901">
        <v>899</v>
      </c>
      <c r="B901" s="4" t="s">
        <v>1828</v>
      </c>
      <c r="C901" s="3" t="s">
        <v>1829</v>
      </c>
      <c r="D901">
        <v>3100</v>
      </c>
      <c r="E901">
        <v>12620</v>
      </c>
      <c r="F901">
        <f t="shared" si="56"/>
        <v>407.09677419354841</v>
      </c>
      <c r="G901" t="s">
        <v>18</v>
      </c>
      <c r="H901">
        <v>123</v>
      </c>
      <c r="I901">
        <f t="shared" si="57"/>
        <v>123</v>
      </c>
      <c r="J901" t="s">
        <v>96</v>
      </c>
      <c r="K901" t="s">
        <v>97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157</v>
      </c>
      <c r="S901" t="s">
        <v>2033</v>
      </c>
      <c r="T901" t="s">
        <v>2056</v>
      </c>
    </row>
    <row r="902" spans="1:20" x14ac:dyDescent="0.25">
      <c r="A902">
        <v>900</v>
      </c>
      <c r="B902" s="4" t="s">
        <v>1830</v>
      </c>
      <c r="C902" s="3" t="s">
        <v>1831</v>
      </c>
      <c r="D902">
        <v>100</v>
      </c>
      <c r="E902">
        <v>2</v>
      </c>
      <c r="F902">
        <f t="shared" si="56"/>
        <v>2</v>
      </c>
      <c r="G902" t="s">
        <v>12</v>
      </c>
      <c r="H902">
        <v>1</v>
      </c>
      <c r="I902">
        <f t="shared" si="57"/>
        <v>1</v>
      </c>
      <c r="J902" t="s">
        <v>19</v>
      </c>
      <c r="K902" t="s">
        <v>20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26</v>
      </c>
      <c r="S902" t="s">
        <v>2035</v>
      </c>
      <c r="T902" t="s">
        <v>2036</v>
      </c>
    </row>
    <row r="903" spans="1:20" x14ac:dyDescent="0.25">
      <c r="A903">
        <v>901</v>
      </c>
      <c r="B903" s="4" t="s">
        <v>1832</v>
      </c>
      <c r="C903" s="3" t="s">
        <v>1833</v>
      </c>
      <c r="D903">
        <v>5600</v>
      </c>
      <c r="E903">
        <v>8746</v>
      </c>
      <c r="F903">
        <f t="shared" si="56"/>
        <v>156.17857142857144</v>
      </c>
      <c r="G903" t="s">
        <v>18</v>
      </c>
      <c r="H903">
        <v>159</v>
      </c>
      <c r="I903">
        <f t="shared" si="57"/>
        <v>159</v>
      </c>
      <c r="J903" t="s">
        <v>19</v>
      </c>
      <c r="K903" t="s">
        <v>20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21</v>
      </c>
      <c r="S903" t="s">
        <v>2033</v>
      </c>
      <c r="T903" t="s">
        <v>2034</v>
      </c>
    </row>
    <row r="904" spans="1:20" x14ac:dyDescent="0.25">
      <c r="A904">
        <v>902</v>
      </c>
      <c r="B904" s="4" t="s">
        <v>1834</v>
      </c>
      <c r="C904" s="3" t="s">
        <v>1835</v>
      </c>
      <c r="D904">
        <v>1400</v>
      </c>
      <c r="E904">
        <v>3534</v>
      </c>
      <c r="F904">
        <f t="shared" si="56"/>
        <v>252.42857142857144</v>
      </c>
      <c r="G904" t="s">
        <v>18</v>
      </c>
      <c r="H904">
        <v>110</v>
      </c>
      <c r="I904">
        <f t="shared" si="57"/>
        <v>110</v>
      </c>
      <c r="J904" t="s">
        <v>19</v>
      </c>
      <c r="K904" t="s">
        <v>20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26</v>
      </c>
      <c r="S904" t="s">
        <v>2035</v>
      </c>
      <c r="T904" t="s">
        <v>2036</v>
      </c>
    </row>
    <row r="905" spans="1:20" ht="31.5" x14ac:dyDescent="0.25">
      <c r="A905">
        <v>903</v>
      </c>
      <c r="B905" s="4" t="s">
        <v>1836</v>
      </c>
      <c r="C905" s="3" t="s">
        <v>1837</v>
      </c>
      <c r="D905">
        <v>41000</v>
      </c>
      <c r="E905">
        <v>709</v>
      </c>
      <c r="F905">
        <f t="shared" si="56"/>
        <v>1.729268292682927</v>
      </c>
      <c r="G905" t="s">
        <v>45</v>
      </c>
      <c r="H905">
        <v>14</v>
      </c>
      <c r="I905">
        <f t="shared" si="57"/>
        <v>14</v>
      </c>
      <c r="J905" t="s">
        <v>19</v>
      </c>
      <c r="K905" t="s">
        <v>20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66</v>
      </c>
      <c r="S905" t="s">
        <v>2045</v>
      </c>
      <c r="T905" t="s">
        <v>2046</v>
      </c>
    </row>
    <row r="906" spans="1:20" x14ac:dyDescent="0.25">
      <c r="A906">
        <v>904</v>
      </c>
      <c r="B906" s="4" t="s">
        <v>1838</v>
      </c>
      <c r="C906" s="3" t="s">
        <v>1839</v>
      </c>
      <c r="D906">
        <v>6500</v>
      </c>
      <c r="E906">
        <v>795</v>
      </c>
      <c r="F906">
        <f t="shared" si="56"/>
        <v>12.230769230769232</v>
      </c>
      <c r="G906" t="s">
        <v>12</v>
      </c>
      <c r="H906">
        <v>16</v>
      </c>
      <c r="I906">
        <f t="shared" si="57"/>
        <v>16</v>
      </c>
      <c r="J906" t="s">
        <v>19</v>
      </c>
      <c r="K906" t="s">
        <v>20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131</v>
      </c>
      <c r="S906" t="s">
        <v>2045</v>
      </c>
      <c r="T906" t="s">
        <v>2054</v>
      </c>
    </row>
    <row r="907" spans="1:20" x14ac:dyDescent="0.25">
      <c r="A907">
        <v>905</v>
      </c>
      <c r="B907" s="4" t="s">
        <v>1840</v>
      </c>
      <c r="C907" s="3" t="s">
        <v>1841</v>
      </c>
      <c r="D907">
        <v>7900</v>
      </c>
      <c r="E907">
        <v>12955</v>
      </c>
      <c r="F907">
        <f t="shared" si="56"/>
        <v>163.98734177215189</v>
      </c>
      <c r="G907" t="s">
        <v>18</v>
      </c>
      <c r="H907">
        <v>236</v>
      </c>
      <c r="I907">
        <f t="shared" si="57"/>
        <v>236</v>
      </c>
      <c r="J907" t="s">
        <v>19</v>
      </c>
      <c r="K907" t="s">
        <v>20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31</v>
      </c>
      <c r="S907" t="s">
        <v>2037</v>
      </c>
      <c r="T907" t="s">
        <v>2038</v>
      </c>
    </row>
    <row r="908" spans="1:20" ht="31.5" x14ac:dyDescent="0.25">
      <c r="A908">
        <v>906</v>
      </c>
      <c r="B908" s="4" t="s">
        <v>1842</v>
      </c>
      <c r="C908" s="3" t="s">
        <v>1843</v>
      </c>
      <c r="D908">
        <v>5500</v>
      </c>
      <c r="E908">
        <v>8964</v>
      </c>
      <c r="F908">
        <f t="shared" si="56"/>
        <v>162.98181818181817</v>
      </c>
      <c r="G908" t="s">
        <v>18</v>
      </c>
      <c r="H908">
        <v>191</v>
      </c>
      <c r="I908">
        <f t="shared" si="57"/>
        <v>191</v>
      </c>
      <c r="J908" t="s">
        <v>19</v>
      </c>
      <c r="K908" t="s">
        <v>20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40</v>
      </c>
      <c r="S908" t="s">
        <v>2039</v>
      </c>
      <c r="T908" t="s">
        <v>2040</v>
      </c>
    </row>
    <row r="909" spans="1:20" x14ac:dyDescent="0.25">
      <c r="A909">
        <v>907</v>
      </c>
      <c r="B909" s="4" t="s">
        <v>1844</v>
      </c>
      <c r="C909" s="3" t="s">
        <v>1845</v>
      </c>
      <c r="D909">
        <v>9100</v>
      </c>
      <c r="E909">
        <v>1843</v>
      </c>
      <c r="F909">
        <f t="shared" si="56"/>
        <v>20.252747252747252</v>
      </c>
      <c r="G909" t="s">
        <v>12</v>
      </c>
      <c r="H909">
        <v>41</v>
      </c>
      <c r="I909">
        <f t="shared" si="57"/>
        <v>41</v>
      </c>
      <c r="J909" t="s">
        <v>19</v>
      </c>
      <c r="K909" t="s">
        <v>20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31</v>
      </c>
      <c r="S909" t="s">
        <v>2037</v>
      </c>
      <c r="T909" t="s">
        <v>2038</v>
      </c>
    </row>
    <row r="910" spans="1:20" x14ac:dyDescent="0.25">
      <c r="A910">
        <v>908</v>
      </c>
      <c r="B910" s="4" t="s">
        <v>1846</v>
      </c>
      <c r="C910" s="3" t="s">
        <v>1847</v>
      </c>
      <c r="D910">
        <v>38200</v>
      </c>
      <c r="E910">
        <v>121950</v>
      </c>
      <c r="F910">
        <f t="shared" si="56"/>
        <v>319.24083769633506</v>
      </c>
      <c r="G910" t="s">
        <v>18</v>
      </c>
      <c r="H910">
        <v>3934</v>
      </c>
      <c r="I910">
        <f t="shared" si="57"/>
        <v>3934</v>
      </c>
      <c r="J910" t="s">
        <v>19</v>
      </c>
      <c r="K910" t="s">
        <v>20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87</v>
      </c>
      <c r="S910" t="s">
        <v>2048</v>
      </c>
      <c r="T910" t="s">
        <v>2049</v>
      </c>
    </row>
    <row r="911" spans="1:20" x14ac:dyDescent="0.25">
      <c r="A911">
        <v>909</v>
      </c>
      <c r="B911" s="4" t="s">
        <v>1848</v>
      </c>
      <c r="C911" s="3" t="s">
        <v>1849</v>
      </c>
      <c r="D911">
        <v>1800</v>
      </c>
      <c r="E911">
        <v>8621</v>
      </c>
      <c r="F911">
        <f t="shared" si="56"/>
        <v>478.94444444444446</v>
      </c>
      <c r="G911" t="s">
        <v>18</v>
      </c>
      <c r="H911">
        <v>80</v>
      </c>
      <c r="I911">
        <f t="shared" si="57"/>
        <v>80</v>
      </c>
      <c r="J911" t="s">
        <v>13</v>
      </c>
      <c r="K911" t="s">
        <v>14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31</v>
      </c>
      <c r="S911" t="s">
        <v>2037</v>
      </c>
      <c r="T911" t="s">
        <v>2038</v>
      </c>
    </row>
    <row r="912" spans="1:20" x14ac:dyDescent="0.25">
      <c r="A912">
        <v>910</v>
      </c>
      <c r="B912" s="4" t="s">
        <v>1850</v>
      </c>
      <c r="C912" s="3" t="s">
        <v>1851</v>
      </c>
      <c r="D912">
        <v>154500</v>
      </c>
      <c r="E912">
        <v>30215</v>
      </c>
      <c r="F912">
        <f t="shared" si="56"/>
        <v>19.556634304207122</v>
      </c>
      <c r="G912" t="s">
        <v>72</v>
      </c>
      <c r="H912">
        <v>296</v>
      </c>
      <c r="I912">
        <f t="shared" si="57"/>
        <v>296</v>
      </c>
      <c r="J912" t="s">
        <v>19</v>
      </c>
      <c r="K912" t="s">
        <v>20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31</v>
      </c>
      <c r="S912" t="s">
        <v>2037</v>
      </c>
      <c r="T912" t="s">
        <v>2038</v>
      </c>
    </row>
    <row r="913" spans="1:20" x14ac:dyDescent="0.25">
      <c r="A913">
        <v>911</v>
      </c>
      <c r="B913" s="4" t="s">
        <v>1852</v>
      </c>
      <c r="C913" s="3" t="s">
        <v>1853</v>
      </c>
      <c r="D913">
        <v>5800</v>
      </c>
      <c r="E913">
        <v>11539</v>
      </c>
      <c r="F913">
        <f t="shared" si="56"/>
        <v>198.94827586206895</v>
      </c>
      <c r="G913" t="s">
        <v>18</v>
      </c>
      <c r="H913">
        <v>462</v>
      </c>
      <c r="I913">
        <f t="shared" si="57"/>
        <v>462</v>
      </c>
      <c r="J913" t="s">
        <v>19</v>
      </c>
      <c r="K913" t="s">
        <v>20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26</v>
      </c>
      <c r="S913" t="s">
        <v>2035</v>
      </c>
      <c r="T913" t="s">
        <v>2036</v>
      </c>
    </row>
    <row r="914" spans="1:20" x14ac:dyDescent="0.25">
      <c r="A914">
        <v>912</v>
      </c>
      <c r="B914" s="4" t="s">
        <v>1854</v>
      </c>
      <c r="C914" s="3" t="s">
        <v>1855</v>
      </c>
      <c r="D914">
        <v>1800</v>
      </c>
      <c r="E914">
        <v>14310</v>
      </c>
      <c r="F914">
        <f t="shared" si="56"/>
        <v>795</v>
      </c>
      <c r="G914" t="s">
        <v>18</v>
      </c>
      <c r="H914">
        <v>179</v>
      </c>
      <c r="I914">
        <f t="shared" si="57"/>
        <v>179</v>
      </c>
      <c r="J914" t="s">
        <v>19</v>
      </c>
      <c r="K914" t="s">
        <v>20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51</v>
      </c>
      <c r="S914" t="s">
        <v>2039</v>
      </c>
      <c r="T914" t="s">
        <v>2042</v>
      </c>
    </row>
    <row r="915" spans="1:20" x14ac:dyDescent="0.25">
      <c r="A915">
        <v>913</v>
      </c>
      <c r="B915" s="4" t="s">
        <v>1856</v>
      </c>
      <c r="C915" s="3" t="s">
        <v>1857</v>
      </c>
      <c r="D915">
        <v>70200</v>
      </c>
      <c r="E915">
        <v>35536</v>
      </c>
      <c r="F915">
        <f t="shared" si="56"/>
        <v>50.621082621082621</v>
      </c>
      <c r="G915" t="s">
        <v>12</v>
      </c>
      <c r="H915">
        <v>523</v>
      </c>
      <c r="I915">
        <f t="shared" si="57"/>
        <v>523</v>
      </c>
      <c r="J915" t="s">
        <v>24</v>
      </c>
      <c r="K915" t="s">
        <v>25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51</v>
      </c>
      <c r="S915" t="s">
        <v>2039</v>
      </c>
      <c r="T915" t="s">
        <v>2042</v>
      </c>
    </row>
    <row r="916" spans="1:20" x14ac:dyDescent="0.25">
      <c r="A916">
        <v>914</v>
      </c>
      <c r="B916" s="4" t="s">
        <v>1858</v>
      </c>
      <c r="C916" s="3" t="s">
        <v>1859</v>
      </c>
      <c r="D916">
        <v>6400</v>
      </c>
      <c r="E916">
        <v>3676</v>
      </c>
      <c r="F916">
        <f t="shared" si="56"/>
        <v>57.4375</v>
      </c>
      <c r="G916" t="s">
        <v>12</v>
      </c>
      <c r="H916">
        <v>141</v>
      </c>
      <c r="I916">
        <f t="shared" si="57"/>
        <v>141</v>
      </c>
      <c r="J916" t="s">
        <v>38</v>
      </c>
      <c r="K916" t="s">
        <v>39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31</v>
      </c>
      <c r="S916" t="s">
        <v>2037</v>
      </c>
      <c r="T916" t="s">
        <v>2038</v>
      </c>
    </row>
    <row r="917" spans="1:20" x14ac:dyDescent="0.25">
      <c r="A917">
        <v>915</v>
      </c>
      <c r="B917" s="4" t="s">
        <v>1860</v>
      </c>
      <c r="C917" s="3" t="s">
        <v>1861</v>
      </c>
      <c r="D917">
        <v>125900</v>
      </c>
      <c r="E917">
        <v>195936</v>
      </c>
      <c r="F917">
        <f t="shared" si="56"/>
        <v>155.62827640984909</v>
      </c>
      <c r="G917" t="s">
        <v>18</v>
      </c>
      <c r="H917">
        <v>1866</v>
      </c>
      <c r="I917">
        <f t="shared" si="57"/>
        <v>1866</v>
      </c>
      <c r="J917" t="s">
        <v>38</v>
      </c>
      <c r="K917" t="s">
        <v>39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267</v>
      </c>
      <c r="S917" t="s">
        <v>2039</v>
      </c>
      <c r="T917" t="s">
        <v>2058</v>
      </c>
    </row>
    <row r="918" spans="1:20" ht="31.5" x14ac:dyDescent="0.25">
      <c r="A918">
        <v>916</v>
      </c>
      <c r="B918" s="4" t="s">
        <v>1862</v>
      </c>
      <c r="C918" s="3" t="s">
        <v>1863</v>
      </c>
      <c r="D918">
        <v>3700</v>
      </c>
      <c r="E918">
        <v>1343</v>
      </c>
      <c r="F918">
        <f t="shared" si="56"/>
        <v>36.297297297297298</v>
      </c>
      <c r="G918" t="s">
        <v>12</v>
      </c>
      <c r="H918">
        <v>52</v>
      </c>
      <c r="I918">
        <f t="shared" si="57"/>
        <v>52</v>
      </c>
      <c r="J918" t="s">
        <v>19</v>
      </c>
      <c r="K918" t="s">
        <v>20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120</v>
      </c>
      <c r="S918" t="s">
        <v>2052</v>
      </c>
      <c r="T918" t="s">
        <v>2053</v>
      </c>
    </row>
    <row r="919" spans="1:20" x14ac:dyDescent="0.25">
      <c r="A919">
        <v>917</v>
      </c>
      <c r="B919" s="4" t="s">
        <v>1864</v>
      </c>
      <c r="C919" s="3" t="s">
        <v>1865</v>
      </c>
      <c r="D919">
        <v>3600</v>
      </c>
      <c r="E919">
        <v>2097</v>
      </c>
      <c r="F919">
        <f t="shared" si="56"/>
        <v>58.25</v>
      </c>
      <c r="G919" t="s">
        <v>45</v>
      </c>
      <c r="H919">
        <v>27</v>
      </c>
      <c r="I919">
        <f t="shared" si="57"/>
        <v>27</v>
      </c>
      <c r="J919" t="s">
        <v>38</v>
      </c>
      <c r="K919" t="s">
        <v>39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98</v>
      </c>
      <c r="S919" t="s">
        <v>2039</v>
      </c>
      <c r="T919" t="s">
        <v>2050</v>
      </c>
    </row>
    <row r="920" spans="1:20" x14ac:dyDescent="0.25">
      <c r="A920">
        <v>918</v>
      </c>
      <c r="B920" s="4" t="s">
        <v>1866</v>
      </c>
      <c r="C920" s="3" t="s">
        <v>1867</v>
      </c>
      <c r="D920">
        <v>3800</v>
      </c>
      <c r="E920">
        <v>9021</v>
      </c>
      <c r="F920">
        <f t="shared" si="56"/>
        <v>237.39473684210526</v>
      </c>
      <c r="G920" t="s">
        <v>18</v>
      </c>
      <c r="H920">
        <v>156</v>
      </c>
      <c r="I920">
        <f t="shared" si="57"/>
        <v>156</v>
      </c>
      <c r="J920" t="s">
        <v>96</v>
      </c>
      <c r="K920" t="s">
        <v>97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131</v>
      </c>
      <c r="S920" t="s">
        <v>2045</v>
      </c>
      <c r="T920" t="s">
        <v>2054</v>
      </c>
    </row>
    <row r="921" spans="1:20" x14ac:dyDescent="0.25">
      <c r="A921">
        <v>919</v>
      </c>
      <c r="B921" s="4" t="s">
        <v>1868</v>
      </c>
      <c r="C921" s="3" t="s">
        <v>1869</v>
      </c>
      <c r="D921">
        <v>35600</v>
      </c>
      <c r="E921">
        <v>20915</v>
      </c>
      <c r="F921">
        <f t="shared" si="56"/>
        <v>58.75</v>
      </c>
      <c r="G921" t="s">
        <v>12</v>
      </c>
      <c r="H921">
        <v>225</v>
      </c>
      <c r="I921">
        <f t="shared" si="57"/>
        <v>225</v>
      </c>
      <c r="J921" t="s">
        <v>24</v>
      </c>
      <c r="K921" t="s">
        <v>25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31</v>
      </c>
      <c r="S921" t="s">
        <v>2037</v>
      </c>
      <c r="T921" t="s">
        <v>2038</v>
      </c>
    </row>
    <row r="922" spans="1:20" x14ac:dyDescent="0.25">
      <c r="A922">
        <v>920</v>
      </c>
      <c r="B922" s="4" t="s">
        <v>1870</v>
      </c>
      <c r="C922" s="3" t="s">
        <v>1871</v>
      </c>
      <c r="D922">
        <v>5300</v>
      </c>
      <c r="E922">
        <v>9676</v>
      </c>
      <c r="F922">
        <f t="shared" si="56"/>
        <v>182.56603773584905</v>
      </c>
      <c r="G922" t="s">
        <v>18</v>
      </c>
      <c r="H922">
        <v>255</v>
      </c>
      <c r="I922">
        <f t="shared" si="57"/>
        <v>255</v>
      </c>
      <c r="J922" t="s">
        <v>19</v>
      </c>
      <c r="K922" t="s">
        <v>20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69</v>
      </c>
      <c r="S922" t="s">
        <v>2039</v>
      </c>
      <c r="T922" t="s">
        <v>2047</v>
      </c>
    </row>
    <row r="923" spans="1:20" x14ac:dyDescent="0.25">
      <c r="A923">
        <v>921</v>
      </c>
      <c r="B923" s="4" t="s">
        <v>1872</v>
      </c>
      <c r="C923" s="3" t="s">
        <v>1873</v>
      </c>
      <c r="D923">
        <v>160400</v>
      </c>
      <c r="E923">
        <v>1210</v>
      </c>
      <c r="F923">
        <f t="shared" si="56"/>
        <v>0.75436408977556113</v>
      </c>
      <c r="G923" t="s">
        <v>12</v>
      </c>
      <c r="H923">
        <v>38</v>
      </c>
      <c r="I923">
        <f t="shared" si="57"/>
        <v>38</v>
      </c>
      <c r="J923" t="s">
        <v>19</v>
      </c>
      <c r="K923" t="s">
        <v>20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26</v>
      </c>
      <c r="S923" t="s">
        <v>2035</v>
      </c>
      <c r="T923" t="s">
        <v>2036</v>
      </c>
    </row>
    <row r="924" spans="1:20" x14ac:dyDescent="0.25">
      <c r="A924">
        <v>922</v>
      </c>
      <c r="B924" s="4" t="s">
        <v>1874</v>
      </c>
      <c r="C924" s="3" t="s">
        <v>1875</v>
      </c>
      <c r="D924">
        <v>51400</v>
      </c>
      <c r="E924">
        <v>90440</v>
      </c>
      <c r="F924">
        <f t="shared" si="56"/>
        <v>175.95330739299609</v>
      </c>
      <c r="G924" t="s">
        <v>18</v>
      </c>
      <c r="H924">
        <v>2261</v>
      </c>
      <c r="I924">
        <f t="shared" si="57"/>
        <v>2261</v>
      </c>
      <c r="J924" t="s">
        <v>19</v>
      </c>
      <c r="K924" t="s">
        <v>20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317</v>
      </c>
      <c r="S924" t="s">
        <v>2033</v>
      </c>
      <c r="T924" t="s">
        <v>2060</v>
      </c>
    </row>
    <row r="925" spans="1:20" x14ac:dyDescent="0.25">
      <c r="A925">
        <v>923</v>
      </c>
      <c r="B925" s="4" t="s">
        <v>1876</v>
      </c>
      <c r="C925" s="3" t="s">
        <v>1877</v>
      </c>
      <c r="D925">
        <v>1700</v>
      </c>
      <c r="E925">
        <v>4044</v>
      </c>
      <c r="F925">
        <f t="shared" si="56"/>
        <v>237.88235294117646</v>
      </c>
      <c r="G925" t="s">
        <v>18</v>
      </c>
      <c r="H925">
        <v>40</v>
      </c>
      <c r="I925">
        <f t="shared" si="57"/>
        <v>40</v>
      </c>
      <c r="J925" t="s">
        <v>19</v>
      </c>
      <c r="K925" t="s">
        <v>20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31</v>
      </c>
      <c r="S925" t="s">
        <v>2037</v>
      </c>
      <c r="T925" t="s">
        <v>2038</v>
      </c>
    </row>
    <row r="926" spans="1:20" x14ac:dyDescent="0.25">
      <c r="A926">
        <v>924</v>
      </c>
      <c r="B926" s="4" t="s">
        <v>1878</v>
      </c>
      <c r="C926" s="3" t="s">
        <v>1879</v>
      </c>
      <c r="D926">
        <v>39400</v>
      </c>
      <c r="E926">
        <v>192292</v>
      </c>
      <c r="F926">
        <f t="shared" si="56"/>
        <v>488.05076142131981</v>
      </c>
      <c r="G926" t="s">
        <v>18</v>
      </c>
      <c r="H926">
        <v>2289</v>
      </c>
      <c r="I926">
        <f t="shared" si="57"/>
        <v>2289</v>
      </c>
      <c r="J926" t="s">
        <v>105</v>
      </c>
      <c r="K926" t="s">
        <v>106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31</v>
      </c>
      <c r="S926" t="s">
        <v>2037</v>
      </c>
      <c r="T926" t="s">
        <v>2038</v>
      </c>
    </row>
    <row r="927" spans="1:20" ht="31.5" x14ac:dyDescent="0.25">
      <c r="A927">
        <v>925</v>
      </c>
      <c r="B927" s="4" t="s">
        <v>1880</v>
      </c>
      <c r="C927" s="3" t="s">
        <v>1881</v>
      </c>
      <c r="D927">
        <v>3000</v>
      </c>
      <c r="E927">
        <v>6722</v>
      </c>
      <c r="F927">
        <f t="shared" si="56"/>
        <v>224.06666666666669</v>
      </c>
      <c r="G927" t="s">
        <v>18</v>
      </c>
      <c r="H927">
        <v>65</v>
      </c>
      <c r="I927">
        <f t="shared" si="57"/>
        <v>65</v>
      </c>
      <c r="J927" t="s">
        <v>19</v>
      </c>
      <c r="K927" t="s">
        <v>20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31</v>
      </c>
      <c r="S927" t="s">
        <v>2037</v>
      </c>
      <c r="T927" t="s">
        <v>2038</v>
      </c>
    </row>
    <row r="928" spans="1:20" x14ac:dyDescent="0.25">
      <c r="A928">
        <v>926</v>
      </c>
      <c r="B928" s="4" t="s">
        <v>1882</v>
      </c>
      <c r="C928" s="3" t="s">
        <v>1883</v>
      </c>
      <c r="D928">
        <v>8700</v>
      </c>
      <c r="E928">
        <v>1577</v>
      </c>
      <c r="F928">
        <f t="shared" si="56"/>
        <v>18.126436781609197</v>
      </c>
      <c r="G928" t="s">
        <v>12</v>
      </c>
      <c r="H928">
        <v>15</v>
      </c>
      <c r="I928">
        <f t="shared" si="57"/>
        <v>15</v>
      </c>
      <c r="J928" t="s">
        <v>19</v>
      </c>
      <c r="K928" t="s">
        <v>20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15</v>
      </c>
      <c r="S928" t="s">
        <v>2031</v>
      </c>
      <c r="T928" t="s">
        <v>2032</v>
      </c>
    </row>
    <row r="929" spans="1:20" x14ac:dyDescent="0.25">
      <c r="A929">
        <v>927</v>
      </c>
      <c r="B929" s="4" t="s">
        <v>1884</v>
      </c>
      <c r="C929" s="3" t="s">
        <v>1885</v>
      </c>
      <c r="D929">
        <v>7200</v>
      </c>
      <c r="E929">
        <v>3301</v>
      </c>
      <c r="F929">
        <f t="shared" si="56"/>
        <v>45.847222222222221</v>
      </c>
      <c r="G929" t="s">
        <v>12</v>
      </c>
      <c r="H929">
        <v>37</v>
      </c>
      <c r="I929">
        <f t="shared" si="57"/>
        <v>37</v>
      </c>
      <c r="J929" t="s">
        <v>19</v>
      </c>
      <c r="K929" t="s">
        <v>20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31</v>
      </c>
      <c r="S929" t="s">
        <v>2037</v>
      </c>
      <c r="T929" t="s">
        <v>2038</v>
      </c>
    </row>
    <row r="930" spans="1:20" x14ac:dyDescent="0.25">
      <c r="A930">
        <v>928</v>
      </c>
      <c r="B930" s="4" t="s">
        <v>1886</v>
      </c>
      <c r="C930" s="3" t="s">
        <v>1887</v>
      </c>
      <c r="D930">
        <v>167400</v>
      </c>
      <c r="E930">
        <v>196386</v>
      </c>
      <c r="F930">
        <f t="shared" si="56"/>
        <v>117.31541218637993</v>
      </c>
      <c r="G930" t="s">
        <v>18</v>
      </c>
      <c r="H930">
        <v>3777</v>
      </c>
      <c r="I930">
        <f t="shared" si="57"/>
        <v>3777</v>
      </c>
      <c r="J930" t="s">
        <v>105</v>
      </c>
      <c r="K930" t="s">
        <v>106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26</v>
      </c>
      <c r="S930" t="s">
        <v>2035</v>
      </c>
      <c r="T930" t="s">
        <v>2036</v>
      </c>
    </row>
    <row r="931" spans="1:20" x14ac:dyDescent="0.25">
      <c r="A931">
        <v>929</v>
      </c>
      <c r="B931" s="4" t="s">
        <v>1888</v>
      </c>
      <c r="C931" s="3" t="s">
        <v>1889</v>
      </c>
      <c r="D931">
        <v>5500</v>
      </c>
      <c r="E931">
        <v>11952</v>
      </c>
      <c r="F931">
        <f t="shared" si="56"/>
        <v>217.30909090909088</v>
      </c>
      <c r="G931" t="s">
        <v>18</v>
      </c>
      <c r="H931">
        <v>184</v>
      </c>
      <c r="I931">
        <f t="shared" si="57"/>
        <v>184</v>
      </c>
      <c r="J931" t="s">
        <v>38</v>
      </c>
      <c r="K931" t="s">
        <v>39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31</v>
      </c>
      <c r="S931" t="s">
        <v>2037</v>
      </c>
      <c r="T931" t="s">
        <v>2038</v>
      </c>
    </row>
    <row r="932" spans="1:20" x14ac:dyDescent="0.25">
      <c r="A932">
        <v>930</v>
      </c>
      <c r="B932" s="4" t="s">
        <v>1890</v>
      </c>
      <c r="C932" s="3" t="s">
        <v>1891</v>
      </c>
      <c r="D932">
        <v>3500</v>
      </c>
      <c r="E932">
        <v>3930</v>
      </c>
      <c r="F932">
        <f t="shared" si="56"/>
        <v>112.28571428571428</v>
      </c>
      <c r="G932" t="s">
        <v>18</v>
      </c>
      <c r="H932">
        <v>85</v>
      </c>
      <c r="I932">
        <f t="shared" si="57"/>
        <v>85</v>
      </c>
      <c r="J932" t="s">
        <v>19</v>
      </c>
      <c r="K932" t="s">
        <v>20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31</v>
      </c>
      <c r="S932" t="s">
        <v>2037</v>
      </c>
      <c r="T932" t="s">
        <v>2038</v>
      </c>
    </row>
    <row r="933" spans="1:20" x14ac:dyDescent="0.25">
      <c r="A933">
        <v>931</v>
      </c>
      <c r="B933" s="4" t="s">
        <v>1892</v>
      </c>
      <c r="C933" s="3" t="s">
        <v>1893</v>
      </c>
      <c r="D933">
        <v>7900</v>
      </c>
      <c r="E933">
        <v>5729</v>
      </c>
      <c r="F933">
        <f t="shared" si="56"/>
        <v>72.51898734177216</v>
      </c>
      <c r="G933" t="s">
        <v>12</v>
      </c>
      <c r="H933">
        <v>112</v>
      </c>
      <c r="I933">
        <f t="shared" si="57"/>
        <v>112</v>
      </c>
      <c r="J933" t="s">
        <v>19</v>
      </c>
      <c r="K933" t="s">
        <v>20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31</v>
      </c>
      <c r="S933" t="s">
        <v>2037</v>
      </c>
      <c r="T933" t="s">
        <v>2038</v>
      </c>
    </row>
    <row r="934" spans="1:20" x14ac:dyDescent="0.25">
      <c r="A934">
        <v>932</v>
      </c>
      <c r="B934" s="4" t="s">
        <v>1894</v>
      </c>
      <c r="C934" s="3" t="s">
        <v>1895</v>
      </c>
      <c r="D934">
        <v>2300</v>
      </c>
      <c r="E934">
        <v>4883</v>
      </c>
      <c r="F934">
        <f t="shared" si="56"/>
        <v>212.30434782608697</v>
      </c>
      <c r="G934" t="s">
        <v>18</v>
      </c>
      <c r="H934">
        <v>144</v>
      </c>
      <c r="I934">
        <f t="shared" si="57"/>
        <v>144</v>
      </c>
      <c r="J934" t="s">
        <v>19</v>
      </c>
      <c r="K934" t="s">
        <v>20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21</v>
      </c>
      <c r="S934" t="s">
        <v>2033</v>
      </c>
      <c r="T934" t="s">
        <v>2034</v>
      </c>
    </row>
    <row r="935" spans="1:20" x14ac:dyDescent="0.25">
      <c r="A935">
        <v>933</v>
      </c>
      <c r="B935" s="4" t="s">
        <v>1896</v>
      </c>
      <c r="C935" s="3" t="s">
        <v>1897</v>
      </c>
      <c r="D935">
        <v>73000</v>
      </c>
      <c r="E935">
        <v>175015</v>
      </c>
      <c r="F935">
        <f t="shared" si="56"/>
        <v>239.74657534246577</v>
      </c>
      <c r="G935" t="s">
        <v>18</v>
      </c>
      <c r="H935">
        <v>1902</v>
      </c>
      <c r="I935">
        <f t="shared" si="57"/>
        <v>1902</v>
      </c>
      <c r="J935" t="s">
        <v>19</v>
      </c>
      <c r="K935" t="s">
        <v>20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31</v>
      </c>
      <c r="S935" t="s">
        <v>2037</v>
      </c>
      <c r="T935" t="s">
        <v>2038</v>
      </c>
    </row>
    <row r="936" spans="1:20" x14ac:dyDescent="0.25">
      <c r="A936">
        <v>934</v>
      </c>
      <c r="B936" s="4" t="s">
        <v>1898</v>
      </c>
      <c r="C936" s="3" t="s">
        <v>1899</v>
      </c>
      <c r="D936">
        <v>6200</v>
      </c>
      <c r="E936">
        <v>11280</v>
      </c>
      <c r="F936">
        <f t="shared" si="56"/>
        <v>181.93548387096774</v>
      </c>
      <c r="G936" t="s">
        <v>18</v>
      </c>
      <c r="H936">
        <v>105</v>
      </c>
      <c r="I936">
        <f t="shared" si="57"/>
        <v>105</v>
      </c>
      <c r="J936" t="s">
        <v>19</v>
      </c>
      <c r="K936" t="s">
        <v>20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31</v>
      </c>
      <c r="S936" t="s">
        <v>2037</v>
      </c>
      <c r="T936" t="s">
        <v>2038</v>
      </c>
    </row>
    <row r="937" spans="1:20" ht="31.5" x14ac:dyDescent="0.25">
      <c r="A937">
        <v>935</v>
      </c>
      <c r="B937" s="4" t="s">
        <v>1900</v>
      </c>
      <c r="C937" s="3" t="s">
        <v>1901</v>
      </c>
      <c r="D937">
        <v>6100</v>
      </c>
      <c r="E937">
        <v>10012</v>
      </c>
      <c r="F937">
        <f t="shared" si="56"/>
        <v>164.13114754098362</v>
      </c>
      <c r="G937" t="s">
        <v>18</v>
      </c>
      <c r="H937">
        <v>132</v>
      </c>
      <c r="I937">
        <f t="shared" si="57"/>
        <v>132</v>
      </c>
      <c r="J937" t="s">
        <v>19</v>
      </c>
      <c r="K937" t="s">
        <v>20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31</v>
      </c>
      <c r="S937" t="s">
        <v>2037</v>
      </c>
      <c r="T937" t="s">
        <v>2038</v>
      </c>
    </row>
    <row r="938" spans="1:20" x14ac:dyDescent="0.25">
      <c r="A938">
        <v>936</v>
      </c>
      <c r="B938" s="4" t="s">
        <v>1244</v>
      </c>
      <c r="C938" s="3" t="s">
        <v>1902</v>
      </c>
      <c r="D938">
        <v>103200</v>
      </c>
      <c r="E938">
        <v>1690</v>
      </c>
      <c r="F938">
        <f t="shared" si="56"/>
        <v>1.6375968992248062</v>
      </c>
      <c r="G938" t="s">
        <v>12</v>
      </c>
      <c r="H938">
        <v>21</v>
      </c>
      <c r="I938">
        <f t="shared" si="57"/>
        <v>21</v>
      </c>
      <c r="J938" t="s">
        <v>19</v>
      </c>
      <c r="K938" t="s">
        <v>20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31</v>
      </c>
      <c r="S938" t="s">
        <v>2037</v>
      </c>
      <c r="T938" t="s">
        <v>2038</v>
      </c>
    </row>
    <row r="939" spans="1:20" x14ac:dyDescent="0.25">
      <c r="A939">
        <v>937</v>
      </c>
      <c r="B939" s="4" t="s">
        <v>1903</v>
      </c>
      <c r="C939" s="3" t="s">
        <v>1904</v>
      </c>
      <c r="D939">
        <v>171000</v>
      </c>
      <c r="E939">
        <v>84891</v>
      </c>
      <c r="F939">
        <f t="shared" si="56"/>
        <v>49.64385964912281</v>
      </c>
      <c r="G939" t="s">
        <v>72</v>
      </c>
      <c r="H939">
        <v>976</v>
      </c>
      <c r="I939">
        <f t="shared" si="57"/>
        <v>976</v>
      </c>
      <c r="J939" t="s">
        <v>19</v>
      </c>
      <c r="K939" t="s">
        <v>20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40</v>
      </c>
      <c r="S939" t="s">
        <v>2039</v>
      </c>
      <c r="T939" t="s">
        <v>2040</v>
      </c>
    </row>
    <row r="940" spans="1:20" x14ac:dyDescent="0.25">
      <c r="A940">
        <v>938</v>
      </c>
      <c r="B940" s="4" t="s">
        <v>1905</v>
      </c>
      <c r="C940" s="3" t="s">
        <v>1906</v>
      </c>
      <c r="D940">
        <v>9200</v>
      </c>
      <c r="E940">
        <v>10093</v>
      </c>
      <c r="F940">
        <f t="shared" si="56"/>
        <v>109.70652173913042</v>
      </c>
      <c r="G940" t="s">
        <v>18</v>
      </c>
      <c r="H940">
        <v>96</v>
      </c>
      <c r="I940">
        <f t="shared" si="57"/>
        <v>96</v>
      </c>
      <c r="J940" t="s">
        <v>19</v>
      </c>
      <c r="K940" t="s">
        <v>20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117</v>
      </c>
      <c r="S940" t="s">
        <v>2045</v>
      </c>
      <c r="T940" t="s">
        <v>2051</v>
      </c>
    </row>
    <row r="941" spans="1:20" ht="31.5" x14ac:dyDescent="0.25">
      <c r="A941">
        <v>939</v>
      </c>
      <c r="B941" s="4" t="s">
        <v>1907</v>
      </c>
      <c r="C941" s="3" t="s">
        <v>1908</v>
      </c>
      <c r="D941">
        <v>7800</v>
      </c>
      <c r="E941">
        <v>3839</v>
      </c>
      <c r="F941">
        <f t="shared" si="56"/>
        <v>49.217948717948715</v>
      </c>
      <c r="G941" t="s">
        <v>12</v>
      </c>
      <c r="H941">
        <v>67</v>
      </c>
      <c r="I941">
        <f t="shared" si="57"/>
        <v>67</v>
      </c>
      <c r="J941" t="s">
        <v>19</v>
      </c>
      <c r="K941" t="s">
        <v>20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87</v>
      </c>
      <c r="S941" t="s">
        <v>2048</v>
      </c>
      <c r="T941" t="s">
        <v>2049</v>
      </c>
    </row>
    <row r="942" spans="1:20" x14ac:dyDescent="0.25">
      <c r="A942">
        <v>940</v>
      </c>
      <c r="B942" s="4" t="s">
        <v>1909</v>
      </c>
      <c r="C942" s="3" t="s">
        <v>1910</v>
      </c>
      <c r="D942">
        <v>9900</v>
      </c>
      <c r="E942">
        <v>6161</v>
      </c>
      <c r="F942">
        <f t="shared" si="56"/>
        <v>62.232323232323225</v>
      </c>
      <c r="G942" t="s">
        <v>45</v>
      </c>
      <c r="H942">
        <v>66</v>
      </c>
      <c r="I942">
        <f t="shared" si="57"/>
        <v>66</v>
      </c>
      <c r="J942" t="s">
        <v>13</v>
      </c>
      <c r="K942" t="s">
        <v>14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26</v>
      </c>
      <c r="S942" t="s">
        <v>2035</v>
      </c>
      <c r="T942" t="s">
        <v>2036</v>
      </c>
    </row>
    <row r="943" spans="1:20" x14ac:dyDescent="0.25">
      <c r="A943">
        <v>941</v>
      </c>
      <c r="B943" s="4" t="s">
        <v>1911</v>
      </c>
      <c r="C943" s="3" t="s">
        <v>1912</v>
      </c>
      <c r="D943">
        <v>43000</v>
      </c>
      <c r="E943">
        <v>5615</v>
      </c>
      <c r="F943">
        <f t="shared" si="56"/>
        <v>13.05813953488372</v>
      </c>
      <c r="G943" t="s">
        <v>12</v>
      </c>
      <c r="H943">
        <v>78</v>
      </c>
      <c r="I943">
        <f t="shared" si="57"/>
        <v>78</v>
      </c>
      <c r="J943" t="s">
        <v>19</v>
      </c>
      <c r="K943" t="s">
        <v>20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31</v>
      </c>
      <c r="S943" t="s">
        <v>2037</v>
      </c>
      <c r="T943" t="s">
        <v>2038</v>
      </c>
    </row>
    <row r="944" spans="1:20" x14ac:dyDescent="0.25">
      <c r="A944">
        <v>942</v>
      </c>
      <c r="B944" s="4" t="s">
        <v>1905</v>
      </c>
      <c r="C944" s="3" t="s">
        <v>1913</v>
      </c>
      <c r="D944">
        <v>9600</v>
      </c>
      <c r="E944">
        <v>6205</v>
      </c>
      <c r="F944">
        <f t="shared" si="56"/>
        <v>64.635416666666671</v>
      </c>
      <c r="G944" t="s">
        <v>12</v>
      </c>
      <c r="H944">
        <v>67</v>
      </c>
      <c r="I944">
        <f t="shared" si="57"/>
        <v>67</v>
      </c>
      <c r="J944" t="s">
        <v>24</v>
      </c>
      <c r="K944" t="s">
        <v>25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31</v>
      </c>
      <c r="S944" t="s">
        <v>2037</v>
      </c>
      <c r="T944" t="s">
        <v>2038</v>
      </c>
    </row>
    <row r="945" spans="1:20" x14ac:dyDescent="0.25">
      <c r="A945">
        <v>943</v>
      </c>
      <c r="B945" s="4" t="s">
        <v>1914</v>
      </c>
      <c r="C945" s="3" t="s">
        <v>1915</v>
      </c>
      <c r="D945">
        <v>7500</v>
      </c>
      <c r="E945">
        <v>11969</v>
      </c>
      <c r="F945">
        <f t="shared" si="56"/>
        <v>159.58666666666667</v>
      </c>
      <c r="G945" t="s">
        <v>18</v>
      </c>
      <c r="H945">
        <v>114</v>
      </c>
      <c r="I945">
        <f t="shared" si="57"/>
        <v>114</v>
      </c>
      <c r="J945" t="s">
        <v>19</v>
      </c>
      <c r="K945" t="s">
        <v>20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15</v>
      </c>
      <c r="S945" t="s">
        <v>2031</v>
      </c>
      <c r="T945" t="s">
        <v>2032</v>
      </c>
    </row>
    <row r="946" spans="1:20" x14ac:dyDescent="0.25">
      <c r="A946">
        <v>944</v>
      </c>
      <c r="B946" s="4" t="s">
        <v>1916</v>
      </c>
      <c r="C946" s="3" t="s">
        <v>1917</v>
      </c>
      <c r="D946">
        <v>10000</v>
      </c>
      <c r="E946">
        <v>8142</v>
      </c>
      <c r="F946">
        <f t="shared" si="56"/>
        <v>81.42</v>
      </c>
      <c r="G946" t="s">
        <v>12</v>
      </c>
      <c r="H946">
        <v>263</v>
      </c>
      <c r="I946">
        <f t="shared" si="57"/>
        <v>263</v>
      </c>
      <c r="J946" t="s">
        <v>24</v>
      </c>
      <c r="K946" t="s">
        <v>25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120</v>
      </c>
      <c r="S946" t="s">
        <v>2052</v>
      </c>
      <c r="T946" t="s">
        <v>2053</v>
      </c>
    </row>
    <row r="947" spans="1:20" x14ac:dyDescent="0.25">
      <c r="A947">
        <v>945</v>
      </c>
      <c r="B947" s="4" t="s">
        <v>1918</v>
      </c>
      <c r="C947" s="3" t="s">
        <v>1919</v>
      </c>
      <c r="D947">
        <v>172000</v>
      </c>
      <c r="E947">
        <v>55805</v>
      </c>
      <c r="F947">
        <f t="shared" si="56"/>
        <v>32.444767441860463</v>
      </c>
      <c r="G947" t="s">
        <v>12</v>
      </c>
      <c r="H947">
        <v>1691</v>
      </c>
      <c r="I947">
        <f t="shared" si="57"/>
        <v>1691</v>
      </c>
      <c r="J947" t="s">
        <v>19</v>
      </c>
      <c r="K947" t="s">
        <v>20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120</v>
      </c>
      <c r="S947" t="s">
        <v>2052</v>
      </c>
      <c r="T947" t="s">
        <v>2053</v>
      </c>
    </row>
    <row r="948" spans="1:20" ht="31.5" x14ac:dyDescent="0.25">
      <c r="A948">
        <v>946</v>
      </c>
      <c r="B948" s="4" t="s">
        <v>1920</v>
      </c>
      <c r="C948" s="3" t="s">
        <v>1921</v>
      </c>
      <c r="D948">
        <v>153700</v>
      </c>
      <c r="E948">
        <v>15238</v>
      </c>
      <c r="F948">
        <f t="shared" si="56"/>
        <v>9.9141184124918666</v>
      </c>
      <c r="G948" t="s">
        <v>12</v>
      </c>
      <c r="H948">
        <v>181</v>
      </c>
      <c r="I948">
        <f t="shared" si="57"/>
        <v>181</v>
      </c>
      <c r="J948" t="s">
        <v>19</v>
      </c>
      <c r="K948" t="s">
        <v>20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31</v>
      </c>
      <c r="S948" t="s">
        <v>2037</v>
      </c>
      <c r="T948" t="s">
        <v>2038</v>
      </c>
    </row>
    <row r="949" spans="1:20" x14ac:dyDescent="0.25">
      <c r="A949">
        <v>947</v>
      </c>
      <c r="B949" s="4" t="s">
        <v>1922</v>
      </c>
      <c r="C949" s="3" t="s">
        <v>1923</v>
      </c>
      <c r="D949">
        <v>3600</v>
      </c>
      <c r="E949">
        <v>961</v>
      </c>
      <c r="F949">
        <f t="shared" si="56"/>
        <v>26.694444444444443</v>
      </c>
      <c r="G949" t="s">
        <v>12</v>
      </c>
      <c r="H949">
        <v>13</v>
      </c>
      <c r="I949">
        <f t="shared" si="57"/>
        <v>13</v>
      </c>
      <c r="J949" t="s">
        <v>19</v>
      </c>
      <c r="K949" t="s">
        <v>20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31</v>
      </c>
      <c r="S949" t="s">
        <v>2037</v>
      </c>
      <c r="T949" t="s">
        <v>2038</v>
      </c>
    </row>
    <row r="950" spans="1:20" x14ac:dyDescent="0.25">
      <c r="A950">
        <v>948</v>
      </c>
      <c r="B950" s="4" t="s">
        <v>1924</v>
      </c>
      <c r="C950" s="3" t="s">
        <v>1925</v>
      </c>
      <c r="D950">
        <v>9400</v>
      </c>
      <c r="E950">
        <v>5918</v>
      </c>
      <c r="F950">
        <f t="shared" si="56"/>
        <v>62.957446808510639</v>
      </c>
      <c r="G950" t="s">
        <v>72</v>
      </c>
      <c r="H950">
        <v>160</v>
      </c>
      <c r="I950">
        <f t="shared" si="57"/>
        <v>160</v>
      </c>
      <c r="J950" t="s">
        <v>19</v>
      </c>
      <c r="K950" t="s">
        <v>20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40</v>
      </c>
      <c r="S950" t="s">
        <v>2039</v>
      </c>
      <c r="T950" t="s">
        <v>2040</v>
      </c>
    </row>
    <row r="951" spans="1:20" ht="31.5" x14ac:dyDescent="0.25">
      <c r="A951">
        <v>949</v>
      </c>
      <c r="B951" s="4" t="s">
        <v>1926</v>
      </c>
      <c r="C951" s="3" t="s">
        <v>1927</v>
      </c>
      <c r="D951">
        <v>5900</v>
      </c>
      <c r="E951">
        <v>9520</v>
      </c>
      <c r="F951">
        <f t="shared" si="56"/>
        <v>161.35593220338984</v>
      </c>
      <c r="G951" t="s">
        <v>18</v>
      </c>
      <c r="H951">
        <v>203</v>
      </c>
      <c r="I951">
        <f t="shared" si="57"/>
        <v>203</v>
      </c>
      <c r="J951" t="s">
        <v>19</v>
      </c>
      <c r="K951" t="s">
        <v>20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26</v>
      </c>
      <c r="S951" t="s">
        <v>2035</v>
      </c>
      <c r="T951" t="s">
        <v>2036</v>
      </c>
    </row>
    <row r="952" spans="1:20" x14ac:dyDescent="0.25">
      <c r="A952">
        <v>950</v>
      </c>
      <c r="B952" s="4" t="s">
        <v>1928</v>
      </c>
      <c r="C952" s="3" t="s">
        <v>1929</v>
      </c>
      <c r="D952">
        <v>100</v>
      </c>
      <c r="E952">
        <v>5</v>
      </c>
      <c r="F952">
        <f t="shared" si="56"/>
        <v>5</v>
      </c>
      <c r="G952" t="s">
        <v>12</v>
      </c>
      <c r="H952">
        <v>1</v>
      </c>
      <c r="I952">
        <f t="shared" si="57"/>
        <v>1</v>
      </c>
      <c r="J952" t="s">
        <v>19</v>
      </c>
      <c r="K952" t="s">
        <v>20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31</v>
      </c>
      <c r="S952" t="s">
        <v>2037</v>
      </c>
      <c r="T952" t="s">
        <v>2038</v>
      </c>
    </row>
    <row r="953" spans="1:20" x14ac:dyDescent="0.25">
      <c r="A953">
        <v>951</v>
      </c>
      <c r="B953" s="4" t="s">
        <v>1930</v>
      </c>
      <c r="C953" s="3" t="s">
        <v>1931</v>
      </c>
      <c r="D953">
        <v>14500</v>
      </c>
      <c r="E953">
        <v>159056</v>
      </c>
      <c r="F953">
        <f t="shared" si="56"/>
        <v>1096.9379310344827</v>
      </c>
      <c r="G953" t="s">
        <v>18</v>
      </c>
      <c r="H953">
        <v>1559</v>
      </c>
      <c r="I953">
        <f t="shared" si="57"/>
        <v>1559</v>
      </c>
      <c r="J953" t="s">
        <v>19</v>
      </c>
      <c r="K953" t="s">
        <v>20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21</v>
      </c>
      <c r="S953" t="s">
        <v>2033</v>
      </c>
      <c r="T953" t="s">
        <v>2034</v>
      </c>
    </row>
    <row r="954" spans="1:20" x14ac:dyDescent="0.25">
      <c r="A954">
        <v>952</v>
      </c>
      <c r="B954" s="4" t="s">
        <v>1932</v>
      </c>
      <c r="C954" s="3" t="s">
        <v>1933</v>
      </c>
      <c r="D954">
        <v>145500</v>
      </c>
      <c r="E954">
        <v>101987</v>
      </c>
      <c r="F954">
        <f t="shared" si="56"/>
        <v>70.094158075601371</v>
      </c>
      <c r="G954" t="s">
        <v>72</v>
      </c>
      <c r="H954">
        <v>2266</v>
      </c>
      <c r="I954">
        <f t="shared" si="57"/>
        <v>2266</v>
      </c>
      <c r="J954" t="s">
        <v>19</v>
      </c>
      <c r="K954" t="s">
        <v>20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40</v>
      </c>
      <c r="S954" t="s">
        <v>2039</v>
      </c>
      <c r="T954" t="s">
        <v>2040</v>
      </c>
    </row>
    <row r="955" spans="1:20" ht="31.5" x14ac:dyDescent="0.25">
      <c r="A955">
        <v>953</v>
      </c>
      <c r="B955" s="4" t="s">
        <v>1934</v>
      </c>
      <c r="C955" s="3" t="s">
        <v>1935</v>
      </c>
      <c r="D955">
        <v>3300</v>
      </c>
      <c r="E955">
        <v>1980</v>
      </c>
      <c r="F955">
        <f t="shared" si="56"/>
        <v>60</v>
      </c>
      <c r="G955" t="s">
        <v>12</v>
      </c>
      <c r="H955">
        <v>21</v>
      </c>
      <c r="I955">
        <f t="shared" si="57"/>
        <v>21</v>
      </c>
      <c r="J955" t="s">
        <v>19</v>
      </c>
      <c r="K955" t="s">
        <v>20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472</v>
      </c>
      <c r="S955" t="s">
        <v>2039</v>
      </c>
      <c r="T955" t="s">
        <v>2061</v>
      </c>
    </row>
    <row r="956" spans="1:20" x14ac:dyDescent="0.25">
      <c r="A956">
        <v>954</v>
      </c>
      <c r="B956" s="4" t="s">
        <v>1936</v>
      </c>
      <c r="C956" s="3" t="s">
        <v>1937</v>
      </c>
      <c r="D956">
        <v>42600</v>
      </c>
      <c r="E956">
        <v>156384</v>
      </c>
      <c r="F956">
        <f t="shared" si="56"/>
        <v>367.0985915492958</v>
      </c>
      <c r="G956" t="s">
        <v>18</v>
      </c>
      <c r="H956">
        <v>1548</v>
      </c>
      <c r="I956">
        <f t="shared" si="57"/>
        <v>1548</v>
      </c>
      <c r="J956" t="s">
        <v>24</v>
      </c>
      <c r="K956" t="s">
        <v>25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26</v>
      </c>
      <c r="S956" t="s">
        <v>2035</v>
      </c>
      <c r="T956" t="s">
        <v>2036</v>
      </c>
    </row>
    <row r="957" spans="1:20" ht="31.5" x14ac:dyDescent="0.25">
      <c r="A957">
        <v>955</v>
      </c>
      <c r="B957" s="4" t="s">
        <v>1938</v>
      </c>
      <c r="C957" s="3" t="s">
        <v>1939</v>
      </c>
      <c r="D957">
        <v>700</v>
      </c>
      <c r="E957">
        <v>7763</v>
      </c>
      <c r="F957">
        <f t="shared" si="56"/>
        <v>1109</v>
      </c>
      <c r="G957" t="s">
        <v>18</v>
      </c>
      <c r="H957">
        <v>80</v>
      </c>
      <c r="I957">
        <f t="shared" si="57"/>
        <v>80</v>
      </c>
      <c r="J957" t="s">
        <v>19</v>
      </c>
      <c r="K957" t="s">
        <v>20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31</v>
      </c>
      <c r="S957" t="s">
        <v>2037</v>
      </c>
      <c r="T957" t="s">
        <v>2038</v>
      </c>
    </row>
    <row r="958" spans="1:20" x14ac:dyDescent="0.25">
      <c r="A958">
        <v>956</v>
      </c>
      <c r="B958" s="4" t="s">
        <v>1940</v>
      </c>
      <c r="C958" s="3" t="s">
        <v>1941</v>
      </c>
      <c r="D958">
        <v>187600</v>
      </c>
      <c r="E958">
        <v>35698</v>
      </c>
      <c r="F958">
        <f t="shared" si="56"/>
        <v>19.028784648187631</v>
      </c>
      <c r="G958" t="s">
        <v>12</v>
      </c>
      <c r="H958">
        <v>830</v>
      </c>
      <c r="I958">
        <f t="shared" si="57"/>
        <v>830</v>
      </c>
      <c r="J958" t="s">
        <v>19</v>
      </c>
      <c r="K958" t="s">
        <v>20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472</v>
      </c>
      <c r="S958" t="s">
        <v>2039</v>
      </c>
      <c r="T958" t="s">
        <v>2061</v>
      </c>
    </row>
    <row r="959" spans="1:20" x14ac:dyDescent="0.25">
      <c r="A959">
        <v>957</v>
      </c>
      <c r="B959" s="4" t="s">
        <v>1942</v>
      </c>
      <c r="C959" s="3" t="s">
        <v>1943</v>
      </c>
      <c r="D959">
        <v>9800</v>
      </c>
      <c r="E959">
        <v>12434</v>
      </c>
      <c r="F959">
        <f t="shared" si="56"/>
        <v>126.87755102040816</v>
      </c>
      <c r="G959" t="s">
        <v>18</v>
      </c>
      <c r="H959">
        <v>131</v>
      </c>
      <c r="I959">
        <f t="shared" si="57"/>
        <v>131</v>
      </c>
      <c r="J959" t="s">
        <v>19</v>
      </c>
      <c r="K959" t="s">
        <v>20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31</v>
      </c>
      <c r="S959" t="s">
        <v>2037</v>
      </c>
      <c r="T959" t="s">
        <v>2038</v>
      </c>
    </row>
    <row r="960" spans="1:20" ht="31.5" x14ac:dyDescent="0.25">
      <c r="A960">
        <v>958</v>
      </c>
      <c r="B960" s="4" t="s">
        <v>1944</v>
      </c>
      <c r="C960" s="3" t="s">
        <v>1945</v>
      </c>
      <c r="D960">
        <v>1100</v>
      </c>
      <c r="E960">
        <v>8081</v>
      </c>
      <c r="F960">
        <f t="shared" si="56"/>
        <v>734.63636363636363</v>
      </c>
      <c r="G960" t="s">
        <v>18</v>
      </c>
      <c r="H960">
        <v>112</v>
      </c>
      <c r="I960">
        <f t="shared" si="57"/>
        <v>112</v>
      </c>
      <c r="J960" t="s">
        <v>19</v>
      </c>
      <c r="K960" t="s">
        <v>20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69</v>
      </c>
      <c r="S960" t="s">
        <v>2039</v>
      </c>
      <c r="T960" t="s">
        <v>2047</v>
      </c>
    </row>
    <row r="961" spans="1:20" x14ac:dyDescent="0.25">
      <c r="A961">
        <v>959</v>
      </c>
      <c r="B961" s="4" t="s">
        <v>1946</v>
      </c>
      <c r="C961" s="3" t="s">
        <v>1947</v>
      </c>
      <c r="D961">
        <v>145000</v>
      </c>
      <c r="E961">
        <v>6631</v>
      </c>
      <c r="F961">
        <f t="shared" si="56"/>
        <v>4.5731034482758623</v>
      </c>
      <c r="G961" t="s">
        <v>12</v>
      </c>
      <c r="H961">
        <v>130</v>
      </c>
      <c r="I961">
        <f t="shared" si="57"/>
        <v>130</v>
      </c>
      <c r="J961" t="s">
        <v>19</v>
      </c>
      <c r="K961" t="s">
        <v>20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204</v>
      </c>
      <c r="S961" t="s">
        <v>2045</v>
      </c>
      <c r="T961" t="s">
        <v>2057</v>
      </c>
    </row>
    <row r="962" spans="1:20" x14ac:dyDescent="0.25">
      <c r="A962">
        <v>960</v>
      </c>
      <c r="B962" s="4" t="s">
        <v>1948</v>
      </c>
      <c r="C962" s="3" t="s">
        <v>1949</v>
      </c>
      <c r="D962">
        <v>5500</v>
      </c>
      <c r="E962">
        <v>4678</v>
      </c>
      <c r="F962">
        <f t="shared" si="56"/>
        <v>85.054545454545448</v>
      </c>
      <c r="G962" t="s">
        <v>12</v>
      </c>
      <c r="H962">
        <v>55</v>
      </c>
      <c r="I962">
        <f t="shared" si="57"/>
        <v>55</v>
      </c>
      <c r="J962" t="s">
        <v>19</v>
      </c>
      <c r="K962" t="s">
        <v>20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26</v>
      </c>
      <c r="S962" t="s">
        <v>2035</v>
      </c>
      <c r="T962" t="s">
        <v>2036</v>
      </c>
    </row>
    <row r="963" spans="1:20" x14ac:dyDescent="0.25">
      <c r="A963">
        <v>961</v>
      </c>
      <c r="B963" s="4" t="s">
        <v>1950</v>
      </c>
      <c r="C963" s="3" t="s">
        <v>1951</v>
      </c>
      <c r="D963">
        <v>5700</v>
      </c>
      <c r="E963">
        <v>6800</v>
      </c>
      <c r="F963">
        <f t="shared" ref="F963:F1001" si="60">(E963/D963)*100</f>
        <v>119.29824561403508</v>
      </c>
      <c r="G963" t="s">
        <v>18</v>
      </c>
      <c r="H963">
        <v>155</v>
      </c>
      <c r="I963">
        <f t="shared" ref="I963:I1001" si="61">AVERAGE(H963)</f>
        <v>155</v>
      </c>
      <c r="J963" t="s">
        <v>19</v>
      </c>
      <c r="K963" t="s">
        <v>20</v>
      </c>
      <c r="L963">
        <v>1297922400</v>
      </c>
      <c r="M963">
        <v>1298268000</v>
      </c>
      <c r="N963" s="8">
        <f t="shared" ref="N963:N1001" si="62">(((L963/60)/60/24)+DATE(1970,1,1))</f>
        <v>40591.25</v>
      </c>
      <c r="O963" s="8">
        <f t="shared" ref="O963:O1001" si="63">(((M963/60)/60/24)+DATE(1970,1,1))</f>
        <v>40595.25</v>
      </c>
      <c r="P963" t="b">
        <v>0</v>
      </c>
      <c r="Q963" t="b">
        <v>0</v>
      </c>
      <c r="R963" t="s">
        <v>204</v>
      </c>
      <c r="S963" t="s">
        <v>2045</v>
      </c>
      <c r="T963" t="s">
        <v>2057</v>
      </c>
    </row>
    <row r="964" spans="1:20" x14ac:dyDescent="0.25">
      <c r="A964">
        <v>962</v>
      </c>
      <c r="B964" s="4" t="s">
        <v>1952</v>
      </c>
      <c r="C964" s="3" t="s">
        <v>1953</v>
      </c>
      <c r="D964">
        <v>3600</v>
      </c>
      <c r="E964">
        <v>10657</v>
      </c>
      <c r="F964">
        <f t="shared" si="60"/>
        <v>296.02777777777777</v>
      </c>
      <c r="G964" t="s">
        <v>18</v>
      </c>
      <c r="H964">
        <v>266</v>
      </c>
      <c r="I964">
        <f t="shared" si="61"/>
        <v>266</v>
      </c>
      <c r="J964" t="s">
        <v>19</v>
      </c>
      <c r="K964" t="s">
        <v>20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15</v>
      </c>
      <c r="S964" t="s">
        <v>2031</v>
      </c>
      <c r="T964" t="s">
        <v>2032</v>
      </c>
    </row>
    <row r="965" spans="1:20" x14ac:dyDescent="0.25">
      <c r="A965">
        <v>963</v>
      </c>
      <c r="B965" s="4" t="s">
        <v>1954</v>
      </c>
      <c r="C965" s="3" t="s">
        <v>1955</v>
      </c>
      <c r="D965">
        <v>5900</v>
      </c>
      <c r="E965">
        <v>4997</v>
      </c>
      <c r="F965">
        <f t="shared" si="60"/>
        <v>84.694915254237287</v>
      </c>
      <c r="G965" t="s">
        <v>12</v>
      </c>
      <c r="H965">
        <v>114</v>
      </c>
      <c r="I965">
        <f t="shared" si="61"/>
        <v>114</v>
      </c>
      <c r="J965" t="s">
        <v>105</v>
      </c>
      <c r="K965" t="s">
        <v>106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120</v>
      </c>
      <c r="S965" t="s">
        <v>2052</v>
      </c>
      <c r="T965" t="s">
        <v>2053</v>
      </c>
    </row>
    <row r="966" spans="1:20" x14ac:dyDescent="0.25">
      <c r="A966">
        <v>964</v>
      </c>
      <c r="B966" s="4" t="s">
        <v>1956</v>
      </c>
      <c r="C966" s="3" t="s">
        <v>1957</v>
      </c>
      <c r="D966">
        <v>3700</v>
      </c>
      <c r="E966">
        <v>13164</v>
      </c>
      <c r="F966">
        <f t="shared" si="60"/>
        <v>355.7837837837838</v>
      </c>
      <c r="G966" t="s">
        <v>18</v>
      </c>
      <c r="H966">
        <v>155</v>
      </c>
      <c r="I966">
        <f t="shared" si="61"/>
        <v>155</v>
      </c>
      <c r="J966" t="s">
        <v>19</v>
      </c>
      <c r="K966" t="s">
        <v>20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31</v>
      </c>
      <c r="S966" t="s">
        <v>2037</v>
      </c>
      <c r="T966" t="s">
        <v>2038</v>
      </c>
    </row>
    <row r="967" spans="1:20" x14ac:dyDescent="0.25">
      <c r="A967">
        <v>965</v>
      </c>
      <c r="B967" s="4" t="s">
        <v>1958</v>
      </c>
      <c r="C967" s="3" t="s">
        <v>1959</v>
      </c>
      <c r="D967">
        <v>2200</v>
      </c>
      <c r="E967">
        <v>8501</v>
      </c>
      <c r="F967">
        <f t="shared" si="60"/>
        <v>386.40909090909093</v>
      </c>
      <c r="G967" t="s">
        <v>18</v>
      </c>
      <c r="H967">
        <v>207</v>
      </c>
      <c r="I967">
        <f t="shared" si="61"/>
        <v>207</v>
      </c>
      <c r="J967" t="s">
        <v>38</v>
      </c>
      <c r="K967" t="s">
        <v>39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21</v>
      </c>
      <c r="S967" t="s">
        <v>2033</v>
      </c>
      <c r="T967" t="s">
        <v>2034</v>
      </c>
    </row>
    <row r="968" spans="1:20" x14ac:dyDescent="0.25">
      <c r="A968">
        <v>966</v>
      </c>
      <c r="B968" s="4" t="s">
        <v>876</v>
      </c>
      <c r="C968" s="3" t="s">
        <v>1960</v>
      </c>
      <c r="D968">
        <v>1700</v>
      </c>
      <c r="E968">
        <v>13468</v>
      </c>
      <c r="F968">
        <f t="shared" si="60"/>
        <v>792.23529411764707</v>
      </c>
      <c r="G968" t="s">
        <v>18</v>
      </c>
      <c r="H968">
        <v>245</v>
      </c>
      <c r="I968">
        <f t="shared" si="61"/>
        <v>245</v>
      </c>
      <c r="J968" t="s">
        <v>19</v>
      </c>
      <c r="K968" t="s">
        <v>20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31</v>
      </c>
      <c r="S968" t="s">
        <v>2037</v>
      </c>
      <c r="T968" t="s">
        <v>2038</v>
      </c>
    </row>
    <row r="969" spans="1:20" x14ac:dyDescent="0.25">
      <c r="A969">
        <v>967</v>
      </c>
      <c r="B969" s="4" t="s">
        <v>1961</v>
      </c>
      <c r="C969" s="3" t="s">
        <v>1962</v>
      </c>
      <c r="D969">
        <v>88400</v>
      </c>
      <c r="E969">
        <v>121138</v>
      </c>
      <c r="F969">
        <f t="shared" si="60"/>
        <v>137.03393665158373</v>
      </c>
      <c r="G969" t="s">
        <v>18</v>
      </c>
      <c r="H969">
        <v>1573</v>
      </c>
      <c r="I969">
        <f t="shared" si="61"/>
        <v>1573</v>
      </c>
      <c r="J969" t="s">
        <v>19</v>
      </c>
      <c r="K969" t="s">
        <v>20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317</v>
      </c>
      <c r="S969" t="s">
        <v>2033</v>
      </c>
      <c r="T969" t="s">
        <v>2060</v>
      </c>
    </row>
    <row r="970" spans="1:20" ht="31.5" x14ac:dyDescent="0.25">
      <c r="A970">
        <v>968</v>
      </c>
      <c r="B970" s="4" t="s">
        <v>1963</v>
      </c>
      <c r="C970" s="3" t="s">
        <v>1964</v>
      </c>
      <c r="D970">
        <v>2400</v>
      </c>
      <c r="E970">
        <v>8117</v>
      </c>
      <c r="F970">
        <f t="shared" si="60"/>
        <v>338.20833333333337</v>
      </c>
      <c r="G970" t="s">
        <v>18</v>
      </c>
      <c r="H970">
        <v>114</v>
      </c>
      <c r="I970">
        <f t="shared" si="61"/>
        <v>114</v>
      </c>
      <c r="J970" t="s">
        <v>19</v>
      </c>
      <c r="K970" t="s">
        <v>20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15</v>
      </c>
      <c r="S970" t="s">
        <v>2031</v>
      </c>
      <c r="T970" t="s">
        <v>2032</v>
      </c>
    </row>
    <row r="971" spans="1:20" x14ac:dyDescent="0.25">
      <c r="A971">
        <v>969</v>
      </c>
      <c r="B971" s="4" t="s">
        <v>1965</v>
      </c>
      <c r="C971" s="3" t="s">
        <v>1966</v>
      </c>
      <c r="D971">
        <v>7900</v>
      </c>
      <c r="E971">
        <v>8550</v>
      </c>
      <c r="F971">
        <f t="shared" si="60"/>
        <v>108.22784810126582</v>
      </c>
      <c r="G971" t="s">
        <v>18</v>
      </c>
      <c r="H971">
        <v>93</v>
      </c>
      <c r="I971">
        <f t="shared" si="61"/>
        <v>93</v>
      </c>
      <c r="J971" t="s">
        <v>19</v>
      </c>
      <c r="K971" t="s">
        <v>20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31</v>
      </c>
      <c r="S971" t="s">
        <v>2037</v>
      </c>
      <c r="T971" t="s">
        <v>2038</v>
      </c>
    </row>
    <row r="972" spans="1:20" ht="31.5" x14ac:dyDescent="0.25">
      <c r="A972">
        <v>970</v>
      </c>
      <c r="B972" s="4" t="s">
        <v>1967</v>
      </c>
      <c r="C972" s="3" t="s">
        <v>1968</v>
      </c>
      <c r="D972">
        <v>94900</v>
      </c>
      <c r="E972">
        <v>57659</v>
      </c>
      <c r="F972">
        <f t="shared" si="60"/>
        <v>60.757639620653315</v>
      </c>
      <c r="G972" t="s">
        <v>12</v>
      </c>
      <c r="H972">
        <v>594</v>
      </c>
      <c r="I972">
        <f t="shared" si="61"/>
        <v>594</v>
      </c>
      <c r="J972" t="s">
        <v>19</v>
      </c>
      <c r="K972" t="s">
        <v>20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31</v>
      </c>
      <c r="S972" t="s">
        <v>2037</v>
      </c>
      <c r="T972" t="s">
        <v>2038</v>
      </c>
    </row>
    <row r="973" spans="1:20" x14ac:dyDescent="0.25">
      <c r="A973">
        <v>971</v>
      </c>
      <c r="B973" s="4" t="s">
        <v>1969</v>
      </c>
      <c r="C973" s="3" t="s">
        <v>1970</v>
      </c>
      <c r="D973">
        <v>5100</v>
      </c>
      <c r="E973">
        <v>1414</v>
      </c>
      <c r="F973">
        <f t="shared" si="60"/>
        <v>27.725490196078432</v>
      </c>
      <c r="G973" t="s">
        <v>12</v>
      </c>
      <c r="H973">
        <v>24</v>
      </c>
      <c r="I973">
        <f t="shared" si="61"/>
        <v>24</v>
      </c>
      <c r="J973" t="s">
        <v>19</v>
      </c>
      <c r="K973" t="s">
        <v>20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267</v>
      </c>
      <c r="S973" t="s">
        <v>2039</v>
      </c>
      <c r="T973" t="s">
        <v>2058</v>
      </c>
    </row>
    <row r="974" spans="1:20" ht="31.5" x14ac:dyDescent="0.25">
      <c r="A974">
        <v>972</v>
      </c>
      <c r="B974" s="4" t="s">
        <v>1971</v>
      </c>
      <c r="C974" s="3" t="s">
        <v>1972</v>
      </c>
      <c r="D974">
        <v>42700</v>
      </c>
      <c r="E974">
        <v>97524</v>
      </c>
      <c r="F974">
        <f t="shared" si="60"/>
        <v>228.3934426229508</v>
      </c>
      <c r="G974" t="s">
        <v>18</v>
      </c>
      <c r="H974">
        <v>1681</v>
      </c>
      <c r="I974">
        <f t="shared" si="61"/>
        <v>1681</v>
      </c>
      <c r="J974" t="s">
        <v>19</v>
      </c>
      <c r="K974" t="s">
        <v>20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26</v>
      </c>
      <c r="S974" t="s">
        <v>2035</v>
      </c>
      <c r="T974" t="s">
        <v>2036</v>
      </c>
    </row>
    <row r="975" spans="1:20" x14ac:dyDescent="0.25">
      <c r="A975">
        <v>973</v>
      </c>
      <c r="B975" s="4" t="s">
        <v>1973</v>
      </c>
      <c r="C975" s="3" t="s">
        <v>1974</v>
      </c>
      <c r="D975">
        <v>121100</v>
      </c>
      <c r="E975">
        <v>26176</v>
      </c>
      <c r="F975">
        <f t="shared" si="60"/>
        <v>21.615194054500414</v>
      </c>
      <c r="G975" t="s">
        <v>12</v>
      </c>
      <c r="H975">
        <v>252</v>
      </c>
      <c r="I975">
        <f t="shared" si="61"/>
        <v>252</v>
      </c>
      <c r="J975" t="s">
        <v>19</v>
      </c>
      <c r="K975" t="s">
        <v>20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31</v>
      </c>
      <c r="S975" t="s">
        <v>2037</v>
      </c>
      <c r="T975" t="s">
        <v>2038</v>
      </c>
    </row>
    <row r="976" spans="1:20" x14ac:dyDescent="0.25">
      <c r="A976">
        <v>974</v>
      </c>
      <c r="B976" s="4" t="s">
        <v>1975</v>
      </c>
      <c r="C976" s="3" t="s">
        <v>1976</v>
      </c>
      <c r="D976">
        <v>800</v>
      </c>
      <c r="E976">
        <v>2991</v>
      </c>
      <c r="F976">
        <f t="shared" si="60"/>
        <v>373.875</v>
      </c>
      <c r="G976" t="s">
        <v>18</v>
      </c>
      <c r="H976">
        <v>32</v>
      </c>
      <c r="I976">
        <f t="shared" si="61"/>
        <v>32</v>
      </c>
      <c r="J976" t="s">
        <v>19</v>
      </c>
      <c r="K976" t="s">
        <v>20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58</v>
      </c>
      <c r="S976" t="s">
        <v>2033</v>
      </c>
      <c r="T976" t="s">
        <v>2043</v>
      </c>
    </row>
    <row r="977" spans="1:20" x14ac:dyDescent="0.25">
      <c r="A977">
        <v>975</v>
      </c>
      <c r="B977" s="4" t="s">
        <v>1977</v>
      </c>
      <c r="C977" s="3" t="s">
        <v>1978</v>
      </c>
      <c r="D977">
        <v>5400</v>
      </c>
      <c r="E977">
        <v>8366</v>
      </c>
      <c r="F977">
        <f t="shared" si="60"/>
        <v>154.92592592592592</v>
      </c>
      <c r="G977" t="s">
        <v>18</v>
      </c>
      <c r="H977">
        <v>135</v>
      </c>
      <c r="I977">
        <f t="shared" si="61"/>
        <v>135</v>
      </c>
      <c r="J977" t="s">
        <v>19</v>
      </c>
      <c r="K977" t="s">
        <v>20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31</v>
      </c>
      <c r="S977" t="s">
        <v>2037</v>
      </c>
      <c r="T977" t="s">
        <v>2038</v>
      </c>
    </row>
    <row r="978" spans="1:20" ht="31.5" x14ac:dyDescent="0.25">
      <c r="A978">
        <v>976</v>
      </c>
      <c r="B978" s="4" t="s">
        <v>1979</v>
      </c>
      <c r="C978" s="3" t="s">
        <v>1980</v>
      </c>
      <c r="D978">
        <v>4000</v>
      </c>
      <c r="E978">
        <v>12886</v>
      </c>
      <c r="F978">
        <f t="shared" si="60"/>
        <v>322.14999999999998</v>
      </c>
      <c r="G978" t="s">
        <v>18</v>
      </c>
      <c r="H978">
        <v>140</v>
      </c>
      <c r="I978">
        <f t="shared" si="61"/>
        <v>140</v>
      </c>
      <c r="J978" t="s">
        <v>19</v>
      </c>
      <c r="K978" t="s">
        <v>20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31</v>
      </c>
      <c r="S978" t="s">
        <v>2037</v>
      </c>
      <c r="T978" t="s">
        <v>2038</v>
      </c>
    </row>
    <row r="979" spans="1:20" x14ac:dyDescent="0.25">
      <c r="A979">
        <v>977</v>
      </c>
      <c r="B979" s="4" t="s">
        <v>1256</v>
      </c>
      <c r="C979" s="3" t="s">
        <v>1981</v>
      </c>
      <c r="D979">
        <v>7000</v>
      </c>
      <c r="E979">
        <v>5177</v>
      </c>
      <c r="F979">
        <f t="shared" si="60"/>
        <v>73.957142857142856</v>
      </c>
      <c r="G979" t="s">
        <v>12</v>
      </c>
      <c r="H979">
        <v>67</v>
      </c>
      <c r="I979">
        <f t="shared" si="61"/>
        <v>67</v>
      </c>
      <c r="J979" t="s">
        <v>19</v>
      </c>
      <c r="K979" t="s">
        <v>20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15</v>
      </c>
      <c r="S979" t="s">
        <v>2031</v>
      </c>
      <c r="T979" t="s">
        <v>2032</v>
      </c>
    </row>
    <row r="980" spans="1:20" x14ac:dyDescent="0.25">
      <c r="A980">
        <v>978</v>
      </c>
      <c r="B980" s="4" t="s">
        <v>1982</v>
      </c>
      <c r="C980" s="3" t="s">
        <v>1983</v>
      </c>
      <c r="D980">
        <v>1000</v>
      </c>
      <c r="E980">
        <v>8641</v>
      </c>
      <c r="F980">
        <f t="shared" si="60"/>
        <v>864.1</v>
      </c>
      <c r="G980" t="s">
        <v>18</v>
      </c>
      <c r="H980">
        <v>92</v>
      </c>
      <c r="I980">
        <f t="shared" si="61"/>
        <v>92</v>
      </c>
      <c r="J980" t="s">
        <v>19</v>
      </c>
      <c r="K980" t="s">
        <v>20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87</v>
      </c>
      <c r="S980" t="s">
        <v>2048</v>
      </c>
      <c r="T980" t="s">
        <v>2049</v>
      </c>
    </row>
    <row r="981" spans="1:20" x14ac:dyDescent="0.25">
      <c r="A981">
        <v>979</v>
      </c>
      <c r="B981" s="4" t="s">
        <v>1984</v>
      </c>
      <c r="C981" s="3" t="s">
        <v>1985</v>
      </c>
      <c r="D981">
        <v>60200</v>
      </c>
      <c r="E981">
        <v>86244</v>
      </c>
      <c r="F981">
        <f t="shared" si="60"/>
        <v>143.26245847176079</v>
      </c>
      <c r="G981" t="s">
        <v>18</v>
      </c>
      <c r="H981">
        <v>1015</v>
      </c>
      <c r="I981">
        <f t="shared" si="61"/>
        <v>1015</v>
      </c>
      <c r="J981" t="s">
        <v>38</v>
      </c>
      <c r="K981" t="s">
        <v>39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31</v>
      </c>
      <c r="S981" t="s">
        <v>2037</v>
      </c>
      <c r="T981" t="s">
        <v>2038</v>
      </c>
    </row>
    <row r="982" spans="1:20" x14ac:dyDescent="0.25">
      <c r="A982">
        <v>980</v>
      </c>
      <c r="B982" s="4" t="s">
        <v>1986</v>
      </c>
      <c r="C982" s="3" t="s">
        <v>1987</v>
      </c>
      <c r="D982">
        <v>195200</v>
      </c>
      <c r="E982">
        <v>78630</v>
      </c>
      <c r="F982">
        <f t="shared" si="60"/>
        <v>40.281762295081968</v>
      </c>
      <c r="G982" t="s">
        <v>12</v>
      </c>
      <c r="H982">
        <v>742</v>
      </c>
      <c r="I982">
        <f t="shared" si="61"/>
        <v>742</v>
      </c>
      <c r="J982" t="s">
        <v>19</v>
      </c>
      <c r="K982" t="s">
        <v>20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66</v>
      </c>
      <c r="S982" t="s">
        <v>2045</v>
      </c>
      <c r="T982" t="s">
        <v>2046</v>
      </c>
    </row>
    <row r="983" spans="1:20" x14ac:dyDescent="0.25">
      <c r="A983">
        <v>981</v>
      </c>
      <c r="B983" s="4" t="s">
        <v>1988</v>
      </c>
      <c r="C983" s="3" t="s">
        <v>1989</v>
      </c>
      <c r="D983">
        <v>6700</v>
      </c>
      <c r="E983">
        <v>11941</v>
      </c>
      <c r="F983">
        <f t="shared" si="60"/>
        <v>178.22388059701493</v>
      </c>
      <c r="G983" t="s">
        <v>18</v>
      </c>
      <c r="H983">
        <v>323</v>
      </c>
      <c r="I983">
        <f t="shared" si="61"/>
        <v>323</v>
      </c>
      <c r="J983" t="s">
        <v>19</v>
      </c>
      <c r="K983" t="s">
        <v>20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26</v>
      </c>
      <c r="S983" t="s">
        <v>2035</v>
      </c>
      <c r="T983" t="s">
        <v>2036</v>
      </c>
    </row>
    <row r="984" spans="1:20" x14ac:dyDescent="0.25">
      <c r="A984">
        <v>982</v>
      </c>
      <c r="B984" s="4" t="s">
        <v>1990</v>
      </c>
      <c r="C984" s="3" t="s">
        <v>1991</v>
      </c>
      <c r="D984">
        <v>7200</v>
      </c>
      <c r="E984">
        <v>6115</v>
      </c>
      <c r="F984">
        <f t="shared" si="60"/>
        <v>84.930555555555557</v>
      </c>
      <c r="G984" t="s">
        <v>12</v>
      </c>
      <c r="H984">
        <v>75</v>
      </c>
      <c r="I984">
        <f t="shared" si="61"/>
        <v>75</v>
      </c>
      <c r="J984" t="s">
        <v>19</v>
      </c>
      <c r="K984" t="s">
        <v>20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40</v>
      </c>
      <c r="S984" t="s">
        <v>2039</v>
      </c>
      <c r="T984" t="s">
        <v>2040</v>
      </c>
    </row>
    <row r="985" spans="1:20" x14ac:dyDescent="0.25">
      <c r="A985">
        <v>983</v>
      </c>
      <c r="B985" s="4" t="s">
        <v>1992</v>
      </c>
      <c r="C985" s="3" t="s">
        <v>1993</v>
      </c>
      <c r="D985">
        <v>129100</v>
      </c>
      <c r="E985">
        <v>188404</v>
      </c>
      <c r="F985">
        <f t="shared" si="60"/>
        <v>145.93648334624322</v>
      </c>
      <c r="G985" t="s">
        <v>18</v>
      </c>
      <c r="H985">
        <v>2326</v>
      </c>
      <c r="I985">
        <f t="shared" si="61"/>
        <v>2326</v>
      </c>
      <c r="J985" t="s">
        <v>19</v>
      </c>
      <c r="K985" t="s">
        <v>20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40</v>
      </c>
      <c r="S985" t="s">
        <v>2039</v>
      </c>
      <c r="T985" t="s">
        <v>2040</v>
      </c>
    </row>
    <row r="986" spans="1:20" ht="31.5" x14ac:dyDescent="0.25">
      <c r="A986">
        <v>984</v>
      </c>
      <c r="B986" s="4" t="s">
        <v>1994</v>
      </c>
      <c r="C986" s="3" t="s">
        <v>1995</v>
      </c>
      <c r="D986">
        <v>6500</v>
      </c>
      <c r="E986">
        <v>9910</v>
      </c>
      <c r="F986">
        <f t="shared" si="60"/>
        <v>152.46153846153848</v>
      </c>
      <c r="G986" t="s">
        <v>18</v>
      </c>
      <c r="H986">
        <v>381</v>
      </c>
      <c r="I986">
        <f t="shared" si="61"/>
        <v>381</v>
      </c>
      <c r="J986" t="s">
        <v>19</v>
      </c>
      <c r="K986" t="s">
        <v>20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31</v>
      </c>
      <c r="S986" t="s">
        <v>2037</v>
      </c>
      <c r="T986" t="s">
        <v>2038</v>
      </c>
    </row>
    <row r="987" spans="1:20" x14ac:dyDescent="0.25">
      <c r="A987">
        <v>985</v>
      </c>
      <c r="B987" s="4" t="s">
        <v>1996</v>
      </c>
      <c r="C987" s="3" t="s">
        <v>1997</v>
      </c>
      <c r="D987">
        <v>170600</v>
      </c>
      <c r="E987">
        <v>114523</v>
      </c>
      <c r="F987">
        <f t="shared" si="60"/>
        <v>67.129542790152414</v>
      </c>
      <c r="G987" t="s">
        <v>12</v>
      </c>
      <c r="H987">
        <v>4405</v>
      </c>
      <c r="I987">
        <f t="shared" si="61"/>
        <v>4405</v>
      </c>
      <c r="J987" t="s">
        <v>19</v>
      </c>
      <c r="K987" t="s">
        <v>20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21</v>
      </c>
      <c r="S987" t="s">
        <v>2033</v>
      </c>
      <c r="T987" t="s">
        <v>2034</v>
      </c>
    </row>
    <row r="988" spans="1:20" x14ac:dyDescent="0.25">
      <c r="A988">
        <v>986</v>
      </c>
      <c r="B988" s="4" t="s">
        <v>1998</v>
      </c>
      <c r="C988" s="3" t="s">
        <v>1999</v>
      </c>
      <c r="D988">
        <v>7800</v>
      </c>
      <c r="E988">
        <v>3144</v>
      </c>
      <c r="F988">
        <f t="shared" si="60"/>
        <v>40.307692307692307</v>
      </c>
      <c r="G988" t="s">
        <v>12</v>
      </c>
      <c r="H988">
        <v>92</v>
      </c>
      <c r="I988">
        <f t="shared" si="61"/>
        <v>92</v>
      </c>
      <c r="J988" t="s">
        <v>19</v>
      </c>
      <c r="K988" t="s">
        <v>20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21</v>
      </c>
      <c r="S988" t="s">
        <v>2033</v>
      </c>
      <c r="T988" t="s">
        <v>2034</v>
      </c>
    </row>
    <row r="989" spans="1:20" x14ac:dyDescent="0.25">
      <c r="A989">
        <v>987</v>
      </c>
      <c r="B989" s="4" t="s">
        <v>2000</v>
      </c>
      <c r="C989" s="3" t="s">
        <v>2001</v>
      </c>
      <c r="D989">
        <v>6200</v>
      </c>
      <c r="E989">
        <v>13441</v>
      </c>
      <c r="F989">
        <f t="shared" si="60"/>
        <v>216.79032258064518</v>
      </c>
      <c r="G989" t="s">
        <v>18</v>
      </c>
      <c r="H989">
        <v>480</v>
      </c>
      <c r="I989">
        <f t="shared" si="61"/>
        <v>480</v>
      </c>
      <c r="J989" t="s">
        <v>19</v>
      </c>
      <c r="K989" t="s">
        <v>20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40</v>
      </c>
      <c r="S989" t="s">
        <v>2039</v>
      </c>
      <c r="T989" t="s">
        <v>2040</v>
      </c>
    </row>
    <row r="990" spans="1:20" x14ac:dyDescent="0.25">
      <c r="A990">
        <v>988</v>
      </c>
      <c r="B990" s="4" t="s">
        <v>2002</v>
      </c>
      <c r="C990" s="3" t="s">
        <v>2003</v>
      </c>
      <c r="D990">
        <v>9400</v>
      </c>
      <c r="E990">
        <v>4899</v>
      </c>
      <c r="F990">
        <f t="shared" si="60"/>
        <v>52.117021276595743</v>
      </c>
      <c r="G990" t="s">
        <v>12</v>
      </c>
      <c r="H990">
        <v>64</v>
      </c>
      <c r="I990">
        <f t="shared" si="61"/>
        <v>64</v>
      </c>
      <c r="J990" t="s">
        <v>19</v>
      </c>
      <c r="K990" t="s">
        <v>20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131</v>
      </c>
      <c r="S990" t="s">
        <v>2045</v>
      </c>
      <c r="T990" t="s">
        <v>2054</v>
      </c>
    </row>
    <row r="991" spans="1:20" x14ac:dyDescent="0.25">
      <c r="A991">
        <v>989</v>
      </c>
      <c r="B991" s="4" t="s">
        <v>2004</v>
      </c>
      <c r="C991" s="3" t="s">
        <v>2005</v>
      </c>
      <c r="D991">
        <v>2400</v>
      </c>
      <c r="E991">
        <v>11990</v>
      </c>
      <c r="F991">
        <f t="shared" si="60"/>
        <v>499.58333333333337</v>
      </c>
      <c r="G991" t="s">
        <v>18</v>
      </c>
      <c r="H991">
        <v>226</v>
      </c>
      <c r="I991">
        <f t="shared" si="61"/>
        <v>226</v>
      </c>
      <c r="J991" t="s">
        <v>19</v>
      </c>
      <c r="K991" t="s">
        <v>20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204</v>
      </c>
      <c r="S991" t="s">
        <v>2045</v>
      </c>
      <c r="T991" t="s">
        <v>2057</v>
      </c>
    </row>
    <row r="992" spans="1:20" x14ac:dyDescent="0.25">
      <c r="A992">
        <v>990</v>
      </c>
      <c r="B992" s="4" t="s">
        <v>2006</v>
      </c>
      <c r="C992" s="3" t="s">
        <v>2007</v>
      </c>
      <c r="D992">
        <v>7800</v>
      </c>
      <c r="E992">
        <v>6839</v>
      </c>
      <c r="F992">
        <f t="shared" si="60"/>
        <v>87.679487179487182</v>
      </c>
      <c r="G992" t="s">
        <v>12</v>
      </c>
      <c r="H992">
        <v>64</v>
      </c>
      <c r="I992">
        <f t="shared" si="61"/>
        <v>64</v>
      </c>
      <c r="J992" t="s">
        <v>19</v>
      </c>
      <c r="K992" t="s">
        <v>20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51</v>
      </c>
      <c r="S992" t="s">
        <v>2039</v>
      </c>
      <c r="T992" t="s">
        <v>2042</v>
      </c>
    </row>
    <row r="993" spans="1:20" x14ac:dyDescent="0.25">
      <c r="A993">
        <v>991</v>
      </c>
      <c r="B993" s="4" t="s">
        <v>1078</v>
      </c>
      <c r="C993" s="3" t="s">
        <v>2008</v>
      </c>
      <c r="D993">
        <v>9800</v>
      </c>
      <c r="E993">
        <v>11091</v>
      </c>
      <c r="F993">
        <f t="shared" si="60"/>
        <v>113.17346938775511</v>
      </c>
      <c r="G993" t="s">
        <v>18</v>
      </c>
      <c r="H993">
        <v>241</v>
      </c>
      <c r="I993">
        <f t="shared" si="61"/>
        <v>241</v>
      </c>
      <c r="J993" t="s">
        <v>19</v>
      </c>
      <c r="K993" t="s">
        <v>20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21</v>
      </c>
      <c r="S993" t="s">
        <v>2033</v>
      </c>
      <c r="T993" t="s">
        <v>2034</v>
      </c>
    </row>
    <row r="994" spans="1:20" x14ac:dyDescent="0.25">
      <c r="A994">
        <v>992</v>
      </c>
      <c r="B994" s="4" t="s">
        <v>2009</v>
      </c>
      <c r="C994" s="3" t="s">
        <v>2010</v>
      </c>
      <c r="D994">
        <v>3100</v>
      </c>
      <c r="E994">
        <v>13223</v>
      </c>
      <c r="F994">
        <f t="shared" si="60"/>
        <v>426.54838709677421</v>
      </c>
      <c r="G994" t="s">
        <v>18</v>
      </c>
      <c r="H994">
        <v>132</v>
      </c>
      <c r="I994">
        <f t="shared" si="61"/>
        <v>132</v>
      </c>
      <c r="J994" t="s">
        <v>19</v>
      </c>
      <c r="K994" t="s">
        <v>20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51</v>
      </c>
      <c r="S994" t="s">
        <v>2039</v>
      </c>
      <c r="T994" t="s">
        <v>2042</v>
      </c>
    </row>
    <row r="995" spans="1:20" x14ac:dyDescent="0.25">
      <c r="A995">
        <v>993</v>
      </c>
      <c r="B995" s="4" t="s">
        <v>2011</v>
      </c>
      <c r="C995" s="3" t="s">
        <v>2012</v>
      </c>
      <c r="D995">
        <v>9800</v>
      </c>
      <c r="E995">
        <v>7608</v>
      </c>
      <c r="F995">
        <f t="shared" si="60"/>
        <v>77.632653061224488</v>
      </c>
      <c r="G995" t="s">
        <v>72</v>
      </c>
      <c r="H995">
        <v>75</v>
      </c>
      <c r="I995">
        <f t="shared" si="61"/>
        <v>75</v>
      </c>
      <c r="J995" t="s">
        <v>105</v>
      </c>
      <c r="K995" t="s">
        <v>106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120</v>
      </c>
      <c r="S995" t="s">
        <v>2052</v>
      </c>
      <c r="T995" t="s">
        <v>2053</v>
      </c>
    </row>
    <row r="996" spans="1:20" x14ac:dyDescent="0.25">
      <c r="A996">
        <v>994</v>
      </c>
      <c r="B996" s="4" t="s">
        <v>2013</v>
      </c>
      <c r="C996" s="3" t="s">
        <v>2014</v>
      </c>
      <c r="D996">
        <v>141100</v>
      </c>
      <c r="E996">
        <v>74073</v>
      </c>
      <c r="F996">
        <f t="shared" si="60"/>
        <v>52.496810772501767</v>
      </c>
      <c r="G996" t="s">
        <v>12</v>
      </c>
      <c r="H996">
        <v>842</v>
      </c>
      <c r="I996">
        <f t="shared" si="61"/>
        <v>842</v>
      </c>
      <c r="J996" t="s">
        <v>19</v>
      </c>
      <c r="K996" t="s">
        <v>20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204</v>
      </c>
      <c r="S996" t="s">
        <v>2045</v>
      </c>
      <c r="T996" t="s">
        <v>2057</v>
      </c>
    </row>
    <row r="997" spans="1:20" x14ac:dyDescent="0.25">
      <c r="A997">
        <v>995</v>
      </c>
      <c r="B997" s="4" t="s">
        <v>2015</v>
      </c>
      <c r="C997" s="3" t="s">
        <v>2016</v>
      </c>
      <c r="D997">
        <v>97300</v>
      </c>
      <c r="E997">
        <v>153216</v>
      </c>
      <c r="F997">
        <f t="shared" si="60"/>
        <v>157.46762589928059</v>
      </c>
      <c r="G997" t="s">
        <v>18</v>
      </c>
      <c r="H997">
        <v>2043</v>
      </c>
      <c r="I997">
        <f t="shared" si="61"/>
        <v>2043</v>
      </c>
      <c r="J997" t="s">
        <v>19</v>
      </c>
      <c r="K997" t="s">
        <v>20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15</v>
      </c>
      <c r="S997" t="s">
        <v>2031</v>
      </c>
      <c r="T997" t="s">
        <v>2032</v>
      </c>
    </row>
    <row r="998" spans="1:20" ht="31.5" x14ac:dyDescent="0.25">
      <c r="A998">
        <v>996</v>
      </c>
      <c r="B998" s="4" t="s">
        <v>2017</v>
      </c>
      <c r="C998" s="3" t="s">
        <v>2018</v>
      </c>
      <c r="D998">
        <v>6600</v>
      </c>
      <c r="E998">
        <v>4814</v>
      </c>
      <c r="F998">
        <f t="shared" si="60"/>
        <v>72.939393939393938</v>
      </c>
      <c r="G998" t="s">
        <v>12</v>
      </c>
      <c r="H998">
        <v>112</v>
      </c>
      <c r="I998">
        <f t="shared" si="61"/>
        <v>112</v>
      </c>
      <c r="J998" t="s">
        <v>19</v>
      </c>
      <c r="K998" t="s">
        <v>20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31</v>
      </c>
      <c r="S998" t="s">
        <v>2037</v>
      </c>
      <c r="T998" t="s">
        <v>2038</v>
      </c>
    </row>
    <row r="999" spans="1:20" x14ac:dyDescent="0.25">
      <c r="A999">
        <v>997</v>
      </c>
      <c r="B999" s="4" t="s">
        <v>2019</v>
      </c>
      <c r="C999" s="3" t="s">
        <v>2020</v>
      </c>
      <c r="D999">
        <v>7600</v>
      </c>
      <c r="E999">
        <v>4603</v>
      </c>
      <c r="F999">
        <f t="shared" si="60"/>
        <v>60.565789473684205</v>
      </c>
      <c r="G999" t="s">
        <v>72</v>
      </c>
      <c r="H999">
        <v>139</v>
      </c>
      <c r="I999">
        <f t="shared" si="61"/>
        <v>139</v>
      </c>
      <c r="J999" t="s">
        <v>105</v>
      </c>
      <c r="K999" t="s">
        <v>106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31</v>
      </c>
      <c r="S999" t="s">
        <v>2037</v>
      </c>
      <c r="T999" t="s">
        <v>2038</v>
      </c>
    </row>
    <row r="1000" spans="1:20" x14ac:dyDescent="0.25">
      <c r="A1000">
        <v>998</v>
      </c>
      <c r="B1000" s="4" t="s">
        <v>2021</v>
      </c>
      <c r="C1000" s="3" t="s">
        <v>2022</v>
      </c>
      <c r="D1000">
        <v>66600</v>
      </c>
      <c r="E1000">
        <v>37823</v>
      </c>
      <c r="F1000">
        <f t="shared" si="60"/>
        <v>56.791291291291287</v>
      </c>
      <c r="G1000" t="s">
        <v>12</v>
      </c>
      <c r="H1000">
        <v>374</v>
      </c>
      <c r="I1000">
        <f t="shared" si="61"/>
        <v>374</v>
      </c>
      <c r="J1000" t="s">
        <v>19</v>
      </c>
      <c r="K1000" t="s">
        <v>20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58</v>
      </c>
      <c r="S1000" t="s">
        <v>2033</v>
      </c>
      <c r="T1000" t="s">
        <v>2043</v>
      </c>
    </row>
    <row r="1001" spans="1:20" x14ac:dyDescent="0.25">
      <c r="A1001">
        <v>999</v>
      </c>
      <c r="B1001" s="4" t="s">
        <v>2023</v>
      </c>
      <c r="C1001" s="3" t="s">
        <v>2024</v>
      </c>
      <c r="D1001">
        <v>111100</v>
      </c>
      <c r="E1001">
        <v>62819</v>
      </c>
      <c r="F1001">
        <f t="shared" si="60"/>
        <v>56.542754275427541</v>
      </c>
      <c r="G1001" t="s">
        <v>72</v>
      </c>
      <c r="H1001">
        <v>1122</v>
      </c>
      <c r="I1001">
        <f t="shared" si="61"/>
        <v>1122</v>
      </c>
      <c r="J1001" t="s">
        <v>19</v>
      </c>
      <c r="K1001" t="s">
        <v>20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15</v>
      </c>
      <c r="S1001" t="s">
        <v>2031</v>
      </c>
      <c r="T1001" t="s">
        <v>2032</v>
      </c>
    </row>
    <row r="1002" spans="1:20" x14ac:dyDescent="0.25">
      <c r="B1002"/>
      <c r="C1002"/>
    </row>
  </sheetData>
  <conditionalFormatting sqref="G1:G1048576">
    <cfRule type="expression" dxfId="6" priority="6">
      <formula>$G$2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priority="10">
      <formula>$G$10= yellow</formula>
    </cfRule>
    <cfRule type="expression" priority="11">
      <formula>$G$3 = red</formula>
    </cfRule>
    <cfRule type="expression" priority="13">
      <formula>$G$2= green</formula>
    </cfRule>
  </conditionalFormatting>
  <conditionalFormatting sqref="G2:G1001">
    <cfRule type="containsText" dxfId="5" priority="3" operator="containsText" text="canceled">
      <formula>NOT(ISERROR(SEARCH("canceled",G2)))</formula>
    </cfRule>
    <cfRule type="expression" dxfId="4" priority="4">
      <formula>$G$1001</formula>
    </cfRule>
    <cfRule type="containsText" dxfId="3" priority="5" operator="containsText" text="failed">
      <formula>NOT(ISERROR(SEARCH("failed",G2)))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4ABE9135-9ECC-4876-A690-778869FB79B7}">
            <xm:f>NOT(ISERROR(SEARCH($G$3,G2)))</xm:f>
            <xm:f>$G$3</xm:f>
            <x14:dxf>
              <fill>
                <patternFill>
                  <bgColor rgb="FF92D050"/>
                </patternFill>
              </fill>
            </x14:dxf>
          </x14:cfRule>
          <xm:sqref>G2:G1001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workbookViewId="0">
      <selection activeCell="F2" sqref="F2:H13"/>
    </sheetView>
  </sheetViews>
  <sheetFormatPr defaultRowHeight="15.75" x14ac:dyDescent="0.25"/>
  <cols>
    <col min="1" max="1" width="24.875" customWidth="1"/>
    <col min="2" max="2" width="16.625" customWidth="1"/>
    <col min="3" max="3" width="16.125" customWidth="1"/>
    <col min="4" max="4" width="15.125" customWidth="1"/>
    <col min="5" max="5" width="12.75" customWidth="1"/>
    <col min="6" max="6" width="19.25" customWidth="1"/>
    <col min="7" max="7" width="15.875" customWidth="1"/>
    <col min="8" max="8" width="18" customWidth="1"/>
  </cols>
  <sheetData>
    <row r="1" spans="1:8" x14ac:dyDescent="0.25">
      <c r="A1" t="s">
        <v>2072</v>
      </c>
      <c r="B1" t="s">
        <v>2073</v>
      </c>
      <c r="C1" t="s">
        <v>2074</v>
      </c>
      <c r="D1" t="s">
        <v>2075</v>
      </c>
      <c r="E1" t="s">
        <v>2076</v>
      </c>
      <c r="F1" t="s">
        <v>2077</v>
      </c>
      <c r="G1" t="s">
        <v>2078</v>
      </c>
      <c r="H1" t="s">
        <v>2079</v>
      </c>
    </row>
    <row r="2" spans="1:8" x14ac:dyDescent="0.25">
      <c r="A2" t="s">
        <v>2080</v>
      </c>
      <c r="B2">
        <f>COUNTIFS(Crowdfunding!D2:D1001,"&lt;1000",Crowdfunding!G2:G1001,"successful")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SUM(B2,C2,D2)</f>
        <v>51</v>
      </c>
      <c r="F2" s="9">
        <f>(B2/E2)*100</f>
        <v>58.82352941176471</v>
      </c>
      <c r="G2" s="9">
        <f>(C2/E2)*100</f>
        <v>39.215686274509807</v>
      </c>
      <c r="H2" s="9">
        <f>(D2/E2)*100</f>
        <v>1.9607843137254901</v>
      </c>
    </row>
    <row r="3" spans="1:8" x14ac:dyDescent="0.25">
      <c r="A3" t="s">
        <v>2098</v>
      </c>
      <c r="B3">
        <f>COUNTIFS(Crowdfunding!D3:D1002,"&gt;=1000",Crowdfunding!D3:D1002,"&lt;=4999",Crowdfunding!G3:G1002,"successful")</f>
        <v>191</v>
      </c>
      <c r="C3">
        <f>COUNTIFS(Crowdfunding!D3:D1002,"&gt;=1000",Crowdfunding!D3:D1002,"&lt;=4999",Crowdfunding!G3:G1002,"failed")</f>
        <v>38</v>
      </c>
      <c r="D3">
        <f>COUNTIFS(Crowdfunding!D3:D1002,"&gt;=1000",Crowdfunding!D3:D1002,"&lt;=4999",Crowdfunding!G3:G1002,"canceled")</f>
        <v>2</v>
      </c>
      <c r="E3">
        <f t="shared" ref="E3:E13" si="0">SUM(B3,C3,D3)</f>
        <v>231</v>
      </c>
      <c r="F3" s="9">
        <f t="shared" ref="F3:F13" si="1">(B3/E3)*100</f>
        <v>82.683982683982677</v>
      </c>
      <c r="G3" s="9">
        <f t="shared" ref="G3:G13" si="2">(C3/E3)*100</f>
        <v>16.450216450216452</v>
      </c>
      <c r="H3" s="9">
        <f t="shared" ref="H3:H13" si="3">(D3/E3)*100</f>
        <v>0.86580086580086579</v>
      </c>
    </row>
    <row r="4" spans="1:8" x14ac:dyDescent="0.25">
      <c r="A4" t="s">
        <v>2089</v>
      </c>
      <c r="B4">
        <f>COUNTIFS(Crowdfunding!D4:D1003,"&gt;=5000",Crowdfunding!D4:D1003,"&lt;=9999",Crowdfunding!G4:G1003,"successful")</f>
        <v>164</v>
      </c>
      <c r="C4">
        <f>COUNTIFS(Crowdfunding!D4:D1003,"&gt;=5000",Crowdfunding!D4:D1003,"&lt;=9999",Crowdfunding!G4:G1003,"failed")</f>
        <v>126</v>
      </c>
      <c r="D4">
        <f>COUNTIFS(Crowdfunding!D4:D1003,"&gt;=5000",Crowdfunding!D4:D1003,"&lt;=9999",Crowdfunding!G4:G1003,"canceled")</f>
        <v>25</v>
      </c>
      <c r="E4">
        <f t="shared" si="0"/>
        <v>315</v>
      </c>
      <c r="F4" s="9">
        <f t="shared" si="1"/>
        <v>52.06349206349207</v>
      </c>
      <c r="G4" s="9">
        <f t="shared" si="2"/>
        <v>40</v>
      </c>
      <c r="H4" s="9">
        <f t="shared" si="3"/>
        <v>7.9365079365079358</v>
      </c>
    </row>
    <row r="5" spans="1:8" x14ac:dyDescent="0.25">
      <c r="A5" t="s">
        <v>2090</v>
      </c>
      <c r="B5">
        <f>COUNTIFS(Crowdfunding!D5:D1004,"&gt;=10000",Crowdfunding!D5:D1004,"&lt;=14999",Crowdfunding!G5:G1004,"successful")</f>
        <v>4</v>
      </c>
      <c r="C5">
        <f>COUNTIFS(Crowdfunding!D5:D1004,"&gt;=10000",Crowdfunding!D5:D1004,"&lt;=14999",Crowdfunding!G5:G1004,"failed")</f>
        <v>5</v>
      </c>
      <c r="D5">
        <f>COUNTIFS(Crowdfunding!D5:D1004,"&gt;=10000",Crowdfunding!D5:D1004,"&lt;=14999",Crowdfunding!G5:G1004,"canceled")</f>
        <v>0</v>
      </c>
      <c r="E5">
        <f t="shared" si="0"/>
        <v>9</v>
      </c>
      <c r="F5" s="9">
        <f t="shared" si="1"/>
        <v>44.444444444444443</v>
      </c>
      <c r="G5" s="9">
        <f t="shared" si="2"/>
        <v>55.555555555555557</v>
      </c>
      <c r="H5" s="9">
        <f t="shared" si="3"/>
        <v>0</v>
      </c>
    </row>
    <row r="6" spans="1:8" x14ac:dyDescent="0.25">
      <c r="A6" t="s">
        <v>2091</v>
      </c>
      <c r="B6">
        <f>COUNTIFS(Crowdfunding!D6:D1005,"&gt;=15000",Crowdfunding!D6:D1005,"&lt;=19999",Crowdfunding!G6:G1005,"successful")</f>
        <v>10</v>
      </c>
      <c r="C6">
        <f>COUNTIFS(Crowdfunding!D6:D1005,"&gt;=15000",Crowdfunding!D6:D1005,"&lt;=19999",Crowdfunding!G6:G1005,"failed")</f>
        <v>0</v>
      </c>
      <c r="D6">
        <f>COUNTIFS(Crowdfunding!D6:D1005,"&gt;=15000",Crowdfunding!D6:D1005,"&lt;=19999",Crowdfunding!G6:G1005,"canceled")</f>
        <v>0</v>
      </c>
      <c r="E6">
        <f t="shared" si="0"/>
        <v>10</v>
      </c>
      <c r="F6" s="9">
        <f t="shared" si="1"/>
        <v>100</v>
      </c>
      <c r="G6" s="9">
        <f t="shared" si="2"/>
        <v>0</v>
      </c>
      <c r="H6" s="9">
        <f t="shared" si="3"/>
        <v>0</v>
      </c>
    </row>
    <row r="7" spans="1:8" x14ac:dyDescent="0.25">
      <c r="A7" t="s">
        <v>2092</v>
      </c>
      <c r="B7">
        <f>COUNTIFS(Crowdfunding!D7:D1006,"&gt;=20000",Crowdfunding!D7:D1006,"&lt;=24999",Crowdfunding!G7:G1006,"successful")</f>
        <v>7</v>
      </c>
      <c r="C7">
        <f>COUNTIFS(Crowdfunding!D7:D1006,"&gt;=20000",Crowdfunding!D7:D1006,"&lt;=24999",Crowdfunding!G7:G1006,"failed")</f>
        <v>0</v>
      </c>
      <c r="D7">
        <f>COUNTIFS(Crowdfunding!D7:D1006,"&gt;=20000",Crowdfunding!D7:D1006,"&lt;=24999",Crowdfunding!G7:G1006,"canceled")</f>
        <v>0</v>
      </c>
      <c r="E7">
        <f t="shared" si="0"/>
        <v>7</v>
      </c>
      <c r="F7" s="9">
        <f t="shared" si="1"/>
        <v>100</v>
      </c>
      <c r="G7" s="9">
        <f t="shared" si="2"/>
        <v>0</v>
      </c>
      <c r="H7" s="9">
        <f t="shared" si="3"/>
        <v>0</v>
      </c>
    </row>
    <row r="8" spans="1:8" x14ac:dyDescent="0.25">
      <c r="A8" t="s">
        <v>2093</v>
      </c>
      <c r="B8">
        <f>COUNTIFS(Crowdfunding!D8:D1007,"&gt;=25000",Crowdfunding!D8:D1007,"&lt;=29999",Crowdfunding!G8:G1007,"successful")</f>
        <v>11</v>
      </c>
      <c r="C8">
        <f>COUNTIFS(Crowdfunding!D8:D1007,"&gt;=25000",Crowdfunding!D8:D1007,"&lt;=29999",Crowdfunding!G8:G1007,"failed")</f>
        <v>3</v>
      </c>
      <c r="D8">
        <f>COUNTIFS(Crowdfunding!D8:D1007,"&gt;=25000",Crowdfunding!D8:D1007,"&lt;=29999",Crowdfunding!G8:G1007,"canceled")</f>
        <v>0</v>
      </c>
      <c r="E8">
        <f t="shared" si="0"/>
        <v>14</v>
      </c>
      <c r="F8" s="9">
        <f t="shared" si="1"/>
        <v>78.571428571428569</v>
      </c>
      <c r="G8" s="9">
        <f t="shared" si="2"/>
        <v>21.428571428571427</v>
      </c>
      <c r="H8" s="9">
        <f t="shared" si="3"/>
        <v>0</v>
      </c>
    </row>
    <row r="9" spans="1:8" x14ac:dyDescent="0.25">
      <c r="A9" t="s">
        <v>2094</v>
      </c>
      <c r="B9">
        <f>COUNTIFS(Crowdfunding!D9:D1008,"&gt;=30000",Crowdfunding!D9:D1008,"&lt;=34999",Crowdfunding!G9:G1008,"successful")</f>
        <v>7</v>
      </c>
      <c r="C9">
        <f>COUNTIFS(Crowdfunding!D9:D1008,"&gt;=30000",Crowdfunding!D9:D1008,"&lt;=34999",Crowdfunding!G9:G1008,"failed")</f>
        <v>0</v>
      </c>
      <c r="D9">
        <f>COUNTIFS(Crowdfunding!D9:D1008,"&gt;=30000",Crowdfunding!D9:D1008,"&lt;=34999",Crowdfunding!G9:G1008,"canceled")</f>
        <v>0</v>
      </c>
      <c r="E9">
        <f t="shared" si="0"/>
        <v>7</v>
      </c>
      <c r="F9" s="9">
        <f t="shared" si="1"/>
        <v>100</v>
      </c>
      <c r="G9" s="9">
        <f t="shared" si="2"/>
        <v>0</v>
      </c>
      <c r="H9" s="9">
        <f t="shared" si="3"/>
        <v>0</v>
      </c>
    </row>
    <row r="10" spans="1:8" x14ac:dyDescent="0.25">
      <c r="A10" t="s">
        <v>2095</v>
      </c>
      <c r="B10">
        <f>COUNTIFS(Crowdfunding!D10:D1009,"&gt;=35000",Crowdfunding!D10:D1009,"&lt;=39999",Crowdfunding!G10:G1009,"successful")</f>
        <v>8</v>
      </c>
      <c r="C10">
        <f>COUNTIFS(Crowdfunding!D10:D1009,"&gt;=35000",Crowdfunding!D10:D1009,"&lt;=39999",Crowdfunding!G10:G1009,"failed")</f>
        <v>3</v>
      </c>
      <c r="D10">
        <f>COUNTIFS(Crowdfunding!D10:D1009,"&gt;=35000",Crowdfunding!D10:D1009,"&lt;=39999",Crowdfunding!G10:G1009,"canceled")</f>
        <v>1</v>
      </c>
      <c r="E10">
        <f t="shared" si="0"/>
        <v>12</v>
      </c>
      <c r="F10" s="9">
        <f t="shared" si="1"/>
        <v>66.666666666666657</v>
      </c>
      <c r="G10" s="9">
        <f t="shared" si="2"/>
        <v>25</v>
      </c>
      <c r="H10" s="9">
        <f t="shared" si="3"/>
        <v>8.3333333333333321</v>
      </c>
    </row>
    <row r="11" spans="1:8" x14ac:dyDescent="0.25">
      <c r="A11" t="s">
        <v>2096</v>
      </c>
      <c r="B11">
        <f>COUNTIFS(Crowdfunding!D11:D1010,"&gt;=40000",Crowdfunding!D11:D1010,"&lt;=44999",Crowdfunding!G11:G1010,"successful")</f>
        <v>11</v>
      </c>
      <c r="C11">
        <f>COUNTIFS(Crowdfunding!D11:D1010,"&gt;=40000",Crowdfunding!D11:D1010,"&lt;=44999",Crowdfunding!G11:G1010,"failed")</f>
        <v>3</v>
      </c>
      <c r="D11">
        <f>COUNTIFS(Crowdfunding!D11:D1010,"&gt;=40000",Crowdfunding!D11:D1010,"&lt;=44999",Crowdfunding!G11:G1010,"canceled")</f>
        <v>0</v>
      </c>
      <c r="E11">
        <f t="shared" si="0"/>
        <v>14</v>
      </c>
      <c r="F11" s="9">
        <f t="shared" si="1"/>
        <v>78.571428571428569</v>
      </c>
      <c r="G11" s="9">
        <f t="shared" si="2"/>
        <v>21.428571428571427</v>
      </c>
      <c r="H11" s="9">
        <f t="shared" si="3"/>
        <v>0</v>
      </c>
    </row>
    <row r="12" spans="1:8" x14ac:dyDescent="0.25">
      <c r="A12" t="s">
        <v>2097</v>
      </c>
      <c r="B12">
        <f>COUNTIFS(Crowdfunding!D12:D1011,"&gt;=45000",Crowdfunding!D12:D1011,"&lt;=49999",Crowdfunding!G12:G1011,"successful")</f>
        <v>8</v>
      </c>
      <c r="C12">
        <f>COUNTIFS(Crowdfunding!D12:D1011,"&gt;=45000",Crowdfunding!D12:D1011,"&lt;=49999",Crowdfunding!G12:G1011,"failed")</f>
        <v>3</v>
      </c>
      <c r="D12">
        <f>COUNTIFS(Crowdfunding!D12:D1011,"&gt;=45000",Crowdfunding!D12:D1011,"&lt;=49999",Crowdfunding!G12:G1011,"canceled")</f>
        <v>0</v>
      </c>
      <c r="E12">
        <f t="shared" si="0"/>
        <v>11</v>
      </c>
      <c r="F12" s="9">
        <f t="shared" si="1"/>
        <v>72.727272727272734</v>
      </c>
      <c r="G12" s="9">
        <f t="shared" si="2"/>
        <v>27.27272727272727</v>
      </c>
      <c r="H12" s="9">
        <f t="shared" si="3"/>
        <v>0</v>
      </c>
    </row>
    <row r="13" spans="1:8" x14ac:dyDescent="0.25">
      <c r="A13" t="s">
        <v>2099</v>
      </c>
      <c r="B13">
        <f>COUNTIFS(Crowdfunding!D13:D1012,"&gt;=50000",Crowdfunding!G13:G1012,"successful")</f>
        <v>113</v>
      </c>
      <c r="C13">
        <f>COUNTIFS(Crowdfunding!D13:D1012,"&gt;=50000",Crowdfunding!G13:G1012,"failed")</f>
        <v>163</v>
      </c>
      <c r="D13">
        <f>COUNTIFS(Crowdfunding!D13:D1012,"&gt;=50000",Crowdfunding!G13:G1012,"canceled")</f>
        <v>28</v>
      </c>
      <c r="E13">
        <f t="shared" si="0"/>
        <v>304</v>
      </c>
      <c r="F13" s="9">
        <f t="shared" si="1"/>
        <v>37.171052631578952</v>
      </c>
      <c r="G13" s="9">
        <f t="shared" si="2"/>
        <v>53.618421052631582</v>
      </c>
      <c r="H13" s="9">
        <f t="shared" si="3"/>
        <v>9.2105263157894726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66"/>
  <sheetViews>
    <sheetView tabSelected="1" workbookViewId="0">
      <selection activeCell="I28" sqref="I28"/>
    </sheetView>
  </sheetViews>
  <sheetFormatPr defaultRowHeight="15.75" x14ac:dyDescent="0.25"/>
  <cols>
    <col min="2" max="2" width="14.875" customWidth="1"/>
    <col min="4" max="4" width="14.5" customWidth="1"/>
    <col min="5" max="5" width="16.75" customWidth="1"/>
    <col min="9" max="9" width="15.5" customWidth="1"/>
    <col min="10" max="10" width="17.5" customWidth="1"/>
    <col min="12" max="12" width="17.875" customWidth="1"/>
  </cols>
  <sheetData>
    <row r="1" spans="1:13" x14ac:dyDescent="0.25">
      <c r="A1" t="s">
        <v>2081</v>
      </c>
      <c r="B1" t="s">
        <v>2082</v>
      </c>
      <c r="C1" t="s">
        <v>2081</v>
      </c>
      <c r="D1" t="s">
        <v>2082</v>
      </c>
    </row>
    <row r="2" spans="1:13" x14ac:dyDescent="0.25">
      <c r="A2" t="s">
        <v>18</v>
      </c>
      <c r="B2">
        <v>158</v>
      </c>
      <c r="C2" t="s">
        <v>12</v>
      </c>
      <c r="D2">
        <v>0</v>
      </c>
    </row>
    <row r="3" spans="1:13" x14ac:dyDescent="0.25">
      <c r="A3" t="s">
        <v>18</v>
      </c>
      <c r="B3">
        <v>1425</v>
      </c>
      <c r="C3" t="s">
        <v>12</v>
      </c>
      <c r="D3">
        <v>24</v>
      </c>
    </row>
    <row r="4" spans="1:13" x14ac:dyDescent="0.25">
      <c r="A4" t="s">
        <v>18</v>
      </c>
      <c r="B4">
        <v>174</v>
      </c>
      <c r="C4" t="s">
        <v>12</v>
      </c>
      <c r="D4">
        <v>53</v>
      </c>
    </row>
    <row r="5" spans="1:13" x14ac:dyDescent="0.25">
      <c r="A5" t="s">
        <v>18</v>
      </c>
      <c r="B5">
        <v>227</v>
      </c>
      <c r="C5" t="s">
        <v>12</v>
      </c>
      <c r="D5">
        <v>18</v>
      </c>
    </row>
    <row r="6" spans="1:13" x14ac:dyDescent="0.25">
      <c r="A6" t="s">
        <v>18</v>
      </c>
      <c r="B6">
        <v>220</v>
      </c>
      <c r="C6" t="s">
        <v>12</v>
      </c>
      <c r="D6">
        <v>44</v>
      </c>
    </row>
    <row r="7" spans="1:13" x14ac:dyDescent="0.25">
      <c r="A7" t="s">
        <v>18</v>
      </c>
      <c r="B7">
        <v>98</v>
      </c>
      <c r="C7" t="s">
        <v>12</v>
      </c>
      <c r="D7">
        <v>27</v>
      </c>
      <c r="I7" t="s">
        <v>2100</v>
      </c>
      <c r="L7" t="s">
        <v>2101</v>
      </c>
    </row>
    <row r="8" spans="1:13" x14ac:dyDescent="0.25">
      <c r="A8" t="s">
        <v>18</v>
      </c>
      <c r="B8">
        <v>100</v>
      </c>
      <c r="C8" t="s">
        <v>12</v>
      </c>
      <c r="D8">
        <v>55</v>
      </c>
      <c r="I8" t="s">
        <v>2083</v>
      </c>
      <c r="J8">
        <f>AVERAGE(B:B)</f>
        <v>851.14690265486729</v>
      </c>
      <c r="L8" t="s">
        <v>2083</v>
      </c>
      <c r="M8">
        <f>AVERAGE(D:D)</f>
        <v>585.61538461538464</v>
      </c>
    </row>
    <row r="9" spans="1:13" x14ac:dyDescent="0.25">
      <c r="A9" t="s">
        <v>18</v>
      </c>
      <c r="B9">
        <v>1249</v>
      </c>
      <c r="C9" t="s">
        <v>12</v>
      </c>
      <c r="D9">
        <v>200</v>
      </c>
      <c r="I9" t="s">
        <v>2084</v>
      </c>
      <c r="J9">
        <f>MEDIAN(B:B)</f>
        <v>201</v>
      </c>
      <c r="L9" t="s">
        <v>2084</v>
      </c>
      <c r="M9">
        <f>MEDIAN(D:D)</f>
        <v>114.5</v>
      </c>
    </row>
    <row r="10" spans="1:13" x14ac:dyDescent="0.25">
      <c r="A10" t="s">
        <v>18</v>
      </c>
      <c r="B10">
        <v>1396</v>
      </c>
      <c r="C10" t="s">
        <v>12</v>
      </c>
      <c r="D10">
        <v>452</v>
      </c>
      <c r="I10" t="s">
        <v>2085</v>
      </c>
      <c r="J10">
        <f>MIN(B:B)</f>
        <v>16</v>
      </c>
      <c r="L10" t="s">
        <v>2085</v>
      </c>
      <c r="M10">
        <f>MIN(D:D)</f>
        <v>0</v>
      </c>
    </row>
    <row r="11" spans="1:13" x14ac:dyDescent="0.25">
      <c r="A11" t="s">
        <v>18</v>
      </c>
      <c r="B11">
        <v>890</v>
      </c>
      <c r="C11" t="s">
        <v>12</v>
      </c>
      <c r="D11">
        <v>674</v>
      </c>
      <c r="I11" t="s">
        <v>2086</v>
      </c>
      <c r="J11">
        <f>MAX(B:B)</f>
        <v>7295</v>
      </c>
      <c r="L11" t="s">
        <v>2086</v>
      </c>
      <c r="M11">
        <f>MAX(D:D)</f>
        <v>6080</v>
      </c>
    </row>
    <row r="12" spans="1:13" x14ac:dyDescent="0.25">
      <c r="A12" t="s">
        <v>18</v>
      </c>
      <c r="B12">
        <v>142</v>
      </c>
      <c r="C12" t="s">
        <v>12</v>
      </c>
      <c r="D12">
        <v>558</v>
      </c>
      <c r="I12" t="s">
        <v>2087</v>
      </c>
      <c r="J12">
        <f>VAR(B:B)</f>
        <v>1606216.5936295739</v>
      </c>
      <c r="L12" t="s">
        <v>2087</v>
      </c>
      <c r="M12">
        <f>VAR(D:D)</f>
        <v>924113.45496927318</v>
      </c>
    </row>
    <row r="13" spans="1:13" x14ac:dyDescent="0.25">
      <c r="A13" t="s">
        <v>18</v>
      </c>
      <c r="B13">
        <v>2673</v>
      </c>
      <c r="C13" t="s">
        <v>12</v>
      </c>
      <c r="D13">
        <v>15</v>
      </c>
      <c r="I13" t="s">
        <v>2088</v>
      </c>
      <c r="J13">
        <f>STDEV(B:B)</f>
        <v>1267.366006183523</v>
      </c>
      <c r="L13" t="s">
        <v>2088</v>
      </c>
      <c r="M13">
        <f>STDEV(D:D)</f>
        <v>961.30819978260524</v>
      </c>
    </row>
    <row r="14" spans="1:13" x14ac:dyDescent="0.25">
      <c r="A14" t="s">
        <v>18</v>
      </c>
      <c r="B14">
        <v>163</v>
      </c>
      <c r="C14" t="s">
        <v>12</v>
      </c>
      <c r="D14">
        <v>2307</v>
      </c>
    </row>
    <row r="15" spans="1:13" x14ac:dyDescent="0.25">
      <c r="A15" t="s">
        <v>18</v>
      </c>
      <c r="B15">
        <v>2220</v>
      </c>
      <c r="C15" t="s">
        <v>12</v>
      </c>
      <c r="D15">
        <v>88</v>
      </c>
    </row>
    <row r="16" spans="1:13" x14ac:dyDescent="0.25">
      <c r="A16" t="s">
        <v>18</v>
      </c>
      <c r="B16">
        <v>1606</v>
      </c>
      <c r="C16" t="s">
        <v>12</v>
      </c>
      <c r="D16">
        <v>48</v>
      </c>
    </row>
    <row r="17" spans="1:4" x14ac:dyDescent="0.25">
      <c r="A17" t="s">
        <v>18</v>
      </c>
      <c r="B17">
        <v>129</v>
      </c>
      <c r="C17" t="s">
        <v>12</v>
      </c>
      <c r="D17">
        <v>1</v>
      </c>
    </row>
    <row r="18" spans="1:4" x14ac:dyDescent="0.25">
      <c r="A18" t="s">
        <v>18</v>
      </c>
      <c r="B18">
        <v>226</v>
      </c>
      <c r="C18" t="s">
        <v>12</v>
      </c>
      <c r="D18">
        <v>1467</v>
      </c>
    </row>
    <row r="19" spans="1:4" x14ac:dyDescent="0.25">
      <c r="A19" t="s">
        <v>18</v>
      </c>
      <c r="B19">
        <v>5419</v>
      </c>
      <c r="C19" t="s">
        <v>12</v>
      </c>
      <c r="D19">
        <v>75</v>
      </c>
    </row>
    <row r="20" spans="1:4" x14ac:dyDescent="0.25">
      <c r="A20" t="s">
        <v>18</v>
      </c>
      <c r="B20">
        <v>165</v>
      </c>
      <c r="C20" t="s">
        <v>12</v>
      </c>
      <c r="D20">
        <v>120</v>
      </c>
    </row>
    <row r="21" spans="1:4" x14ac:dyDescent="0.25">
      <c r="A21" t="s">
        <v>18</v>
      </c>
      <c r="B21">
        <v>1965</v>
      </c>
      <c r="C21" t="s">
        <v>12</v>
      </c>
      <c r="D21">
        <v>2253</v>
      </c>
    </row>
    <row r="22" spans="1:4" x14ac:dyDescent="0.25">
      <c r="A22" t="s">
        <v>18</v>
      </c>
      <c r="B22">
        <v>16</v>
      </c>
      <c r="C22" t="s">
        <v>12</v>
      </c>
      <c r="D22">
        <v>5</v>
      </c>
    </row>
    <row r="23" spans="1:4" x14ac:dyDescent="0.25">
      <c r="A23" t="s">
        <v>18</v>
      </c>
      <c r="B23">
        <v>107</v>
      </c>
      <c r="C23" t="s">
        <v>12</v>
      </c>
      <c r="D23">
        <v>38</v>
      </c>
    </row>
    <row r="24" spans="1:4" x14ac:dyDescent="0.25">
      <c r="A24" t="s">
        <v>18</v>
      </c>
      <c r="B24">
        <v>134</v>
      </c>
      <c r="C24" t="s">
        <v>12</v>
      </c>
      <c r="D24">
        <v>12</v>
      </c>
    </row>
    <row r="25" spans="1:4" x14ac:dyDescent="0.25">
      <c r="A25" t="s">
        <v>18</v>
      </c>
      <c r="B25">
        <v>198</v>
      </c>
      <c r="C25" t="s">
        <v>12</v>
      </c>
      <c r="D25">
        <v>1684</v>
      </c>
    </row>
    <row r="26" spans="1:4" x14ac:dyDescent="0.25">
      <c r="A26" t="s">
        <v>18</v>
      </c>
      <c r="B26">
        <v>111</v>
      </c>
      <c r="C26" t="s">
        <v>12</v>
      </c>
      <c r="D26">
        <v>56</v>
      </c>
    </row>
    <row r="27" spans="1:4" x14ac:dyDescent="0.25">
      <c r="A27" t="s">
        <v>18</v>
      </c>
      <c r="B27">
        <v>222</v>
      </c>
      <c r="C27" t="s">
        <v>12</v>
      </c>
      <c r="D27">
        <v>838</v>
      </c>
    </row>
    <row r="28" spans="1:4" x14ac:dyDescent="0.25">
      <c r="A28" t="s">
        <v>18</v>
      </c>
      <c r="B28">
        <v>6212</v>
      </c>
      <c r="C28" t="s">
        <v>12</v>
      </c>
      <c r="D28">
        <v>1000</v>
      </c>
    </row>
    <row r="29" spans="1:4" x14ac:dyDescent="0.25">
      <c r="A29" t="s">
        <v>18</v>
      </c>
      <c r="B29">
        <v>98</v>
      </c>
      <c r="C29" t="s">
        <v>12</v>
      </c>
      <c r="D29">
        <v>1482</v>
      </c>
    </row>
    <row r="30" spans="1:4" x14ac:dyDescent="0.25">
      <c r="A30" t="s">
        <v>18</v>
      </c>
      <c r="B30">
        <v>92</v>
      </c>
      <c r="C30" t="s">
        <v>12</v>
      </c>
      <c r="D30">
        <v>106</v>
      </c>
    </row>
    <row r="31" spans="1:4" x14ac:dyDescent="0.25">
      <c r="A31" t="s">
        <v>18</v>
      </c>
      <c r="B31">
        <v>149</v>
      </c>
      <c r="C31" t="s">
        <v>12</v>
      </c>
      <c r="D31">
        <v>679</v>
      </c>
    </row>
    <row r="32" spans="1:4" x14ac:dyDescent="0.25">
      <c r="A32" t="s">
        <v>18</v>
      </c>
      <c r="B32">
        <v>2431</v>
      </c>
      <c r="C32" t="s">
        <v>12</v>
      </c>
      <c r="D32">
        <v>1220</v>
      </c>
    </row>
    <row r="33" spans="1:4" x14ac:dyDescent="0.25">
      <c r="A33" t="s">
        <v>18</v>
      </c>
      <c r="B33">
        <v>303</v>
      </c>
      <c r="C33" t="s">
        <v>12</v>
      </c>
      <c r="D33">
        <v>1</v>
      </c>
    </row>
    <row r="34" spans="1:4" x14ac:dyDescent="0.25">
      <c r="A34" t="s">
        <v>18</v>
      </c>
      <c r="B34">
        <v>209</v>
      </c>
      <c r="C34" t="s">
        <v>12</v>
      </c>
      <c r="D34">
        <v>37</v>
      </c>
    </row>
    <row r="35" spans="1:4" x14ac:dyDescent="0.25">
      <c r="A35" t="s">
        <v>18</v>
      </c>
      <c r="B35">
        <v>131</v>
      </c>
      <c r="C35" t="s">
        <v>12</v>
      </c>
      <c r="D35">
        <v>60</v>
      </c>
    </row>
    <row r="36" spans="1:4" x14ac:dyDescent="0.25">
      <c r="A36" t="s">
        <v>18</v>
      </c>
      <c r="B36">
        <v>164</v>
      </c>
      <c r="C36" t="s">
        <v>12</v>
      </c>
      <c r="D36">
        <v>296</v>
      </c>
    </row>
    <row r="37" spans="1:4" x14ac:dyDescent="0.25">
      <c r="A37" t="s">
        <v>18</v>
      </c>
      <c r="B37">
        <v>201</v>
      </c>
      <c r="C37" t="s">
        <v>12</v>
      </c>
      <c r="D37">
        <v>3304</v>
      </c>
    </row>
    <row r="38" spans="1:4" x14ac:dyDescent="0.25">
      <c r="A38" t="s">
        <v>18</v>
      </c>
      <c r="B38">
        <v>211</v>
      </c>
      <c r="C38" t="s">
        <v>12</v>
      </c>
      <c r="D38">
        <v>73</v>
      </c>
    </row>
    <row r="39" spans="1:4" x14ac:dyDescent="0.25">
      <c r="A39" t="s">
        <v>18</v>
      </c>
      <c r="B39">
        <v>128</v>
      </c>
      <c r="C39" t="s">
        <v>12</v>
      </c>
      <c r="D39">
        <v>3387</v>
      </c>
    </row>
    <row r="40" spans="1:4" x14ac:dyDescent="0.25">
      <c r="A40" t="s">
        <v>18</v>
      </c>
      <c r="B40">
        <v>1600</v>
      </c>
      <c r="C40" t="s">
        <v>12</v>
      </c>
      <c r="D40">
        <v>662</v>
      </c>
    </row>
    <row r="41" spans="1:4" x14ac:dyDescent="0.25">
      <c r="A41" t="s">
        <v>18</v>
      </c>
      <c r="B41">
        <v>249</v>
      </c>
      <c r="C41" t="s">
        <v>12</v>
      </c>
      <c r="D41">
        <v>774</v>
      </c>
    </row>
    <row r="42" spans="1:4" x14ac:dyDescent="0.25">
      <c r="A42" t="s">
        <v>18</v>
      </c>
      <c r="B42">
        <v>236</v>
      </c>
      <c r="C42" t="s">
        <v>12</v>
      </c>
      <c r="D42">
        <v>672</v>
      </c>
    </row>
    <row r="43" spans="1:4" x14ac:dyDescent="0.25">
      <c r="A43" t="s">
        <v>18</v>
      </c>
      <c r="B43">
        <v>4065</v>
      </c>
      <c r="C43" t="s">
        <v>12</v>
      </c>
      <c r="D43">
        <v>940</v>
      </c>
    </row>
    <row r="44" spans="1:4" x14ac:dyDescent="0.25">
      <c r="A44" t="s">
        <v>18</v>
      </c>
      <c r="B44">
        <v>246</v>
      </c>
      <c r="C44" t="s">
        <v>12</v>
      </c>
      <c r="D44">
        <v>117</v>
      </c>
    </row>
    <row r="45" spans="1:4" x14ac:dyDescent="0.25">
      <c r="A45" t="s">
        <v>18</v>
      </c>
      <c r="B45">
        <v>2475</v>
      </c>
      <c r="C45" t="s">
        <v>12</v>
      </c>
      <c r="D45">
        <v>115</v>
      </c>
    </row>
    <row r="46" spans="1:4" x14ac:dyDescent="0.25">
      <c r="A46" t="s">
        <v>18</v>
      </c>
      <c r="B46">
        <v>76</v>
      </c>
      <c r="C46" t="s">
        <v>12</v>
      </c>
      <c r="D46">
        <v>326</v>
      </c>
    </row>
    <row r="47" spans="1:4" x14ac:dyDescent="0.25">
      <c r="A47" t="s">
        <v>18</v>
      </c>
      <c r="B47">
        <v>54</v>
      </c>
      <c r="C47" t="s">
        <v>12</v>
      </c>
      <c r="D47">
        <v>1</v>
      </c>
    </row>
    <row r="48" spans="1:4" x14ac:dyDescent="0.25">
      <c r="A48" t="s">
        <v>18</v>
      </c>
      <c r="B48">
        <v>88</v>
      </c>
      <c r="C48" t="s">
        <v>12</v>
      </c>
      <c r="D48">
        <v>1467</v>
      </c>
    </row>
    <row r="49" spans="1:4" x14ac:dyDescent="0.25">
      <c r="A49" t="s">
        <v>18</v>
      </c>
      <c r="B49">
        <v>85</v>
      </c>
      <c r="C49" t="s">
        <v>12</v>
      </c>
      <c r="D49">
        <v>5681</v>
      </c>
    </row>
    <row r="50" spans="1:4" x14ac:dyDescent="0.25">
      <c r="A50" t="s">
        <v>18</v>
      </c>
      <c r="B50">
        <v>170</v>
      </c>
      <c r="C50" t="s">
        <v>12</v>
      </c>
      <c r="D50">
        <v>1059</v>
      </c>
    </row>
    <row r="51" spans="1:4" x14ac:dyDescent="0.25">
      <c r="A51" t="s">
        <v>18</v>
      </c>
      <c r="B51">
        <v>330</v>
      </c>
      <c r="C51" t="s">
        <v>12</v>
      </c>
      <c r="D51">
        <v>1194</v>
      </c>
    </row>
    <row r="52" spans="1:4" x14ac:dyDescent="0.25">
      <c r="A52" t="s">
        <v>18</v>
      </c>
      <c r="B52">
        <v>127</v>
      </c>
      <c r="C52" t="s">
        <v>12</v>
      </c>
      <c r="D52">
        <v>30</v>
      </c>
    </row>
    <row r="53" spans="1:4" x14ac:dyDescent="0.25">
      <c r="A53" t="s">
        <v>18</v>
      </c>
      <c r="B53">
        <v>411</v>
      </c>
      <c r="C53" t="s">
        <v>12</v>
      </c>
      <c r="D53">
        <v>75</v>
      </c>
    </row>
    <row r="54" spans="1:4" x14ac:dyDescent="0.25">
      <c r="A54" t="s">
        <v>18</v>
      </c>
      <c r="B54">
        <v>180</v>
      </c>
      <c r="C54" t="s">
        <v>12</v>
      </c>
      <c r="D54">
        <v>955</v>
      </c>
    </row>
    <row r="55" spans="1:4" x14ac:dyDescent="0.25">
      <c r="A55" t="s">
        <v>18</v>
      </c>
      <c r="B55">
        <v>374</v>
      </c>
      <c r="C55" t="s">
        <v>12</v>
      </c>
      <c r="D55">
        <v>67</v>
      </c>
    </row>
    <row r="56" spans="1:4" x14ac:dyDescent="0.25">
      <c r="A56" t="s">
        <v>18</v>
      </c>
      <c r="B56">
        <v>71</v>
      </c>
      <c r="C56" t="s">
        <v>12</v>
      </c>
      <c r="D56">
        <v>5</v>
      </c>
    </row>
    <row r="57" spans="1:4" x14ac:dyDescent="0.25">
      <c r="A57" t="s">
        <v>18</v>
      </c>
      <c r="B57">
        <v>203</v>
      </c>
      <c r="C57" t="s">
        <v>12</v>
      </c>
      <c r="D57">
        <v>26</v>
      </c>
    </row>
    <row r="58" spans="1:4" x14ac:dyDescent="0.25">
      <c r="A58" t="s">
        <v>18</v>
      </c>
      <c r="B58">
        <v>113</v>
      </c>
      <c r="C58" t="s">
        <v>12</v>
      </c>
      <c r="D58">
        <v>1130</v>
      </c>
    </row>
    <row r="59" spans="1:4" x14ac:dyDescent="0.25">
      <c r="A59" t="s">
        <v>18</v>
      </c>
      <c r="B59">
        <v>96</v>
      </c>
      <c r="C59" t="s">
        <v>12</v>
      </c>
      <c r="D59">
        <v>782</v>
      </c>
    </row>
    <row r="60" spans="1:4" x14ac:dyDescent="0.25">
      <c r="A60" t="s">
        <v>18</v>
      </c>
      <c r="B60">
        <v>498</v>
      </c>
      <c r="C60" t="s">
        <v>12</v>
      </c>
      <c r="D60">
        <v>210</v>
      </c>
    </row>
    <row r="61" spans="1:4" x14ac:dyDescent="0.25">
      <c r="A61" t="s">
        <v>18</v>
      </c>
      <c r="B61">
        <v>180</v>
      </c>
      <c r="C61" t="s">
        <v>12</v>
      </c>
      <c r="D61">
        <v>136</v>
      </c>
    </row>
    <row r="62" spans="1:4" x14ac:dyDescent="0.25">
      <c r="A62" t="s">
        <v>18</v>
      </c>
      <c r="B62">
        <v>27</v>
      </c>
      <c r="C62" t="s">
        <v>12</v>
      </c>
      <c r="D62">
        <v>86</v>
      </c>
    </row>
    <row r="63" spans="1:4" x14ac:dyDescent="0.25">
      <c r="A63" t="s">
        <v>18</v>
      </c>
      <c r="B63">
        <v>2331</v>
      </c>
      <c r="C63" t="s">
        <v>12</v>
      </c>
      <c r="D63">
        <v>19</v>
      </c>
    </row>
    <row r="64" spans="1:4" x14ac:dyDescent="0.25">
      <c r="A64" t="s">
        <v>18</v>
      </c>
      <c r="B64">
        <v>113</v>
      </c>
      <c r="C64" t="s">
        <v>12</v>
      </c>
      <c r="D64">
        <v>886</v>
      </c>
    </row>
    <row r="65" spans="1:4" x14ac:dyDescent="0.25">
      <c r="A65" t="s">
        <v>18</v>
      </c>
      <c r="B65">
        <v>164</v>
      </c>
      <c r="C65" t="s">
        <v>12</v>
      </c>
      <c r="D65">
        <v>35</v>
      </c>
    </row>
    <row r="66" spans="1:4" x14ac:dyDescent="0.25">
      <c r="A66" t="s">
        <v>18</v>
      </c>
      <c r="B66">
        <v>164</v>
      </c>
      <c r="C66" t="s">
        <v>12</v>
      </c>
      <c r="D66">
        <v>24</v>
      </c>
    </row>
    <row r="67" spans="1:4" x14ac:dyDescent="0.25">
      <c r="A67" t="s">
        <v>18</v>
      </c>
      <c r="B67">
        <v>336</v>
      </c>
      <c r="C67" t="s">
        <v>12</v>
      </c>
      <c r="D67">
        <v>86</v>
      </c>
    </row>
    <row r="68" spans="1:4" x14ac:dyDescent="0.25">
      <c r="A68" t="s">
        <v>18</v>
      </c>
      <c r="B68">
        <v>1917</v>
      </c>
      <c r="C68" t="s">
        <v>12</v>
      </c>
      <c r="D68">
        <v>243</v>
      </c>
    </row>
    <row r="69" spans="1:4" x14ac:dyDescent="0.25">
      <c r="A69" t="s">
        <v>18</v>
      </c>
      <c r="B69">
        <v>95</v>
      </c>
      <c r="C69" t="s">
        <v>12</v>
      </c>
      <c r="D69">
        <v>65</v>
      </c>
    </row>
    <row r="70" spans="1:4" x14ac:dyDescent="0.25">
      <c r="A70" t="s">
        <v>18</v>
      </c>
      <c r="B70">
        <v>147</v>
      </c>
      <c r="C70" t="s">
        <v>12</v>
      </c>
      <c r="D70">
        <v>100</v>
      </c>
    </row>
    <row r="71" spans="1:4" x14ac:dyDescent="0.25">
      <c r="A71" t="s">
        <v>18</v>
      </c>
      <c r="B71">
        <v>86</v>
      </c>
      <c r="C71" t="s">
        <v>12</v>
      </c>
      <c r="D71">
        <v>168</v>
      </c>
    </row>
    <row r="72" spans="1:4" x14ac:dyDescent="0.25">
      <c r="A72" t="s">
        <v>18</v>
      </c>
      <c r="B72">
        <v>83</v>
      </c>
      <c r="C72" t="s">
        <v>12</v>
      </c>
      <c r="D72">
        <v>13</v>
      </c>
    </row>
    <row r="73" spans="1:4" x14ac:dyDescent="0.25">
      <c r="A73" t="s">
        <v>18</v>
      </c>
      <c r="B73">
        <v>676</v>
      </c>
      <c r="C73" t="s">
        <v>12</v>
      </c>
      <c r="D73">
        <v>1</v>
      </c>
    </row>
    <row r="74" spans="1:4" x14ac:dyDescent="0.25">
      <c r="A74" t="s">
        <v>18</v>
      </c>
      <c r="B74">
        <v>361</v>
      </c>
      <c r="C74" t="s">
        <v>12</v>
      </c>
      <c r="D74">
        <v>40</v>
      </c>
    </row>
    <row r="75" spans="1:4" x14ac:dyDescent="0.25">
      <c r="A75" t="s">
        <v>18</v>
      </c>
      <c r="B75">
        <v>131</v>
      </c>
      <c r="C75" t="s">
        <v>12</v>
      </c>
      <c r="D75">
        <v>226</v>
      </c>
    </row>
    <row r="76" spans="1:4" x14ac:dyDescent="0.25">
      <c r="A76" t="s">
        <v>18</v>
      </c>
      <c r="B76">
        <v>126</v>
      </c>
      <c r="C76" t="s">
        <v>12</v>
      </c>
      <c r="D76">
        <v>1625</v>
      </c>
    </row>
    <row r="77" spans="1:4" x14ac:dyDescent="0.25">
      <c r="A77" t="s">
        <v>18</v>
      </c>
      <c r="B77">
        <v>275</v>
      </c>
      <c r="C77" t="s">
        <v>12</v>
      </c>
      <c r="D77">
        <v>143</v>
      </c>
    </row>
    <row r="78" spans="1:4" x14ac:dyDescent="0.25">
      <c r="A78" t="s">
        <v>18</v>
      </c>
      <c r="B78">
        <v>67</v>
      </c>
      <c r="C78" t="s">
        <v>12</v>
      </c>
      <c r="D78">
        <v>934</v>
      </c>
    </row>
    <row r="79" spans="1:4" x14ac:dyDescent="0.25">
      <c r="A79" t="s">
        <v>18</v>
      </c>
      <c r="B79">
        <v>154</v>
      </c>
      <c r="C79" t="s">
        <v>12</v>
      </c>
      <c r="D79">
        <v>17</v>
      </c>
    </row>
    <row r="80" spans="1:4" x14ac:dyDescent="0.25">
      <c r="A80" t="s">
        <v>18</v>
      </c>
      <c r="B80">
        <v>1782</v>
      </c>
      <c r="C80" t="s">
        <v>12</v>
      </c>
      <c r="D80">
        <v>2179</v>
      </c>
    </row>
    <row r="81" spans="1:4" x14ac:dyDescent="0.25">
      <c r="A81" t="s">
        <v>18</v>
      </c>
      <c r="B81">
        <v>903</v>
      </c>
      <c r="C81" t="s">
        <v>12</v>
      </c>
      <c r="D81">
        <v>931</v>
      </c>
    </row>
    <row r="82" spans="1:4" x14ac:dyDescent="0.25">
      <c r="A82" t="s">
        <v>18</v>
      </c>
      <c r="B82">
        <v>94</v>
      </c>
      <c r="C82" t="s">
        <v>12</v>
      </c>
      <c r="D82">
        <v>92</v>
      </c>
    </row>
    <row r="83" spans="1:4" x14ac:dyDescent="0.25">
      <c r="A83" t="s">
        <v>18</v>
      </c>
      <c r="B83">
        <v>180</v>
      </c>
      <c r="C83" t="s">
        <v>12</v>
      </c>
      <c r="D83">
        <v>57</v>
      </c>
    </row>
    <row r="84" spans="1:4" x14ac:dyDescent="0.25">
      <c r="A84" t="s">
        <v>18</v>
      </c>
      <c r="B84">
        <v>533</v>
      </c>
      <c r="C84" t="s">
        <v>12</v>
      </c>
      <c r="D84">
        <v>41</v>
      </c>
    </row>
    <row r="85" spans="1:4" x14ac:dyDescent="0.25">
      <c r="A85" t="s">
        <v>18</v>
      </c>
      <c r="B85">
        <v>2443</v>
      </c>
      <c r="C85" t="s">
        <v>12</v>
      </c>
      <c r="D85">
        <v>1</v>
      </c>
    </row>
    <row r="86" spans="1:4" x14ac:dyDescent="0.25">
      <c r="A86" t="s">
        <v>18</v>
      </c>
      <c r="B86">
        <v>89</v>
      </c>
      <c r="C86" t="s">
        <v>12</v>
      </c>
      <c r="D86">
        <v>101</v>
      </c>
    </row>
    <row r="87" spans="1:4" x14ac:dyDescent="0.25">
      <c r="A87" t="s">
        <v>18</v>
      </c>
      <c r="B87">
        <v>159</v>
      </c>
      <c r="C87" t="s">
        <v>12</v>
      </c>
      <c r="D87">
        <v>1335</v>
      </c>
    </row>
    <row r="88" spans="1:4" x14ac:dyDescent="0.25">
      <c r="A88" t="s">
        <v>18</v>
      </c>
      <c r="B88">
        <v>50</v>
      </c>
      <c r="C88" t="s">
        <v>12</v>
      </c>
      <c r="D88">
        <v>15</v>
      </c>
    </row>
    <row r="89" spans="1:4" x14ac:dyDescent="0.25">
      <c r="A89" t="s">
        <v>18</v>
      </c>
      <c r="B89">
        <v>186</v>
      </c>
      <c r="C89" t="s">
        <v>12</v>
      </c>
      <c r="D89">
        <v>454</v>
      </c>
    </row>
    <row r="90" spans="1:4" x14ac:dyDescent="0.25">
      <c r="A90" t="s">
        <v>18</v>
      </c>
      <c r="B90">
        <v>1071</v>
      </c>
      <c r="C90" t="s">
        <v>12</v>
      </c>
      <c r="D90">
        <v>3182</v>
      </c>
    </row>
    <row r="91" spans="1:4" x14ac:dyDescent="0.25">
      <c r="A91" t="s">
        <v>18</v>
      </c>
      <c r="B91">
        <v>117</v>
      </c>
      <c r="C91" t="s">
        <v>12</v>
      </c>
      <c r="D91">
        <v>15</v>
      </c>
    </row>
    <row r="92" spans="1:4" x14ac:dyDescent="0.25">
      <c r="A92" t="s">
        <v>18</v>
      </c>
      <c r="B92">
        <v>70</v>
      </c>
      <c r="C92" t="s">
        <v>12</v>
      </c>
      <c r="D92">
        <v>133</v>
      </c>
    </row>
    <row r="93" spans="1:4" x14ac:dyDescent="0.25">
      <c r="A93" t="s">
        <v>18</v>
      </c>
      <c r="B93">
        <v>135</v>
      </c>
      <c r="C93" t="s">
        <v>12</v>
      </c>
      <c r="D93">
        <v>2062</v>
      </c>
    </row>
    <row r="94" spans="1:4" x14ac:dyDescent="0.25">
      <c r="A94" t="s">
        <v>18</v>
      </c>
      <c r="B94">
        <v>768</v>
      </c>
      <c r="C94" t="s">
        <v>12</v>
      </c>
      <c r="D94">
        <v>29</v>
      </c>
    </row>
    <row r="95" spans="1:4" x14ac:dyDescent="0.25">
      <c r="A95" t="s">
        <v>18</v>
      </c>
      <c r="B95">
        <v>199</v>
      </c>
      <c r="C95" t="s">
        <v>12</v>
      </c>
      <c r="D95">
        <v>132</v>
      </c>
    </row>
    <row r="96" spans="1:4" x14ac:dyDescent="0.25">
      <c r="A96" t="s">
        <v>18</v>
      </c>
      <c r="B96">
        <v>107</v>
      </c>
      <c r="C96" t="s">
        <v>12</v>
      </c>
      <c r="D96">
        <v>137</v>
      </c>
    </row>
    <row r="97" spans="1:4" x14ac:dyDescent="0.25">
      <c r="A97" t="s">
        <v>18</v>
      </c>
      <c r="B97">
        <v>195</v>
      </c>
      <c r="C97" t="s">
        <v>12</v>
      </c>
      <c r="D97">
        <v>908</v>
      </c>
    </row>
    <row r="98" spans="1:4" x14ac:dyDescent="0.25">
      <c r="A98" t="s">
        <v>18</v>
      </c>
      <c r="B98">
        <v>3376</v>
      </c>
      <c r="C98" t="s">
        <v>12</v>
      </c>
      <c r="D98">
        <v>10</v>
      </c>
    </row>
    <row r="99" spans="1:4" x14ac:dyDescent="0.25">
      <c r="A99" t="s">
        <v>18</v>
      </c>
      <c r="B99">
        <v>41</v>
      </c>
      <c r="C99" t="s">
        <v>12</v>
      </c>
      <c r="D99">
        <v>1910</v>
      </c>
    </row>
    <row r="100" spans="1:4" x14ac:dyDescent="0.25">
      <c r="A100" t="s">
        <v>18</v>
      </c>
      <c r="B100">
        <v>1821</v>
      </c>
      <c r="C100" t="s">
        <v>12</v>
      </c>
      <c r="D100">
        <v>38</v>
      </c>
    </row>
    <row r="101" spans="1:4" x14ac:dyDescent="0.25">
      <c r="A101" t="s">
        <v>18</v>
      </c>
      <c r="B101">
        <v>164</v>
      </c>
      <c r="C101" t="s">
        <v>12</v>
      </c>
      <c r="D101">
        <v>104</v>
      </c>
    </row>
    <row r="102" spans="1:4" x14ac:dyDescent="0.25">
      <c r="A102" t="s">
        <v>18</v>
      </c>
      <c r="B102">
        <v>157</v>
      </c>
      <c r="C102" t="s">
        <v>12</v>
      </c>
      <c r="D102">
        <v>49</v>
      </c>
    </row>
    <row r="103" spans="1:4" x14ac:dyDescent="0.25">
      <c r="A103" t="s">
        <v>18</v>
      </c>
      <c r="B103">
        <v>246</v>
      </c>
      <c r="C103" t="s">
        <v>12</v>
      </c>
      <c r="D103">
        <v>1</v>
      </c>
    </row>
    <row r="104" spans="1:4" x14ac:dyDescent="0.25">
      <c r="A104" t="s">
        <v>18</v>
      </c>
      <c r="B104">
        <v>1396</v>
      </c>
      <c r="C104" t="s">
        <v>12</v>
      </c>
      <c r="D104">
        <v>245</v>
      </c>
    </row>
    <row r="105" spans="1:4" x14ac:dyDescent="0.25">
      <c r="A105" t="s">
        <v>18</v>
      </c>
      <c r="B105">
        <v>2506</v>
      </c>
      <c r="C105" t="s">
        <v>12</v>
      </c>
      <c r="D105">
        <v>32</v>
      </c>
    </row>
    <row r="106" spans="1:4" x14ac:dyDescent="0.25">
      <c r="A106" t="s">
        <v>18</v>
      </c>
      <c r="B106">
        <v>244</v>
      </c>
      <c r="C106" t="s">
        <v>12</v>
      </c>
      <c r="D106">
        <v>7</v>
      </c>
    </row>
    <row r="107" spans="1:4" x14ac:dyDescent="0.25">
      <c r="A107" t="s">
        <v>18</v>
      </c>
      <c r="B107">
        <v>146</v>
      </c>
      <c r="C107" t="s">
        <v>12</v>
      </c>
      <c r="D107">
        <v>803</v>
      </c>
    </row>
    <row r="108" spans="1:4" x14ac:dyDescent="0.25">
      <c r="A108" t="s">
        <v>18</v>
      </c>
      <c r="B108">
        <v>1267</v>
      </c>
      <c r="C108" t="s">
        <v>12</v>
      </c>
      <c r="D108">
        <v>16</v>
      </c>
    </row>
    <row r="109" spans="1:4" x14ac:dyDescent="0.25">
      <c r="A109" t="s">
        <v>18</v>
      </c>
      <c r="B109">
        <v>1561</v>
      </c>
      <c r="C109" t="s">
        <v>12</v>
      </c>
      <c r="D109">
        <v>31</v>
      </c>
    </row>
    <row r="110" spans="1:4" x14ac:dyDescent="0.25">
      <c r="A110" t="s">
        <v>18</v>
      </c>
      <c r="B110">
        <v>48</v>
      </c>
      <c r="C110" t="s">
        <v>12</v>
      </c>
      <c r="D110">
        <v>108</v>
      </c>
    </row>
    <row r="111" spans="1:4" x14ac:dyDescent="0.25">
      <c r="A111" t="s">
        <v>18</v>
      </c>
      <c r="B111">
        <v>2739</v>
      </c>
      <c r="C111" t="s">
        <v>12</v>
      </c>
      <c r="D111">
        <v>30</v>
      </c>
    </row>
    <row r="112" spans="1:4" x14ac:dyDescent="0.25">
      <c r="A112" t="s">
        <v>18</v>
      </c>
      <c r="B112">
        <v>3537</v>
      </c>
      <c r="C112" t="s">
        <v>12</v>
      </c>
      <c r="D112">
        <v>17</v>
      </c>
    </row>
    <row r="113" spans="1:4" x14ac:dyDescent="0.25">
      <c r="A113" t="s">
        <v>18</v>
      </c>
      <c r="B113">
        <v>2107</v>
      </c>
      <c r="C113" t="s">
        <v>12</v>
      </c>
      <c r="D113">
        <v>80</v>
      </c>
    </row>
    <row r="114" spans="1:4" x14ac:dyDescent="0.25">
      <c r="A114" t="s">
        <v>18</v>
      </c>
      <c r="B114">
        <v>3318</v>
      </c>
      <c r="C114" t="s">
        <v>12</v>
      </c>
      <c r="D114">
        <v>2468</v>
      </c>
    </row>
    <row r="115" spans="1:4" x14ac:dyDescent="0.25">
      <c r="A115" t="s">
        <v>18</v>
      </c>
      <c r="B115">
        <v>340</v>
      </c>
      <c r="C115" t="s">
        <v>12</v>
      </c>
      <c r="D115">
        <v>26</v>
      </c>
    </row>
    <row r="116" spans="1:4" x14ac:dyDescent="0.25">
      <c r="A116" t="s">
        <v>18</v>
      </c>
      <c r="B116">
        <v>1442</v>
      </c>
      <c r="C116" t="s">
        <v>12</v>
      </c>
      <c r="D116">
        <v>73</v>
      </c>
    </row>
    <row r="117" spans="1:4" x14ac:dyDescent="0.25">
      <c r="A117" t="s">
        <v>18</v>
      </c>
      <c r="B117">
        <v>126</v>
      </c>
      <c r="C117" t="s">
        <v>12</v>
      </c>
      <c r="D117">
        <v>128</v>
      </c>
    </row>
    <row r="118" spans="1:4" x14ac:dyDescent="0.25">
      <c r="A118" t="s">
        <v>18</v>
      </c>
      <c r="B118">
        <v>524</v>
      </c>
      <c r="C118" t="s">
        <v>12</v>
      </c>
      <c r="D118">
        <v>33</v>
      </c>
    </row>
    <row r="119" spans="1:4" x14ac:dyDescent="0.25">
      <c r="A119" t="s">
        <v>18</v>
      </c>
      <c r="B119">
        <v>1989</v>
      </c>
      <c r="C119" t="s">
        <v>12</v>
      </c>
      <c r="D119">
        <v>1072</v>
      </c>
    </row>
    <row r="120" spans="1:4" x14ac:dyDescent="0.25">
      <c r="A120" t="s">
        <v>18</v>
      </c>
      <c r="B120">
        <v>157</v>
      </c>
      <c r="C120" t="s">
        <v>12</v>
      </c>
      <c r="D120">
        <v>393</v>
      </c>
    </row>
    <row r="121" spans="1:4" x14ac:dyDescent="0.25">
      <c r="A121" t="s">
        <v>18</v>
      </c>
      <c r="B121">
        <v>4498</v>
      </c>
      <c r="C121" t="s">
        <v>12</v>
      </c>
      <c r="D121">
        <v>1257</v>
      </c>
    </row>
    <row r="122" spans="1:4" x14ac:dyDescent="0.25">
      <c r="A122" t="s">
        <v>18</v>
      </c>
      <c r="B122">
        <v>80</v>
      </c>
      <c r="C122" t="s">
        <v>12</v>
      </c>
      <c r="D122">
        <v>328</v>
      </c>
    </row>
    <row r="123" spans="1:4" x14ac:dyDescent="0.25">
      <c r="A123" t="s">
        <v>18</v>
      </c>
      <c r="B123">
        <v>43</v>
      </c>
      <c r="C123" t="s">
        <v>12</v>
      </c>
      <c r="D123">
        <v>147</v>
      </c>
    </row>
    <row r="124" spans="1:4" x14ac:dyDescent="0.25">
      <c r="A124" t="s">
        <v>18</v>
      </c>
      <c r="B124">
        <v>2053</v>
      </c>
      <c r="C124" t="s">
        <v>12</v>
      </c>
      <c r="D124">
        <v>830</v>
      </c>
    </row>
    <row r="125" spans="1:4" x14ac:dyDescent="0.25">
      <c r="A125" t="s">
        <v>18</v>
      </c>
      <c r="B125">
        <v>168</v>
      </c>
      <c r="C125" t="s">
        <v>12</v>
      </c>
      <c r="D125">
        <v>331</v>
      </c>
    </row>
    <row r="126" spans="1:4" x14ac:dyDescent="0.25">
      <c r="A126" t="s">
        <v>18</v>
      </c>
      <c r="B126">
        <v>4289</v>
      </c>
      <c r="C126" t="s">
        <v>12</v>
      </c>
      <c r="D126">
        <v>25</v>
      </c>
    </row>
    <row r="127" spans="1:4" x14ac:dyDescent="0.25">
      <c r="A127" t="s">
        <v>18</v>
      </c>
      <c r="B127">
        <v>165</v>
      </c>
      <c r="C127" t="s">
        <v>12</v>
      </c>
      <c r="D127">
        <v>3483</v>
      </c>
    </row>
    <row r="128" spans="1:4" x14ac:dyDescent="0.25">
      <c r="A128" t="s">
        <v>18</v>
      </c>
      <c r="B128">
        <v>1815</v>
      </c>
      <c r="C128" t="s">
        <v>12</v>
      </c>
      <c r="D128">
        <v>923</v>
      </c>
    </row>
    <row r="129" spans="1:4" x14ac:dyDescent="0.25">
      <c r="A129" t="s">
        <v>18</v>
      </c>
      <c r="B129">
        <v>397</v>
      </c>
      <c r="C129" t="s">
        <v>12</v>
      </c>
      <c r="D129">
        <v>1</v>
      </c>
    </row>
    <row r="130" spans="1:4" x14ac:dyDescent="0.25">
      <c r="A130" t="s">
        <v>18</v>
      </c>
      <c r="B130">
        <v>1539</v>
      </c>
      <c r="C130" t="s">
        <v>12</v>
      </c>
      <c r="D130">
        <v>33</v>
      </c>
    </row>
    <row r="131" spans="1:4" x14ac:dyDescent="0.25">
      <c r="A131" t="s">
        <v>18</v>
      </c>
      <c r="B131">
        <v>138</v>
      </c>
      <c r="C131" t="s">
        <v>12</v>
      </c>
      <c r="D131">
        <v>40</v>
      </c>
    </row>
    <row r="132" spans="1:4" x14ac:dyDescent="0.25">
      <c r="A132" t="s">
        <v>18</v>
      </c>
      <c r="B132">
        <v>3594</v>
      </c>
      <c r="C132" t="s">
        <v>12</v>
      </c>
      <c r="D132">
        <v>23</v>
      </c>
    </row>
    <row r="133" spans="1:4" x14ac:dyDescent="0.25">
      <c r="A133" t="s">
        <v>18</v>
      </c>
      <c r="B133">
        <v>5880</v>
      </c>
      <c r="C133" t="s">
        <v>12</v>
      </c>
      <c r="D133">
        <v>75</v>
      </c>
    </row>
    <row r="134" spans="1:4" x14ac:dyDescent="0.25">
      <c r="A134" t="s">
        <v>18</v>
      </c>
      <c r="B134">
        <v>112</v>
      </c>
      <c r="C134" t="s">
        <v>12</v>
      </c>
      <c r="D134">
        <v>2176</v>
      </c>
    </row>
    <row r="135" spans="1:4" x14ac:dyDescent="0.25">
      <c r="A135" t="s">
        <v>18</v>
      </c>
      <c r="B135">
        <v>943</v>
      </c>
      <c r="C135" t="s">
        <v>12</v>
      </c>
      <c r="D135">
        <v>441</v>
      </c>
    </row>
    <row r="136" spans="1:4" x14ac:dyDescent="0.25">
      <c r="A136" t="s">
        <v>18</v>
      </c>
      <c r="B136">
        <v>2468</v>
      </c>
      <c r="C136" t="s">
        <v>12</v>
      </c>
      <c r="D136">
        <v>25</v>
      </c>
    </row>
    <row r="137" spans="1:4" x14ac:dyDescent="0.25">
      <c r="A137" t="s">
        <v>18</v>
      </c>
      <c r="B137">
        <v>2551</v>
      </c>
      <c r="C137" t="s">
        <v>12</v>
      </c>
      <c r="D137">
        <v>127</v>
      </c>
    </row>
    <row r="138" spans="1:4" x14ac:dyDescent="0.25">
      <c r="A138" t="s">
        <v>18</v>
      </c>
      <c r="B138">
        <v>101</v>
      </c>
      <c r="C138" t="s">
        <v>12</v>
      </c>
      <c r="D138">
        <v>355</v>
      </c>
    </row>
    <row r="139" spans="1:4" x14ac:dyDescent="0.25">
      <c r="A139" t="s">
        <v>18</v>
      </c>
      <c r="B139">
        <v>92</v>
      </c>
      <c r="C139" t="s">
        <v>12</v>
      </c>
      <c r="D139">
        <v>44</v>
      </c>
    </row>
    <row r="140" spans="1:4" x14ac:dyDescent="0.25">
      <c r="A140" t="s">
        <v>18</v>
      </c>
      <c r="B140">
        <v>62</v>
      </c>
      <c r="C140" t="s">
        <v>12</v>
      </c>
      <c r="D140">
        <v>67</v>
      </c>
    </row>
    <row r="141" spans="1:4" x14ac:dyDescent="0.25">
      <c r="A141" t="s">
        <v>18</v>
      </c>
      <c r="B141">
        <v>149</v>
      </c>
      <c r="C141" t="s">
        <v>12</v>
      </c>
      <c r="D141">
        <v>1068</v>
      </c>
    </row>
    <row r="142" spans="1:4" x14ac:dyDescent="0.25">
      <c r="A142" t="s">
        <v>18</v>
      </c>
      <c r="B142">
        <v>329</v>
      </c>
      <c r="C142" t="s">
        <v>12</v>
      </c>
      <c r="D142">
        <v>424</v>
      </c>
    </row>
    <row r="143" spans="1:4" x14ac:dyDescent="0.25">
      <c r="A143" t="s">
        <v>18</v>
      </c>
      <c r="B143">
        <v>97</v>
      </c>
      <c r="C143" t="s">
        <v>12</v>
      </c>
      <c r="D143">
        <v>151</v>
      </c>
    </row>
    <row r="144" spans="1:4" x14ac:dyDescent="0.25">
      <c r="A144" t="s">
        <v>18</v>
      </c>
      <c r="B144">
        <v>1784</v>
      </c>
      <c r="C144" t="s">
        <v>12</v>
      </c>
      <c r="D144">
        <v>1608</v>
      </c>
    </row>
    <row r="145" spans="1:4" x14ac:dyDescent="0.25">
      <c r="A145" t="s">
        <v>18</v>
      </c>
      <c r="B145">
        <v>1684</v>
      </c>
      <c r="C145" t="s">
        <v>12</v>
      </c>
      <c r="D145">
        <v>941</v>
      </c>
    </row>
    <row r="146" spans="1:4" x14ac:dyDescent="0.25">
      <c r="A146" t="s">
        <v>18</v>
      </c>
      <c r="B146">
        <v>250</v>
      </c>
      <c r="C146" t="s">
        <v>12</v>
      </c>
      <c r="D146">
        <v>1</v>
      </c>
    </row>
    <row r="147" spans="1:4" x14ac:dyDescent="0.25">
      <c r="A147" t="s">
        <v>18</v>
      </c>
      <c r="B147">
        <v>238</v>
      </c>
      <c r="C147" t="s">
        <v>12</v>
      </c>
      <c r="D147">
        <v>40</v>
      </c>
    </row>
    <row r="148" spans="1:4" x14ac:dyDescent="0.25">
      <c r="A148" t="s">
        <v>18</v>
      </c>
      <c r="B148">
        <v>53</v>
      </c>
      <c r="C148" t="s">
        <v>12</v>
      </c>
      <c r="D148">
        <v>3015</v>
      </c>
    </row>
    <row r="149" spans="1:4" x14ac:dyDescent="0.25">
      <c r="A149" t="s">
        <v>18</v>
      </c>
      <c r="B149">
        <v>214</v>
      </c>
      <c r="C149" t="s">
        <v>12</v>
      </c>
      <c r="D149">
        <v>435</v>
      </c>
    </row>
    <row r="150" spans="1:4" x14ac:dyDescent="0.25">
      <c r="A150" t="s">
        <v>18</v>
      </c>
      <c r="B150">
        <v>222</v>
      </c>
      <c r="C150" t="s">
        <v>12</v>
      </c>
      <c r="D150">
        <v>714</v>
      </c>
    </row>
    <row r="151" spans="1:4" x14ac:dyDescent="0.25">
      <c r="A151" t="s">
        <v>18</v>
      </c>
      <c r="B151">
        <v>1884</v>
      </c>
      <c r="C151" t="s">
        <v>12</v>
      </c>
      <c r="D151">
        <v>5497</v>
      </c>
    </row>
    <row r="152" spans="1:4" x14ac:dyDescent="0.25">
      <c r="A152" t="s">
        <v>18</v>
      </c>
      <c r="B152">
        <v>218</v>
      </c>
      <c r="C152" t="s">
        <v>12</v>
      </c>
      <c r="D152">
        <v>418</v>
      </c>
    </row>
    <row r="153" spans="1:4" x14ac:dyDescent="0.25">
      <c r="A153" t="s">
        <v>18</v>
      </c>
      <c r="B153">
        <v>6465</v>
      </c>
      <c r="C153" t="s">
        <v>12</v>
      </c>
      <c r="D153">
        <v>1439</v>
      </c>
    </row>
    <row r="154" spans="1:4" x14ac:dyDescent="0.25">
      <c r="A154" t="s">
        <v>18</v>
      </c>
      <c r="B154">
        <v>59</v>
      </c>
      <c r="C154" t="s">
        <v>12</v>
      </c>
      <c r="D154">
        <v>15</v>
      </c>
    </row>
    <row r="155" spans="1:4" x14ac:dyDescent="0.25">
      <c r="A155" t="s">
        <v>18</v>
      </c>
      <c r="B155">
        <v>88</v>
      </c>
      <c r="C155" t="s">
        <v>12</v>
      </c>
      <c r="D155">
        <v>1999</v>
      </c>
    </row>
    <row r="156" spans="1:4" x14ac:dyDescent="0.25">
      <c r="A156" t="s">
        <v>18</v>
      </c>
      <c r="B156">
        <v>1697</v>
      </c>
      <c r="C156" t="s">
        <v>12</v>
      </c>
      <c r="D156">
        <v>118</v>
      </c>
    </row>
    <row r="157" spans="1:4" x14ac:dyDescent="0.25">
      <c r="A157" t="s">
        <v>18</v>
      </c>
      <c r="B157">
        <v>92</v>
      </c>
      <c r="C157" t="s">
        <v>12</v>
      </c>
      <c r="D157">
        <v>162</v>
      </c>
    </row>
    <row r="158" spans="1:4" x14ac:dyDescent="0.25">
      <c r="A158" t="s">
        <v>18</v>
      </c>
      <c r="B158">
        <v>186</v>
      </c>
      <c r="C158" t="s">
        <v>12</v>
      </c>
      <c r="D158">
        <v>83</v>
      </c>
    </row>
    <row r="159" spans="1:4" x14ac:dyDescent="0.25">
      <c r="A159" t="s">
        <v>18</v>
      </c>
      <c r="B159">
        <v>138</v>
      </c>
      <c r="C159" t="s">
        <v>12</v>
      </c>
      <c r="D159">
        <v>747</v>
      </c>
    </row>
    <row r="160" spans="1:4" x14ac:dyDescent="0.25">
      <c r="A160" t="s">
        <v>18</v>
      </c>
      <c r="B160">
        <v>261</v>
      </c>
      <c r="C160" t="s">
        <v>12</v>
      </c>
      <c r="D160">
        <v>84</v>
      </c>
    </row>
    <row r="161" spans="1:4" x14ac:dyDescent="0.25">
      <c r="A161" t="s">
        <v>18</v>
      </c>
      <c r="B161">
        <v>107</v>
      </c>
      <c r="C161" t="s">
        <v>12</v>
      </c>
      <c r="D161">
        <v>91</v>
      </c>
    </row>
    <row r="162" spans="1:4" x14ac:dyDescent="0.25">
      <c r="A162" t="s">
        <v>18</v>
      </c>
      <c r="B162">
        <v>199</v>
      </c>
      <c r="C162" t="s">
        <v>12</v>
      </c>
      <c r="D162">
        <v>792</v>
      </c>
    </row>
    <row r="163" spans="1:4" x14ac:dyDescent="0.25">
      <c r="A163" t="s">
        <v>18</v>
      </c>
      <c r="B163">
        <v>5512</v>
      </c>
      <c r="C163" t="s">
        <v>12</v>
      </c>
      <c r="D163">
        <v>32</v>
      </c>
    </row>
    <row r="164" spans="1:4" x14ac:dyDescent="0.25">
      <c r="A164" t="s">
        <v>18</v>
      </c>
      <c r="B164">
        <v>86</v>
      </c>
      <c r="C164" t="s">
        <v>12</v>
      </c>
      <c r="D164">
        <v>186</v>
      </c>
    </row>
    <row r="165" spans="1:4" x14ac:dyDescent="0.25">
      <c r="A165" t="s">
        <v>18</v>
      </c>
      <c r="B165">
        <v>2768</v>
      </c>
      <c r="C165" t="s">
        <v>12</v>
      </c>
      <c r="D165">
        <v>605</v>
      </c>
    </row>
    <row r="166" spans="1:4" x14ac:dyDescent="0.25">
      <c r="A166" t="s">
        <v>18</v>
      </c>
      <c r="B166">
        <v>48</v>
      </c>
      <c r="C166" t="s">
        <v>12</v>
      </c>
      <c r="D166">
        <v>1</v>
      </c>
    </row>
    <row r="167" spans="1:4" x14ac:dyDescent="0.25">
      <c r="A167" t="s">
        <v>18</v>
      </c>
      <c r="B167">
        <v>87</v>
      </c>
      <c r="C167" t="s">
        <v>12</v>
      </c>
      <c r="D167">
        <v>31</v>
      </c>
    </row>
    <row r="168" spans="1:4" x14ac:dyDescent="0.25">
      <c r="A168" t="s">
        <v>18</v>
      </c>
      <c r="B168">
        <v>1894</v>
      </c>
      <c r="C168" t="s">
        <v>12</v>
      </c>
      <c r="D168">
        <v>1181</v>
      </c>
    </row>
    <row r="169" spans="1:4" x14ac:dyDescent="0.25">
      <c r="A169" t="s">
        <v>18</v>
      </c>
      <c r="B169">
        <v>282</v>
      </c>
      <c r="C169" t="s">
        <v>12</v>
      </c>
      <c r="D169">
        <v>39</v>
      </c>
    </row>
    <row r="170" spans="1:4" x14ac:dyDescent="0.25">
      <c r="A170" t="s">
        <v>18</v>
      </c>
      <c r="B170">
        <v>116</v>
      </c>
      <c r="C170" t="s">
        <v>12</v>
      </c>
      <c r="D170">
        <v>46</v>
      </c>
    </row>
    <row r="171" spans="1:4" x14ac:dyDescent="0.25">
      <c r="A171" t="s">
        <v>18</v>
      </c>
      <c r="B171">
        <v>83</v>
      </c>
      <c r="C171" t="s">
        <v>12</v>
      </c>
      <c r="D171">
        <v>105</v>
      </c>
    </row>
    <row r="172" spans="1:4" x14ac:dyDescent="0.25">
      <c r="A172" t="s">
        <v>18</v>
      </c>
      <c r="B172">
        <v>91</v>
      </c>
      <c r="C172" t="s">
        <v>12</v>
      </c>
      <c r="D172">
        <v>535</v>
      </c>
    </row>
    <row r="173" spans="1:4" x14ac:dyDescent="0.25">
      <c r="A173" t="s">
        <v>18</v>
      </c>
      <c r="B173">
        <v>546</v>
      </c>
      <c r="C173" t="s">
        <v>12</v>
      </c>
      <c r="D173">
        <v>16</v>
      </c>
    </row>
    <row r="174" spans="1:4" x14ac:dyDescent="0.25">
      <c r="A174" t="s">
        <v>18</v>
      </c>
      <c r="B174">
        <v>393</v>
      </c>
      <c r="C174" t="s">
        <v>12</v>
      </c>
      <c r="D174">
        <v>575</v>
      </c>
    </row>
    <row r="175" spans="1:4" x14ac:dyDescent="0.25">
      <c r="A175" t="s">
        <v>18</v>
      </c>
      <c r="B175">
        <v>133</v>
      </c>
      <c r="C175" t="s">
        <v>12</v>
      </c>
      <c r="D175">
        <v>1120</v>
      </c>
    </row>
    <row r="176" spans="1:4" x14ac:dyDescent="0.25">
      <c r="A176" t="s">
        <v>18</v>
      </c>
      <c r="B176">
        <v>254</v>
      </c>
      <c r="C176" t="s">
        <v>12</v>
      </c>
      <c r="D176">
        <v>113</v>
      </c>
    </row>
    <row r="177" spans="1:4" x14ac:dyDescent="0.25">
      <c r="A177" t="s">
        <v>18</v>
      </c>
      <c r="B177">
        <v>176</v>
      </c>
      <c r="C177" t="s">
        <v>12</v>
      </c>
      <c r="D177">
        <v>1538</v>
      </c>
    </row>
    <row r="178" spans="1:4" x14ac:dyDescent="0.25">
      <c r="A178" t="s">
        <v>18</v>
      </c>
      <c r="B178">
        <v>337</v>
      </c>
      <c r="C178" t="s">
        <v>12</v>
      </c>
      <c r="D178">
        <v>9</v>
      </c>
    </row>
    <row r="179" spans="1:4" x14ac:dyDescent="0.25">
      <c r="A179" t="s">
        <v>18</v>
      </c>
      <c r="B179">
        <v>107</v>
      </c>
      <c r="C179" t="s">
        <v>12</v>
      </c>
      <c r="D179">
        <v>554</v>
      </c>
    </row>
    <row r="180" spans="1:4" x14ac:dyDescent="0.25">
      <c r="A180" t="s">
        <v>18</v>
      </c>
      <c r="B180">
        <v>183</v>
      </c>
      <c r="C180" t="s">
        <v>12</v>
      </c>
      <c r="D180">
        <v>648</v>
      </c>
    </row>
    <row r="181" spans="1:4" x14ac:dyDescent="0.25">
      <c r="A181" t="s">
        <v>18</v>
      </c>
      <c r="B181">
        <v>72</v>
      </c>
      <c r="C181" t="s">
        <v>12</v>
      </c>
      <c r="D181">
        <v>21</v>
      </c>
    </row>
    <row r="182" spans="1:4" x14ac:dyDescent="0.25">
      <c r="A182" t="s">
        <v>18</v>
      </c>
      <c r="B182">
        <v>295</v>
      </c>
      <c r="C182" t="s">
        <v>12</v>
      </c>
      <c r="D182">
        <v>54</v>
      </c>
    </row>
    <row r="183" spans="1:4" x14ac:dyDescent="0.25">
      <c r="A183" t="s">
        <v>18</v>
      </c>
      <c r="B183">
        <v>142</v>
      </c>
      <c r="C183" t="s">
        <v>12</v>
      </c>
      <c r="D183">
        <v>120</v>
      </c>
    </row>
    <row r="184" spans="1:4" x14ac:dyDescent="0.25">
      <c r="A184" t="s">
        <v>18</v>
      </c>
      <c r="B184">
        <v>85</v>
      </c>
      <c r="C184" t="s">
        <v>12</v>
      </c>
      <c r="D184">
        <v>579</v>
      </c>
    </row>
    <row r="185" spans="1:4" x14ac:dyDescent="0.25">
      <c r="A185" t="s">
        <v>18</v>
      </c>
      <c r="B185">
        <v>659</v>
      </c>
      <c r="C185" t="s">
        <v>12</v>
      </c>
      <c r="D185">
        <v>2072</v>
      </c>
    </row>
    <row r="186" spans="1:4" x14ac:dyDescent="0.25">
      <c r="A186" t="s">
        <v>18</v>
      </c>
      <c r="B186">
        <v>121</v>
      </c>
      <c r="C186" t="s">
        <v>12</v>
      </c>
      <c r="D186">
        <v>0</v>
      </c>
    </row>
    <row r="187" spans="1:4" x14ac:dyDescent="0.25">
      <c r="A187" t="s">
        <v>18</v>
      </c>
      <c r="B187">
        <v>3742</v>
      </c>
      <c r="C187" t="s">
        <v>12</v>
      </c>
      <c r="D187">
        <v>1796</v>
      </c>
    </row>
    <row r="188" spans="1:4" x14ac:dyDescent="0.25">
      <c r="A188" t="s">
        <v>18</v>
      </c>
      <c r="B188">
        <v>223</v>
      </c>
      <c r="C188" t="s">
        <v>12</v>
      </c>
      <c r="D188">
        <v>62</v>
      </c>
    </row>
    <row r="189" spans="1:4" x14ac:dyDescent="0.25">
      <c r="A189" t="s">
        <v>18</v>
      </c>
      <c r="B189">
        <v>133</v>
      </c>
      <c r="C189" t="s">
        <v>12</v>
      </c>
      <c r="D189">
        <v>347</v>
      </c>
    </row>
    <row r="190" spans="1:4" x14ac:dyDescent="0.25">
      <c r="A190" t="s">
        <v>18</v>
      </c>
      <c r="B190">
        <v>5168</v>
      </c>
      <c r="C190" t="s">
        <v>12</v>
      </c>
      <c r="D190">
        <v>19</v>
      </c>
    </row>
    <row r="191" spans="1:4" x14ac:dyDescent="0.25">
      <c r="A191" t="s">
        <v>18</v>
      </c>
      <c r="B191">
        <v>307</v>
      </c>
      <c r="C191" t="s">
        <v>12</v>
      </c>
      <c r="D191">
        <v>1258</v>
      </c>
    </row>
    <row r="192" spans="1:4" x14ac:dyDescent="0.25">
      <c r="A192" t="s">
        <v>18</v>
      </c>
      <c r="B192">
        <v>2441</v>
      </c>
      <c r="C192" t="s">
        <v>12</v>
      </c>
      <c r="D192">
        <v>362</v>
      </c>
    </row>
    <row r="193" spans="1:4" x14ac:dyDescent="0.25">
      <c r="A193" t="s">
        <v>18</v>
      </c>
      <c r="B193">
        <v>1385</v>
      </c>
      <c r="C193" t="s">
        <v>12</v>
      </c>
      <c r="D193">
        <v>133</v>
      </c>
    </row>
    <row r="194" spans="1:4" x14ac:dyDescent="0.25">
      <c r="A194" t="s">
        <v>18</v>
      </c>
      <c r="B194">
        <v>190</v>
      </c>
      <c r="C194" t="s">
        <v>12</v>
      </c>
      <c r="D194">
        <v>846</v>
      </c>
    </row>
    <row r="195" spans="1:4" x14ac:dyDescent="0.25">
      <c r="A195" t="s">
        <v>18</v>
      </c>
      <c r="B195">
        <v>470</v>
      </c>
      <c r="C195" t="s">
        <v>12</v>
      </c>
      <c r="D195">
        <v>10</v>
      </c>
    </row>
    <row r="196" spans="1:4" x14ac:dyDescent="0.25">
      <c r="A196" t="s">
        <v>18</v>
      </c>
      <c r="B196">
        <v>253</v>
      </c>
      <c r="C196" t="s">
        <v>12</v>
      </c>
      <c r="D196">
        <v>191</v>
      </c>
    </row>
    <row r="197" spans="1:4" x14ac:dyDescent="0.25">
      <c r="A197" t="s">
        <v>18</v>
      </c>
      <c r="B197">
        <v>1113</v>
      </c>
      <c r="C197" t="s">
        <v>12</v>
      </c>
      <c r="D197">
        <v>1979</v>
      </c>
    </row>
    <row r="198" spans="1:4" x14ac:dyDescent="0.25">
      <c r="A198" t="s">
        <v>18</v>
      </c>
      <c r="B198">
        <v>2283</v>
      </c>
      <c r="C198" t="s">
        <v>12</v>
      </c>
      <c r="D198">
        <v>63</v>
      </c>
    </row>
    <row r="199" spans="1:4" x14ac:dyDescent="0.25">
      <c r="A199" t="s">
        <v>18</v>
      </c>
      <c r="B199">
        <v>1095</v>
      </c>
      <c r="C199" t="s">
        <v>12</v>
      </c>
      <c r="D199">
        <v>6080</v>
      </c>
    </row>
    <row r="200" spans="1:4" x14ac:dyDescent="0.25">
      <c r="A200" t="s">
        <v>18</v>
      </c>
      <c r="B200">
        <v>1690</v>
      </c>
      <c r="C200" t="s">
        <v>12</v>
      </c>
      <c r="D200">
        <v>80</v>
      </c>
    </row>
    <row r="201" spans="1:4" x14ac:dyDescent="0.25">
      <c r="A201" t="s">
        <v>18</v>
      </c>
      <c r="B201">
        <v>191</v>
      </c>
      <c r="C201" t="s">
        <v>12</v>
      </c>
      <c r="D201">
        <v>9</v>
      </c>
    </row>
    <row r="202" spans="1:4" x14ac:dyDescent="0.25">
      <c r="A202" t="s">
        <v>18</v>
      </c>
      <c r="B202">
        <v>2013</v>
      </c>
      <c r="C202" t="s">
        <v>12</v>
      </c>
      <c r="D202">
        <v>1784</v>
      </c>
    </row>
    <row r="203" spans="1:4" x14ac:dyDescent="0.25">
      <c r="A203" t="s">
        <v>18</v>
      </c>
      <c r="B203">
        <v>1703</v>
      </c>
      <c r="C203" t="s">
        <v>12</v>
      </c>
      <c r="D203">
        <v>243</v>
      </c>
    </row>
    <row r="204" spans="1:4" x14ac:dyDescent="0.25">
      <c r="A204" t="s">
        <v>18</v>
      </c>
      <c r="B204">
        <v>80</v>
      </c>
      <c r="C204" t="s">
        <v>12</v>
      </c>
      <c r="D204">
        <v>1296</v>
      </c>
    </row>
    <row r="205" spans="1:4" x14ac:dyDescent="0.25">
      <c r="A205" t="s">
        <v>18</v>
      </c>
      <c r="B205">
        <v>41</v>
      </c>
      <c r="C205" t="s">
        <v>12</v>
      </c>
      <c r="D205">
        <v>77</v>
      </c>
    </row>
    <row r="206" spans="1:4" x14ac:dyDescent="0.25">
      <c r="A206" t="s">
        <v>18</v>
      </c>
      <c r="B206">
        <v>187</v>
      </c>
      <c r="C206" t="s">
        <v>12</v>
      </c>
      <c r="D206">
        <v>395</v>
      </c>
    </row>
    <row r="207" spans="1:4" x14ac:dyDescent="0.25">
      <c r="A207" t="s">
        <v>18</v>
      </c>
      <c r="B207">
        <v>2875</v>
      </c>
      <c r="C207" t="s">
        <v>12</v>
      </c>
      <c r="D207">
        <v>49</v>
      </c>
    </row>
    <row r="208" spans="1:4" x14ac:dyDescent="0.25">
      <c r="A208" t="s">
        <v>18</v>
      </c>
      <c r="B208">
        <v>88</v>
      </c>
      <c r="C208" t="s">
        <v>12</v>
      </c>
      <c r="D208">
        <v>180</v>
      </c>
    </row>
    <row r="209" spans="1:4" x14ac:dyDescent="0.25">
      <c r="A209" t="s">
        <v>18</v>
      </c>
      <c r="B209">
        <v>191</v>
      </c>
      <c r="C209" t="s">
        <v>12</v>
      </c>
      <c r="D209">
        <v>2690</v>
      </c>
    </row>
    <row r="210" spans="1:4" x14ac:dyDescent="0.25">
      <c r="A210" t="s">
        <v>18</v>
      </c>
      <c r="B210">
        <v>139</v>
      </c>
      <c r="C210" t="s">
        <v>12</v>
      </c>
      <c r="D210">
        <v>2779</v>
      </c>
    </row>
    <row r="211" spans="1:4" x14ac:dyDescent="0.25">
      <c r="A211" t="s">
        <v>18</v>
      </c>
      <c r="B211">
        <v>186</v>
      </c>
      <c r="C211" t="s">
        <v>12</v>
      </c>
      <c r="D211">
        <v>92</v>
      </c>
    </row>
    <row r="212" spans="1:4" x14ac:dyDescent="0.25">
      <c r="A212" t="s">
        <v>18</v>
      </c>
      <c r="B212">
        <v>112</v>
      </c>
      <c r="C212" t="s">
        <v>12</v>
      </c>
      <c r="D212">
        <v>1028</v>
      </c>
    </row>
    <row r="213" spans="1:4" x14ac:dyDescent="0.25">
      <c r="A213" t="s">
        <v>18</v>
      </c>
      <c r="B213">
        <v>101</v>
      </c>
      <c r="C213" t="s">
        <v>12</v>
      </c>
      <c r="D213">
        <v>26</v>
      </c>
    </row>
    <row r="214" spans="1:4" x14ac:dyDescent="0.25">
      <c r="A214" t="s">
        <v>18</v>
      </c>
      <c r="B214">
        <v>206</v>
      </c>
      <c r="C214" t="s">
        <v>12</v>
      </c>
      <c r="D214">
        <v>1790</v>
      </c>
    </row>
    <row r="215" spans="1:4" x14ac:dyDescent="0.25">
      <c r="A215" t="s">
        <v>18</v>
      </c>
      <c r="B215">
        <v>154</v>
      </c>
      <c r="C215" t="s">
        <v>12</v>
      </c>
      <c r="D215">
        <v>37</v>
      </c>
    </row>
    <row r="216" spans="1:4" x14ac:dyDescent="0.25">
      <c r="A216" t="s">
        <v>18</v>
      </c>
      <c r="B216">
        <v>5966</v>
      </c>
      <c r="C216" t="s">
        <v>12</v>
      </c>
      <c r="D216">
        <v>35</v>
      </c>
    </row>
    <row r="217" spans="1:4" x14ac:dyDescent="0.25">
      <c r="A217" t="s">
        <v>18</v>
      </c>
      <c r="B217">
        <v>169</v>
      </c>
      <c r="C217" t="s">
        <v>12</v>
      </c>
      <c r="D217">
        <v>558</v>
      </c>
    </row>
    <row r="218" spans="1:4" x14ac:dyDescent="0.25">
      <c r="A218" t="s">
        <v>18</v>
      </c>
      <c r="B218">
        <v>2106</v>
      </c>
      <c r="C218" t="s">
        <v>12</v>
      </c>
      <c r="D218">
        <v>64</v>
      </c>
    </row>
    <row r="219" spans="1:4" x14ac:dyDescent="0.25">
      <c r="A219" t="s">
        <v>18</v>
      </c>
      <c r="B219">
        <v>131</v>
      </c>
      <c r="C219" t="s">
        <v>12</v>
      </c>
      <c r="D219">
        <v>245</v>
      </c>
    </row>
    <row r="220" spans="1:4" x14ac:dyDescent="0.25">
      <c r="A220" t="s">
        <v>18</v>
      </c>
      <c r="B220">
        <v>84</v>
      </c>
      <c r="C220" t="s">
        <v>12</v>
      </c>
      <c r="D220">
        <v>71</v>
      </c>
    </row>
    <row r="221" spans="1:4" x14ac:dyDescent="0.25">
      <c r="A221" t="s">
        <v>18</v>
      </c>
      <c r="B221">
        <v>155</v>
      </c>
      <c r="C221" t="s">
        <v>12</v>
      </c>
      <c r="D221">
        <v>42</v>
      </c>
    </row>
    <row r="222" spans="1:4" x14ac:dyDescent="0.25">
      <c r="A222" t="s">
        <v>18</v>
      </c>
      <c r="B222">
        <v>189</v>
      </c>
      <c r="C222" t="s">
        <v>12</v>
      </c>
      <c r="D222">
        <v>156</v>
      </c>
    </row>
    <row r="223" spans="1:4" x14ac:dyDescent="0.25">
      <c r="A223" t="s">
        <v>18</v>
      </c>
      <c r="B223">
        <v>4799</v>
      </c>
      <c r="C223" t="s">
        <v>12</v>
      </c>
      <c r="D223">
        <v>1368</v>
      </c>
    </row>
    <row r="224" spans="1:4" x14ac:dyDescent="0.25">
      <c r="A224" t="s">
        <v>18</v>
      </c>
      <c r="B224">
        <v>1137</v>
      </c>
      <c r="C224" t="s">
        <v>12</v>
      </c>
      <c r="D224">
        <v>102</v>
      </c>
    </row>
    <row r="225" spans="1:4" x14ac:dyDescent="0.25">
      <c r="A225" t="s">
        <v>18</v>
      </c>
      <c r="B225">
        <v>1152</v>
      </c>
      <c r="C225" t="s">
        <v>12</v>
      </c>
      <c r="D225">
        <v>86</v>
      </c>
    </row>
    <row r="226" spans="1:4" x14ac:dyDescent="0.25">
      <c r="A226" t="s">
        <v>18</v>
      </c>
      <c r="B226">
        <v>50</v>
      </c>
      <c r="C226" t="s">
        <v>12</v>
      </c>
      <c r="D226">
        <v>253</v>
      </c>
    </row>
    <row r="227" spans="1:4" x14ac:dyDescent="0.25">
      <c r="A227" t="s">
        <v>18</v>
      </c>
      <c r="B227">
        <v>3059</v>
      </c>
      <c r="C227" t="s">
        <v>12</v>
      </c>
      <c r="D227">
        <v>157</v>
      </c>
    </row>
    <row r="228" spans="1:4" x14ac:dyDescent="0.25">
      <c r="A228" t="s">
        <v>18</v>
      </c>
      <c r="B228">
        <v>34</v>
      </c>
      <c r="C228" t="s">
        <v>12</v>
      </c>
      <c r="D228">
        <v>183</v>
      </c>
    </row>
    <row r="229" spans="1:4" x14ac:dyDescent="0.25">
      <c r="A229" t="s">
        <v>18</v>
      </c>
      <c r="B229">
        <v>220</v>
      </c>
      <c r="C229" t="s">
        <v>12</v>
      </c>
      <c r="D229">
        <v>82</v>
      </c>
    </row>
    <row r="230" spans="1:4" x14ac:dyDescent="0.25">
      <c r="A230" t="s">
        <v>18</v>
      </c>
      <c r="B230">
        <v>1604</v>
      </c>
      <c r="C230" t="s">
        <v>12</v>
      </c>
      <c r="D230">
        <v>1</v>
      </c>
    </row>
    <row r="231" spans="1:4" x14ac:dyDescent="0.25">
      <c r="A231" t="s">
        <v>18</v>
      </c>
      <c r="B231">
        <v>454</v>
      </c>
      <c r="C231" t="s">
        <v>12</v>
      </c>
      <c r="D231">
        <v>1198</v>
      </c>
    </row>
    <row r="232" spans="1:4" x14ac:dyDescent="0.25">
      <c r="A232" t="s">
        <v>18</v>
      </c>
      <c r="B232">
        <v>123</v>
      </c>
      <c r="C232" t="s">
        <v>12</v>
      </c>
      <c r="D232">
        <v>648</v>
      </c>
    </row>
    <row r="233" spans="1:4" x14ac:dyDescent="0.25">
      <c r="A233" t="s">
        <v>18</v>
      </c>
      <c r="B233">
        <v>299</v>
      </c>
      <c r="C233" t="s">
        <v>12</v>
      </c>
      <c r="D233">
        <v>64</v>
      </c>
    </row>
    <row r="234" spans="1:4" x14ac:dyDescent="0.25">
      <c r="A234" t="s">
        <v>18</v>
      </c>
      <c r="B234">
        <v>2237</v>
      </c>
      <c r="C234" t="s">
        <v>12</v>
      </c>
      <c r="D234">
        <v>62</v>
      </c>
    </row>
    <row r="235" spans="1:4" x14ac:dyDescent="0.25">
      <c r="A235" t="s">
        <v>18</v>
      </c>
      <c r="B235">
        <v>645</v>
      </c>
      <c r="C235" t="s">
        <v>12</v>
      </c>
      <c r="D235">
        <v>750</v>
      </c>
    </row>
    <row r="236" spans="1:4" x14ac:dyDescent="0.25">
      <c r="A236" t="s">
        <v>18</v>
      </c>
      <c r="B236">
        <v>484</v>
      </c>
      <c r="C236" t="s">
        <v>12</v>
      </c>
      <c r="D236">
        <v>105</v>
      </c>
    </row>
    <row r="237" spans="1:4" x14ac:dyDescent="0.25">
      <c r="A237" t="s">
        <v>18</v>
      </c>
      <c r="B237">
        <v>154</v>
      </c>
      <c r="C237" t="s">
        <v>12</v>
      </c>
      <c r="D237">
        <v>2604</v>
      </c>
    </row>
    <row r="238" spans="1:4" x14ac:dyDescent="0.25">
      <c r="A238" t="s">
        <v>18</v>
      </c>
      <c r="B238">
        <v>82</v>
      </c>
      <c r="C238" t="s">
        <v>12</v>
      </c>
      <c r="D238">
        <v>65</v>
      </c>
    </row>
    <row r="239" spans="1:4" x14ac:dyDescent="0.25">
      <c r="A239" t="s">
        <v>18</v>
      </c>
      <c r="B239">
        <v>134</v>
      </c>
      <c r="C239" t="s">
        <v>12</v>
      </c>
      <c r="D239">
        <v>94</v>
      </c>
    </row>
    <row r="240" spans="1:4" x14ac:dyDescent="0.25">
      <c r="A240" t="s">
        <v>18</v>
      </c>
      <c r="B240">
        <v>5203</v>
      </c>
      <c r="C240" t="s">
        <v>12</v>
      </c>
      <c r="D240">
        <v>257</v>
      </c>
    </row>
    <row r="241" spans="1:4" x14ac:dyDescent="0.25">
      <c r="A241" t="s">
        <v>18</v>
      </c>
      <c r="B241">
        <v>94</v>
      </c>
      <c r="C241" t="s">
        <v>12</v>
      </c>
      <c r="D241">
        <v>2928</v>
      </c>
    </row>
    <row r="242" spans="1:4" x14ac:dyDescent="0.25">
      <c r="A242" t="s">
        <v>18</v>
      </c>
      <c r="B242">
        <v>205</v>
      </c>
      <c r="C242" t="s">
        <v>12</v>
      </c>
      <c r="D242">
        <v>4697</v>
      </c>
    </row>
    <row r="243" spans="1:4" x14ac:dyDescent="0.25">
      <c r="A243" t="s">
        <v>18</v>
      </c>
      <c r="B243">
        <v>92</v>
      </c>
      <c r="C243" t="s">
        <v>12</v>
      </c>
      <c r="D243">
        <v>2915</v>
      </c>
    </row>
    <row r="244" spans="1:4" x14ac:dyDescent="0.25">
      <c r="A244" t="s">
        <v>18</v>
      </c>
      <c r="B244">
        <v>219</v>
      </c>
      <c r="C244" t="s">
        <v>12</v>
      </c>
      <c r="D244">
        <v>18</v>
      </c>
    </row>
    <row r="245" spans="1:4" x14ac:dyDescent="0.25">
      <c r="A245" t="s">
        <v>18</v>
      </c>
      <c r="B245">
        <v>2526</v>
      </c>
      <c r="C245" t="s">
        <v>12</v>
      </c>
      <c r="D245">
        <v>602</v>
      </c>
    </row>
    <row r="246" spans="1:4" x14ac:dyDescent="0.25">
      <c r="A246" t="s">
        <v>18</v>
      </c>
      <c r="B246">
        <v>94</v>
      </c>
      <c r="C246" t="s">
        <v>12</v>
      </c>
      <c r="D246">
        <v>1</v>
      </c>
    </row>
    <row r="247" spans="1:4" x14ac:dyDescent="0.25">
      <c r="A247" t="s">
        <v>18</v>
      </c>
      <c r="B247">
        <v>1713</v>
      </c>
      <c r="C247" t="s">
        <v>12</v>
      </c>
      <c r="D247">
        <v>3868</v>
      </c>
    </row>
    <row r="248" spans="1:4" x14ac:dyDescent="0.25">
      <c r="A248" t="s">
        <v>18</v>
      </c>
      <c r="B248">
        <v>249</v>
      </c>
      <c r="C248" t="s">
        <v>12</v>
      </c>
      <c r="D248">
        <v>504</v>
      </c>
    </row>
    <row r="249" spans="1:4" x14ac:dyDescent="0.25">
      <c r="A249" t="s">
        <v>18</v>
      </c>
      <c r="B249">
        <v>192</v>
      </c>
      <c r="C249" t="s">
        <v>12</v>
      </c>
      <c r="D249">
        <v>14</v>
      </c>
    </row>
    <row r="250" spans="1:4" x14ac:dyDescent="0.25">
      <c r="A250" t="s">
        <v>18</v>
      </c>
      <c r="B250">
        <v>247</v>
      </c>
      <c r="C250" t="s">
        <v>12</v>
      </c>
      <c r="D250">
        <v>750</v>
      </c>
    </row>
    <row r="251" spans="1:4" x14ac:dyDescent="0.25">
      <c r="A251" t="s">
        <v>18</v>
      </c>
      <c r="B251">
        <v>2293</v>
      </c>
      <c r="C251" t="s">
        <v>12</v>
      </c>
      <c r="D251">
        <v>77</v>
      </c>
    </row>
    <row r="252" spans="1:4" x14ac:dyDescent="0.25">
      <c r="A252" t="s">
        <v>18</v>
      </c>
      <c r="B252">
        <v>3131</v>
      </c>
      <c r="C252" t="s">
        <v>12</v>
      </c>
      <c r="D252">
        <v>752</v>
      </c>
    </row>
    <row r="253" spans="1:4" x14ac:dyDescent="0.25">
      <c r="A253" t="s">
        <v>18</v>
      </c>
      <c r="B253">
        <v>143</v>
      </c>
      <c r="C253" t="s">
        <v>12</v>
      </c>
      <c r="D253">
        <v>131</v>
      </c>
    </row>
    <row r="254" spans="1:4" x14ac:dyDescent="0.25">
      <c r="A254" t="s">
        <v>18</v>
      </c>
      <c r="B254">
        <v>296</v>
      </c>
      <c r="C254" t="s">
        <v>12</v>
      </c>
      <c r="D254">
        <v>87</v>
      </c>
    </row>
    <row r="255" spans="1:4" x14ac:dyDescent="0.25">
      <c r="A255" t="s">
        <v>18</v>
      </c>
      <c r="B255">
        <v>170</v>
      </c>
      <c r="C255" t="s">
        <v>12</v>
      </c>
      <c r="D255">
        <v>1063</v>
      </c>
    </row>
    <row r="256" spans="1:4" x14ac:dyDescent="0.25">
      <c r="A256" t="s">
        <v>18</v>
      </c>
      <c r="B256">
        <v>86</v>
      </c>
      <c r="C256" t="s">
        <v>12</v>
      </c>
      <c r="D256">
        <v>76</v>
      </c>
    </row>
    <row r="257" spans="1:4" x14ac:dyDescent="0.25">
      <c r="A257" t="s">
        <v>18</v>
      </c>
      <c r="B257">
        <v>6286</v>
      </c>
      <c r="C257" t="s">
        <v>12</v>
      </c>
      <c r="D257">
        <v>4428</v>
      </c>
    </row>
    <row r="258" spans="1:4" x14ac:dyDescent="0.25">
      <c r="A258" t="s">
        <v>18</v>
      </c>
      <c r="B258">
        <v>3727</v>
      </c>
      <c r="C258" t="s">
        <v>12</v>
      </c>
      <c r="D258">
        <v>58</v>
      </c>
    </row>
    <row r="259" spans="1:4" x14ac:dyDescent="0.25">
      <c r="A259" t="s">
        <v>18</v>
      </c>
      <c r="B259">
        <v>1605</v>
      </c>
      <c r="C259" t="s">
        <v>12</v>
      </c>
      <c r="D259">
        <v>111</v>
      </c>
    </row>
    <row r="260" spans="1:4" x14ac:dyDescent="0.25">
      <c r="A260" t="s">
        <v>18</v>
      </c>
      <c r="B260">
        <v>2120</v>
      </c>
      <c r="C260" t="s">
        <v>12</v>
      </c>
      <c r="D260">
        <v>2955</v>
      </c>
    </row>
    <row r="261" spans="1:4" x14ac:dyDescent="0.25">
      <c r="A261" t="s">
        <v>18</v>
      </c>
      <c r="B261">
        <v>50</v>
      </c>
      <c r="C261" t="s">
        <v>12</v>
      </c>
      <c r="D261">
        <v>1657</v>
      </c>
    </row>
    <row r="262" spans="1:4" x14ac:dyDescent="0.25">
      <c r="A262" t="s">
        <v>18</v>
      </c>
      <c r="B262">
        <v>2080</v>
      </c>
      <c r="C262" t="s">
        <v>12</v>
      </c>
      <c r="D262">
        <v>926</v>
      </c>
    </row>
    <row r="263" spans="1:4" x14ac:dyDescent="0.25">
      <c r="A263" t="s">
        <v>18</v>
      </c>
      <c r="B263">
        <v>2105</v>
      </c>
      <c r="C263" t="s">
        <v>12</v>
      </c>
      <c r="D263">
        <v>77</v>
      </c>
    </row>
    <row r="264" spans="1:4" x14ac:dyDescent="0.25">
      <c r="A264" t="s">
        <v>18</v>
      </c>
      <c r="B264">
        <v>2436</v>
      </c>
      <c r="C264" t="s">
        <v>12</v>
      </c>
      <c r="D264">
        <v>1748</v>
      </c>
    </row>
    <row r="265" spans="1:4" x14ac:dyDescent="0.25">
      <c r="A265" t="s">
        <v>18</v>
      </c>
      <c r="B265">
        <v>80</v>
      </c>
      <c r="C265" t="s">
        <v>12</v>
      </c>
      <c r="D265">
        <v>79</v>
      </c>
    </row>
    <row r="266" spans="1:4" x14ac:dyDescent="0.25">
      <c r="A266" t="s">
        <v>18</v>
      </c>
      <c r="B266">
        <v>42</v>
      </c>
      <c r="C266" t="s">
        <v>12</v>
      </c>
      <c r="D266">
        <v>889</v>
      </c>
    </row>
    <row r="267" spans="1:4" x14ac:dyDescent="0.25">
      <c r="A267" t="s">
        <v>18</v>
      </c>
      <c r="B267">
        <v>139</v>
      </c>
      <c r="C267" t="s">
        <v>12</v>
      </c>
      <c r="D267">
        <v>56</v>
      </c>
    </row>
    <row r="268" spans="1:4" x14ac:dyDescent="0.25">
      <c r="A268" t="s">
        <v>18</v>
      </c>
      <c r="B268">
        <v>159</v>
      </c>
      <c r="C268" t="s">
        <v>12</v>
      </c>
      <c r="D268">
        <v>1</v>
      </c>
    </row>
    <row r="269" spans="1:4" x14ac:dyDescent="0.25">
      <c r="A269" t="s">
        <v>18</v>
      </c>
      <c r="B269">
        <v>381</v>
      </c>
      <c r="C269" t="s">
        <v>12</v>
      </c>
      <c r="D269">
        <v>83</v>
      </c>
    </row>
    <row r="270" spans="1:4" x14ac:dyDescent="0.25">
      <c r="A270" t="s">
        <v>18</v>
      </c>
      <c r="B270">
        <v>194</v>
      </c>
      <c r="C270" t="s">
        <v>12</v>
      </c>
      <c r="D270">
        <v>2025</v>
      </c>
    </row>
    <row r="271" spans="1:4" x14ac:dyDescent="0.25">
      <c r="A271" t="s">
        <v>18</v>
      </c>
      <c r="B271">
        <v>106</v>
      </c>
      <c r="C271" t="s">
        <v>12</v>
      </c>
      <c r="D271">
        <v>14</v>
      </c>
    </row>
    <row r="272" spans="1:4" x14ac:dyDescent="0.25">
      <c r="A272" t="s">
        <v>18</v>
      </c>
      <c r="B272">
        <v>142</v>
      </c>
      <c r="C272" t="s">
        <v>12</v>
      </c>
      <c r="D272">
        <v>656</v>
      </c>
    </row>
    <row r="273" spans="1:4" x14ac:dyDescent="0.25">
      <c r="A273" t="s">
        <v>18</v>
      </c>
      <c r="B273">
        <v>211</v>
      </c>
      <c r="C273" t="s">
        <v>12</v>
      </c>
      <c r="D273">
        <v>1596</v>
      </c>
    </row>
    <row r="274" spans="1:4" x14ac:dyDescent="0.25">
      <c r="A274" t="s">
        <v>18</v>
      </c>
      <c r="B274">
        <v>2756</v>
      </c>
      <c r="C274" t="s">
        <v>12</v>
      </c>
      <c r="D274">
        <v>10</v>
      </c>
    </row>
    <row r="275" spans="1:4" x14ac:dyDescent="0.25">
      <c r="A275" t="s">
        <v>18</v>
      </c>
      <c r="B275">
        <v>173</v>
      </c>
      <c r="C275" t="s">
        <v>12</v>
      </c>
      <c r="D275">
        <v>1121</v>
      </c>
    </row>
    <row r="276" spans="1:4" x14ac:dyDescent="0.25">
      <c r="A276" t="s">
        <v>18</v>
      </c>
      <c r="B276">
        <v>87</v>
      </c>
      <c r="C276" t="s">
        <v>12</v>
      </c>
      <c r="D276">
        <v>15</v>
      </c>
    </row>
    <row r="277" spans="1:4" x14ac:dyDescent="0.25">
      <c r="A277" t="s">
        <v>18</v>
      </c>
      <c r="B277">
        <v>1572</v>
      </c>
      <c r="C277" t="s">
        <v>12</v>
      </c>
      <c r="D277">
        <v>191</v>
      </c>
    </row>
    <row r="278" spans="1:4" x14ac:dyDescent="0.25">
      <c r="A278" t="s">
        <v>18</v>
      </c>
      <c r="B278">
        <v>2346</v>
      </c>
      <c r="C278" t="s">
        <v>12</v>
      </c>
      <c r="D278">
        <v>16</v>
      </c>
    </row>
    <row r="279" spans="1:4" x14ac:dyDescent="0.25">
      <c r="A279" t="s">
        <v>18</v>
      </c>
      <c r="B279">
        <v>115</v>
      </c>
      <c r="C279" t="s">
        <v>12</v>
      </c>
      <c r="D279">
        <v>17</v>
      </c>
    </row>
    <row r="280" spans="1:4" x14ac:dyDescent="0.25">
      <c r="A280" t="s">
        <v>18</v>
      </c>
      <c r="B280">
        <v>85</v>
      </c>
      <c r="C280" t="s">
        <v>12</v>
      </c>
      <c r="D280">
        <v>34</v>
      </c>
    </row>
    <row r="281" spans="1:4" x14ac:dyDescent="0.25">
      <c r="A281" t="s">
        <v>18</v>
      </c>
      <c r="B281">
        <v>144</v>
      </c>
      <c r="C281" t="s">
        <v>12</v>
      </c>
      <c r="D281">
        <v>1</v>
      </c>
    </row>
    <row r="282" spans="1:4" x14ac:dyDescent="0.25">
      <c r="A282" t="s">
        <v>18</v>
      </c>
      <c r="B282">
        <v>2443</v>
      </c>
      <c r="C282" t="s">
        <v>12</v>
      </c>
      <c r="D282">
        <v>1274</v>
      </c>
    </row>
    <row r="283" spans="1:4" x14ac:dyDescent="0.25">
      <c r="A283" t="s">
        <v>18</v>
      </c>
      <c r="B283">
        <v>64</v>
      </c>
      <c r="C283" t="s">
        <v>12</v>
      </c>
      <c r="D283">
        <v>210</v>
      </c>
    </row>
    <row r="284" spans="1:4" x14ac:dyDescent="0.25">
      <c r="A284" t="s">
        <v>18</v>
      </c>
      <c r="B284">
        <v>268</v>
      </c>
      <c r="C284" t="s">
        <v>12</v>
      </c>
      <c r="D284">
        <v>248</v>
      </c>
    </row>
    <row r="285" spans="1:4" x14ac:dyDescent="0.25">
      <c r="A285" t="s">
        <v>18</v>
      </c>
      <c r="B285">
        <v>195</v>
      </c>
      <c r="C285" t="s">
        <v>12</v>
      </c>
      <c r="D285">
        <v>513</v>
      </c>
    </row>
    <row r="286" spans="1:4" x14ac:dyDescent="0.25">
      <c r="A286" t="s">
        <v>18</v>
      </c>
      <c r="B286">
        <v>186</v>
      </c>
      <c r="C286" t="s">
        <v>12</v>
      </c>
      <c r="D286">
        <v>3410</v>
      </c>
    </row>
    <row r="287" spans="1:4" x14ac:dyDescent="0.25">
      <c r="A287" t="s">
        <v>18</v>
      </c>
      <c r="B287">
        <v>460</v>
      </c>
      <c r="C287" t="s">
        <v>12</v>
      </c>
      <c r="D287">
        <v>10</v>
      </c>
    </row>
    <row r="288" spans="1:4" x14ac:dyDescent="0.25">
      <c r="A288" t="s">
        <v>18</v>
      </c>
      <c r="B288">
        <v>2528</v>
      </c>
      <c r="C288" t="s">
        <v>12</v>
      </c>
      <c r="D288">
        <v>2201</v>
      </c>
    </row>
    <row r="289" spans="1:4" x14ac:dyDescent="0.25">
      <c r="A289" t="s">
        <v>18</v>
      </c>
      <c r="B289">
        <v>3657</v>
      </c>
      <c r="C289" t="s">
        <v>12</v>
      </c>
      <c r="D289">
        <v>676</v>
      </c>
    </row>
    <row r="290" spans="1:4" x14ac:dyDescent="0.25">
      <c r="A290" t="s">
        <v>18</v>
      </c>
      <c r="B290">
        <v>131</v>
      </c>
      <c r="C290" t="s">
        <v>12</v>
      </c>
      <c r="D290">
        <v>831</v>
      </c>
    </row>
    <row r="291" spans="1:4" x14ac:dyDescent="0.25">
      <c r="A291" t="s">
        <v>18</v>
      </c>
      <c r="B291">
        <v>239</v>
      </c>
      <c r="C291" t="s">
        <v>12</v>
      </c>
      <c r="D291">
        <v>859</v>
      </c>
    </row>
    <row r="292" spans="1:4" x14ac:dyDescent="0.25">
      <c r="A292" t="s">
        <v>18</v>
      </c>
      <c r="B292">
        <v>78</v>
      </c>
      <c r="C292" t="s">
        <v>12</v>
      </c>
      <c r="D292">
        <v>45</v>
      </c>
    </row>
    <row r="293" spans="1:4" x14ac:dyDescent="0.25">
      <c r="A293" t="s">
        <v>18</v>
      </c>
      <c r="B293">
        <v>1773</v>
      </c>
      <c r="C293" t="s">
        <v>12</v>
      </c>
      <c r="D293">
        <v>6</v>
      </c>
    </row>
    <row r="294" spans="1:4" x14ac:dyDescent="0.25">
      <c r="A294" t="s">
        <v>18</v>
      </c>
      <c r="B294">
        <v>32</v>
      </c>
      <c r="C294" t="s">
        <v>12</v>
      </c>
      <c r="D294">
        <v>7</v>
      </c>
    </row>
    <row r="295" spans="1:4" x14ac:dyDescent="0.25">
      <c r="A295" t="s">
        <v>18</v>
      </c>
      <c r="B295">
        <v>369</v>
      </c>
      <c r="C295" t="s">
        <v>12</v>
      </c>
      <c r="D295">
        <v>31</v>
      </c>
    </row>
    <row r="296" spans="1:4" x14ac:dyDescent="0.25">
      <c r="A296" t="s">
        <v>18</v>
      </c>
      <c r="B296">
        <v>89</v>
      </c>
      <c r="C296" t="s">
        <v>12</v>
      </c>
      <c r="D296">
        <v>78</v>
      </c>
    </row>
    <row r="297" spans="1:4" x14ac:dyDescent="0.25">
      <c r="A297" t="s">
        <v>18</v>
      </c>
      <c r="B297">
        <v>147</v>
      </c>
      <c r="C297" t="s">
        <v>12</v>
      </c>
      <c r="D297">
        <v>1225</v>
      </c>
    </row>
    <row r="298" spans="1:4" x14ac:dyDescent="0.25">
      <c r="A298" t="s">
        <v>18</v>
      </c>
      <c r="B298">
        <v>126</v>
      </c>
      <c r="C298" t="s">
        <v>12</v>
      </c>
      <c r="D298">
        <v>1</v>
      </c>
    </row>
    <row r="299" spans="1:4" x14ac:dyDescent="0.25">
      <c r="A299" t="s">
        <v>18</v>
      </c>
      <c r="B299">
        <v>2218</v>
      </c>
      <c r="C299" t="s">
        <v>12</v>
      </c>
      <c r="D299">
        <v>67</v>
      </c>
    </row>
    <row r="300" spans="1:4" x14ac:dyDescent="0.25">
      <c r="A300" t="s">
        <v>18</v>
      </c>
      <c r="B300">
        <v>202</v>
      </c>
      <c r="C300" t="s">
        <v>12</v>
      </c>
      <c r="D300">
        <v>19</v>
      </c>
    </row>
    <row r="301" spans="1:4" x14ac:dyDescent="0.25">
      <c r="A301" t="s">
        <v>18</v>
      </c>
      <c r="B301">
        <v>140</v>
      </c>
      <c r="C301" t="s">
        <v>12</v>
      </c>
      <c r="D301">
        <v>2108</v>
      </c>
    </row>
    <row r="302" spans="1:4" x14ac:dyDescent="0.25">
      <c r="A302" t="s">
        <v>18</v>
      </c>
      <c r="B302">
        <v>1052</v>
      </c>
      <c r="C302" t="s">
        <v>12</v>
      </c>
      <c r="D302">
        <v>679</v>
      </c>
    </row>
    <row r="303" spans="1:4" x14ac:dyDescent="0.25">
      <c r="A303" t="s">
        <v>18</v>
      </c>
      <c r="B303">
        <v>247</v>
      </c>
      <c r="C303" t="s">
        <v>12</v>
      </c>
      <c r="D303">
        <v>36</v>
      </c>
    </row>
    <row r="304" spans="1:4" x14ac:dyDescent="0.25">
      <c r="A304" t="s">
        <v>18</v>
      </c>
      <c r="B304">
        <v>84</v>
      </c>
      <c r="C304" t="s">
        <v>12</v>
      </c>
      <c r="D304">
        <v>47</v>
      </c>
    </row>
    <row r="305" spans="1:4" x14ac:dyDescent="0.25">
      <c r="A305" t="s">
        <v>18</v>
      </c>
      <c r="B305">
        <v>88</v>
      </c>
      <c r="C305" t="s">
        <v>12</v>
      </c>
      <c r="D305">
        <v>70</v>
      </c>
    </row>
    <row r="306" spans="1:4" x14ac:dyDescent="0.25">
      <c r="A306" t="s">
        <v>18</v>
      </c>
      <c r="B306">
        <v>156</v>
      </c>
      <c r="C306" t="s">
        <v>12</v>
      </c>
      <c r="D306">
        <v>154</v>
      </c>
    </row>
    <row r="307" spans="1:4" x14ac:dyDescent="0.25">
      <c r="A307" t="s">
        <v>18</v>
      </c>
      <c r="B307">
        <v>2985</v>
      </c>
      <c r="C307" t="s">
        <v>12</v>
      </c>
      <c r="D307">
        <v>22</v>
      </c>
    </row>
    <row r="308" spans="1:4" x14ac:dyDescent="0.25">
      <c r="A308" t="s">
        <v>18</v>
      </c>
      <c r="B308">
        <v>762</v>
      </c>
      <c r="C308" t="s">
        <v>12</v>
      </c>
      <c r="D308">
        <v>1758</v>
      </c>
    </row>
    <row r="309" spans="1:4" x14ac:dyDescent="0.25">
      <c r="A309" t="s">
        <v>18</v>
      </c>
      <c r="B309">
        <v>554</v>
      </c>
      <c r="C309" t="s">
        <v>12</v>
      </c>
      <c r="D309">
        <v>94</v>
      </c>
    </row>
    <row r="310" spans="1:4" x14ac:dyDescent="0.25">
      <c r="A310" t="s">
        <v>18</v>
      </c>
      <c r="B310">
        <v>135</v>
      </c>
      <c r="C310" t="s">
        <v>12</v>
      </c>
      <c r="D310">
        <v>33</v>
      </c>
    </row>
    <row r="311" spans="1:4" x14ac:dyDescent="0.25">
      <c r="A311" t="s">
        <v>18</v>
      </c>
      <c r="B311">
        <v>122</v>
      </c>
      <c r="C311" t="s">
        <v>12</v>
      </c>
      <c r="D311">
        <v>1</v>
      </c>
    </row>
    <row r="312" spans="1:4" x14ac:dyDescent="0.25">
      <c r="A312" t="s">
        <v>18</v>
      </c>
      <c r="B312">
        <v>221</v>
      </c>
      <c r="C312" t="s">
        <v>12</v>
      </c>
      <c r="D312">
        <v>31</v>
      </c>
    </row>
    <row r="313" spans="1:4" x14ac:dyDescent="0.25">
      <c r="A313" t="s">
        <v>18</v>
      </c>
      <c r="B313">
        <v>126</v>
      </c>
      <c r="C313" t="s">
        <v>12</v>
      </c>
      <c r="D313">
        <v>35</v>
      </c>
    </row>
    <row r="314" spans="1:4" x14ac:dyDescent="0.25">
      <c r="A314" t="s">
        <v>18</v>
      </c>
      <c r="B314">
        <v>1022</v>
      </c>
      <c r="C314" t="s">
        <v>12</v>
      </c>
      <c r="D314">
        <v>63</v>
      </c>
    </row>
    <row r="315" spans="1:4" x14ac:dyDescent="0.25">
      <c r="A315" t="s">
        <v>18</v>
      </c>
      <c r="B315">
        <v>3177</v>
      </c>
      <c r="C315" t="s">
        <v>12</v>
      </c>
      <c r="D315">
        <v>526</v>
      </c>
    </row>
    <row r="316" spans="1:4" x14ac:dyDescent="0.25">
      <c r="A316" t="s">
        <v>18</v>
      </c>
      <c r="B316">
        <v>198</v>
      </c>
      <c r="C316" t="s">
        <v>12</v>
      </c>
      <c r="D316">
        <v>121</v>
      </c>
    </row>
    <row r="317" spans="1:4" x14ac:dyDescent="0.25">
      <c r="A317" t="s">
        <v>18</v>
      </c>
      <c r="B317">
        <v>85</v>
      </c>
      <c r="C317" t="s">
        <v>12</v>
      </c>
      <c r="D317">
        <v>67</v>
      </c>
    </row>
    <row r="318" spans="1:4" x14ac:dyDescent="0.25">
      <c r="A318" t="s">
        <v>18</v>
      </c>
      <c r="B318">
        <v>3596</v>
      </c>
      <c r="C318" t="s">
        <v>12</v>
      </c>
      <c r="D318">
        <v>57</v>
      </c>
    </row>
    <row r="319" spans="1:4" x14ac:dyDescent="0.25">
      <c r="A319" t="s">
        <v>18</v>
      </c>
      <c r="B319">
        <v>244</v>
      </c>
      <c r="C319" t="s">
        <v>12</v>
      </c>
      <c r="D319">
        <v>1229</v>
      </c>
    </row>
    <row r="320" spans="1:4" x14ac:dyDescent="0.25">
      <c r="A320" t="s">
        <v>18</v>
      </c>
      <c r="B320">
        <v>5180</v>
      </c>
      <c r="C320" t="s">
        <v>12</v>
      </c>
      <c r="D320">
        <v>12</v>
      </c>
    </row>
    <row r="321" spans="1:4" x14ac:dyDescent="0.25">
      <c r="A321" t="s">
        <v>18</v>
      </c>
      <c r="B321">
        <v>589</v>
      </c>
      <c r="C321" t="s">
        <v>12</v>
      </c>
      <c r="D321">
        <v>452</v>
      </c>
    </row>
    <row r="322" spans="1:4" x14ac:dyDescent="0.25">
      <c r="A322" t="s">
        <v>18</v>
      </c>
      <c r="B322">
        <v>2725</v>
      </c>
      <c r="C322" t="s">
        <v>12</v>
      </c>
      <c r="D322">
        <v>1886</v>
      </c>
    </row>
    <row r="323" spans="1:4" x14ac:dyDescent="0.25">
      <c r="A323" t="s">
        <v>18</v>
      </c>
      <c r="B323">
        <v>300</v>
      </c>
      <c r="C323" t="s">
        <v>12</v>
      </c>
      <c r="D323">
        <v>1825</v>
      </c>
    </row>
    <row r="324" spans="1:4" x14ac:dyDescent="0.25">
      <c r="A324" t="s">
        <v>18</v>
      </c>
      <c r="B324">
        <v>144</v>
      </c>
      <c r="C324" t="s">
        <v>12</v>
      </c>
      <c r="D324">
        <v>31</v>
      </c>
    </row>
    <row r="325" spans="1:4" x14ac:dyDescent="0.25">
      <c r="A325" t="s">
        <v>18</v>
      </c>
      <c r="B325">
        <v>87</v>
      </c>
      <c r="C325" t="s">
        <v>12</v>
      </c>
      <c r="D325">
        <v>107</v>
      </c>
    </row>
    <row r="326" spans="1:4" x14ac:dyDescent="0.25">
      <c r="A326" t="s">
        <v>18</v>
      </c>
      <c r="B326">
        <v>3116</v>
      </c>
      <c r="C326" t="s">
        <v>12</v>
      </c>
      <c r="D326">
        <v>27</v>
      </c>
    </row>
    <row r="327" spans="1:4" x14ac:dyDescent="0.25">
      <c r="A327" t="s">
        <v>18</v>
      </c>
      <c r="B327">
        <v>909</v>
      </c>
      <c r="C327" t="s">
        <v>12</v>
      </c>
      <c r="D327">
        <v>1221</v>
      </c>
    </row>
    <row r="328" spans="1:4" x14ac:dyDescent="0.25">
      <c r="A328" t="s">
        <v>18</v>
      </c>
      <c r="B328">
        <v>1613</v>
      </c>
      <c r="C328" t="s">
        <v>12</v>
      </c>
      <c r="D328">
        <v>1</v>
      </c>
    </row>
    <row r="329" spans="1:4" x14ac:dyDescent="0.25">
      <c r="A329" t="s">
        <v>18</v>
      </c>
      <c r="B329">
        <v>136</v>
      </c>
      <c r="C329" t="s">
        <v>12</v>
      </c>
      <c r="D329">
        <v>16</v>
      </c>
    </row>
    <row r="330" spans="1:4" x14ac:dyDescent="0.25">
      <c r="A330" t="s">
        <v>18</v>
      </c>
      <c r="B330">
        <v>130</v>
      </c>
      <c r="C330" t="s">
        <v>12</v>
      </c>
      <c r="D330">
        <v>41</v>
      </c>
    </row>
    <row r="331" spans="1:4" x14ac:dyDescent="0.25">
      <c r="A331" t="s">
        <v>18</v>
      </c>
      <c r="B331">
        <v>102</v>
      </c>
      <c r="C331" t="s">
        <v>12</v>
      </c>
      <c r="D331">
        <v>523</v>
      </c>
    </row>
    <row r="332" spans="1:4" x14ac:dyDescent="0.25">
      <c r="A332" t="s">
        <v>18</v>
      </c>
      <c r="B332">
        <v>4006</v>
      </c>
      <c r="C332" t="s">
        <v>12</v>
      </c>
      <c r="D332">
        <v>141</v>
      </c>
    </row>
    <row r="333" spans="1:4" x14ac:dyDescent="0.25">
      <c r="A333" t="s">
        <v>18</v>
      </c>
      <c r="B333">
        <v>1629</v>
      </c>
      <c r="C333" t="s">
        <v>12</v>
      </c>
      <c r="D333">
        <v>52</v>
      </c>
    </row>
    <row r="334" spans="1:4" x14ac:dyDescent="0.25">
      <c r="A334" t="s">
        <v>18</v>
      </c>
      <c r="B334">
        <v>2188</v>
      </c>
      <c r="C334" t="s">
        <v>12</v>
      </c>
      <c r="D334">
        <v>225</v>
      </c>
    </row>
    <row r="335" spans="1:4" x14ac:dyDescent="0.25">
      <c r="A335" t="s">
        <v>18</v>
      </c>
      <c r="B335">
        <v>2409</v>
      </c>
      <c r="C335" t="s">
        <v>12</v>
      </c>
      <c r="D335">
        <v>38</v>
      </c>
    </row>
    <row r="336" spans="1:4" x14ac:dyDescent="0.25">
      <c r="A336" t="s">
        <v>18</v>
      </c>
      <c r="B336">
        <v>194</v>
      </c>
      <c r="C336" t="s">
        <v>12</v>
      </c>
      <c r="D336">
        <v>15</v>
      </c>
    </row>
    <row r="337" spans="1:4" x14ac:dyDescent="0.25">
      <c r="A337" t="s">
        <v>18</v>
      </c>
      <c r="B337">
        <v>1140</v>
      </c>
      <c r="C337" t="s">
        <v>12</v>
      </c>
      <c r="D337">
        <v>37</v>
      </c>
    </row>
    <row r="338" spans="1:4" x14ac:dyDescent="0.25">
      <c r="A338" t="s">
        <v>18</v>
      </c>
      <c r="B338">
        <v>102</v>
      </c>
      <c r="C338" t="s">
        <v>12</v>
      </c>
      <c r="D338">
        <v>112</v>
      </c>
    </row>
    <row r="339" spans="1:4" x14ac:dyDescent="0.25">
      <c r="A339" t="s">
        <v>18</v>
      </c>
      <c r="B339">
        <v>2857</v>
      </c>
      <c r="C339" t="s">
        <v>12</v>
      </c>
      <c r="D339">
        <v>21</v>
      </c>
    </row>
    <row r="340" spans="1:4" x14ac:dyDescent="0.25">
      <c r="A340" t="s">
        <v>18</v>
      </c>
      <c r="B340">
        <v>107</v>
      </c>
      <c r="C340" t="s">
        <v>12</v>
      </c>
      <c r="D340">
        <v>67</v>
      </c>
    </row>
    <row r="341" spans="1:4" x14ac:dyDescent="0.25">
      <c r="A341" t="s">
        <v>18</v>
      </c>
      <c r="B341">
        <v>160</v>
      </c>
      <c r="C341" t="s">
        <v>12</v>
      </c>
      <c r="D341">
        <v>78</v>
      </c>
    </row>
    <row r="342" spans="1:4" x14ac:dyDescent="0.25">
      <c r="A342" t="s">
        <v>18</v>
      </c>
      <c r="B342">
        <v>2230</v>
      </c>
      <c r="C342" t="s">
        <v>12</v>
      </c>
      <c r="D342">
        <v>67</v>
      </c>
    </row>
    <row r="343" spans="1:4" x14ac:dyDescent="0.25">
      <c r="A343" t="s">
        <v>18</v>
      </c>
      <c r="B343">
        <v>316</v>
      </c>
      <c r="C343" t="s">
        <v>12</v>
      </c>
      <c r="D343">
        <v>263</v>
      </c>
    </row>
    <row r="344" spans="1:4" x14ac:dyDescent="0.25">
      <c r="A344" t="s">
        <v>18</v>
      </c>
      <c r="B344">
        <v>117</v>
      </c>
      <c r="C344" t="s">
        <v>12</v>
      </c>
      <c r="D344">
        <v>1691</v>
      </c>
    </row>
    <row r="345" spans="1:4" x14ac:dyDescent="0.25">
      <c r="A345" t="s">
        <v>18</v>
      </c>
      <c r="B345">
        <v>6406</v>
      </c>
      <c r="C345" t="s">
        <v>12</v>
      </c>
      <c r="D345">
        <v>181</v>
      </c>
    </row>
    <row r="346" spans="1:4" x14ac:dyDescent="0.25">
      <c r="A346" t="s">
        <v>18</v>
      </c>
      <c r="B346">
        <v>192</v>
      </c>
      <c r="C346" t="s">
        <v>12</v>
      </c>
      <c r="D346">
        <v>13</v>
      </c>
    </row>
    <row r="347" spans="1:4" x14ac:dyDescent="0.25">
      <c r="A347" t="s">
        <v>18</v>
      </c>
      <c r="B347">
        <v>26</v>
      </c>
      <c r="C347" t="s">
        <v>12</v>
      </c>
      <c r="D347">
        <v>1</v>
      </c>
    </row>
    <row r="348" spans="1:4" x14ac:dyDescent="0.25">
      <c r="A348" t="s">
        <v>18</v>
      </c>
      <c r="B348">
        <v>723</v>
      </c>
      <c r="C348" t="s">
        <v>12</v>
      </c>
      <c r="D348">
        <v>21</v>
      </c>
    </row>
    <row r="349" spans="1:4" x14ac:dyDescent="0.25">
      <c r="A349" t="s">
        <v>18</v>
      </c>
      <c r="B349">
        <v>170</v>
      </c>
      <c r="C349" t="s">
        <v>12</v>
      </c>
      <c r="D349">
        <v>830</v>
      </c>
    </row>
    <row r="350" spans="1:4" x14ac:dyDescent="0.25">
      <c r="A350" t="s">
        <v>18</v>
      </c>
      <c r="B350">
        <v>238</v>
      </c>
      <c r="C350" t="s">
        <v>12</v>
      </c>
      <c r="D350">
        <v>130</v>
      </c>
    </row>
    <row r="351" spans="1:4" x14ac:dyDescent="0.25">
      <c r="A351" t="s">
        <v>18</v>
      </c>
      <c r="B351">
        <v>55</v>
      </c>
      <c r="C351" t="s">
        <v>12</v>
      </c>
      <c r="D351">
        <v>55</v>
      </c>
    </row>
    <row r="352" spans="1:4" x14ac:dyDescent="0.25">
      <c r="A352" t="s">
        <v>18</v>
      </c>
      <c r="B352">
        <v>128</v>
      </c>
      <c r="C352" t="s">
        <v>12</v>
      </c>
      <c r="D352">
        <v>114</v>
      </c>
    </row>
    <row r="353" spans="1:4" x14ac:dyDescent="0.25">
      <c r="A353" t="s">
        <v>18</v>
      </c>
      <c r="B353">
        <v>2144</v>
      </c>
      <c r="C353" t="s">
        <v>12</v>
      </c>
      <c r="D353">
        <v>594</v>
      </c>
    </row>
    <row r="354" spans="1:4" x14ac:dyDescent="0.25">
      <c r="A354" t="s">
        <v>18</v>
      </c>
      <c r="B354">
        <v>2693</v>
      </c>
      <c r="C354" t="s">
        <v>12</v>
      </c>
      <c r="D354">
        <v>24</v>
      </c>
    </row>
    <row r="355" spans="1:4" x14ac:dyDescent="0.25">
      <c r="A355" t="s">
        <v>18</v>
      </c>
      <c r="B355">
        <v>432</v>
      </c>
      <c r="C355" t="s">
        <v>12</v>
      </c>
      <c r="D355">
        <v>252</v>
      </c>
    </row>
    <row r="356" spans="1:4" x14ac:dyDescent="0.25">
      <c r="A356" t="s">
        <v>18</v>
      </c>
      <c r="B356">
        <v>189</v>
      </c>
      <c r="C356" t="s">
        <v>12</v>
      </c>
      <c r="D356">
        <v>67</v>
      </c>
    </row>
    <row r="357" spans="1:4" x14ac:dyDescent="0.25">
      <c r="A357" t="s">
        <v>18</v>
      </c>
      <c r="B357">
        <v>154</v>
      </c>
      <c r="C357" t="s">
        <v>12</v>
      </c>
      <c r="D357">
        <v>742</v>
      </c>
    </row>
    <row r="358" spans="1:4" x14ac:dyDescent="0.25">
      <c r="A358" t="s">
        <v>18</v>
      </c>
      <c r="B358">
        <v>96</v>
      </c>
      <c r="C358" t="s">
        <v>12</v>
      </c>
      <c r="D358">
        <v>75</v>
      </c>
    </row>
    <row r="359" spans="1:4" x14ac:dyDescent="0.25">
      <c r="A359" t="s">
        <v>18</v>
      </c>
      <c r="B359">
        <v>3063</v>
      </c>
      <c r="C359" t="s">
        <v>12</v>
      </c>
      <c r="D359">
        <v>4405</v>
      </c>
    </row>
    <row r="360" spans="1:4" x14ac:dyDescent="0.25">
      <c r="A360" t="s">
        <v>18</v>
      </c>
      <c r="B360">
        <v>2266</v>
      </c>
      <c r="C360" t="s">
        <v>12</v>
      </c>
      <c r="D360">
        <v>92</v>
      </c>
    </row>
    <row r="361" spans="1:4" x14ac:dyDescent="0.25">
      <c r="A361" t="s">
        <v>18</v>
      </c>
      <c r="B361">
        <v>194</v>
      </c>
      <c r="C361" t="s">
        <v>12</v>
      </c>
      <c r="D361">
        <v>64</v>
      </c>
    </row>
    <row r="362" spans="1:4" x14ac:dyDescent="0.25">
      <c r="A362" t="s">
        <v>18</v>
      </c>
      <c r="B362">
        <v>129</v>
      </c>
      <c r="C362" t="s">
        <v>12</v>
      </c>
      <c r="D362">
        <v>64</v>
      </c>
    </row>
    <row r="363" spans="1:4" x14ac:dyDescent="0.25">
      <c r="A363" t="s">
        <v>18</v>
      </c>
      <c r="B363">
        <v>375</v>
      </c>
      <c r="C363" t="s">
        <v>12</v>
      </c>
      <c r="D363">
        <v>842</v>
      </c>
    </row>
    <row r="364" spans="1:4" x14ac:dyDescent="0.25">
      <c r="A364" t="s">
        <v>18</v>
      </c>
      <c r="B364">
        <v>409</v>
      </c>
      <c r="C364" t="s">
        <v>12</v>
      </c>
      <c r="D364">
        <v>112</v>
      </c>
    </row>
    <row r="365" spans="1:4" x14ac:dyDescent="0.25">
      <c r="A365" t="s">
        <v>18</v>
      </c>
      <c r="B365">
        <v>234</v>
      </c>
      <c r="C365" t="s">
        <v>12</v>
      </c>
      <c r="D365">
        <v>374</v>
      </c>
    </row>
    <row r="366" spans="1:4" x14ac:dyDescent="0.25">
      <c r="A366" t="s">
        <v>18</v>
      </c>
      <c r="B366">
        <v>3016</v>
      </c>
    </row>
    <row r="367" spans="1:4" x14ac:dyDescent="0.25">
      <c r="A367" t="s">
        <v>18</v>
      </c>
      <c r="B367">
        <v>264</v>
      </c>
    </row>
    <row r="368" spans="1:4" x14ac:dyDescent="0.25">
      <c r="A368" t="s">
        <v>18</v>
      </c>
      <c r="B368">
        <v>272</v>
      </c>
    </row>
    <row r="369" spans="1:2" x14ac:dyDescent="0.25">
      <c r="A369" t="s">
        <v>18</v>
      </c>
      <c r="B369">
        <v>419</v>
      </c>
    </row>
    <row r="370" spans="1:2" x14ac:dyDescent="0.25">
      <c r="A370" t="s">
        <v>18</v>
      </c>
      <c r="B370">
        <v>1621</v>
      </c>
    </row>
    <row r="371" spans="1:2" x14ac:dyDescent="0.25">
      <c r="A371" t="s">
        <v>18</v>
      </c>
      <c r="B371">
        <v>1101</v>
      </c>
    </row>
    <row r="372" spans="1:2" x14ac:dyDescent="0.25">
      <c r="A372" t="s">
        <v>18</v>
      </c>
      <c r="B372">
        <v>1073</v>
      </c>
    </row>
    <row r="373" spans="1:2" x14ac:dyDescent="0.25">
      <c r="A373" t="s">
        <v>18</v>
      </c>
      <c r="B373">
        <v>331</v>
      </c>
    </row>
    <row r="374" spans="1:2" x14ac:dyDescent="0.25">
      <c r="A374" t="s">
        <v>18</v>
      </c>
      <c r="B374">
        <v>1170</v>
      </c>
    </row>
    <row r="375" spans="1:2" x14ac:dyDescent="0.25">
      <c r="A375" t="s">
        <v>18</v>
      </c>
      <c r="B375">
        <v>363</v>
      </c>
    </row>
    <row r="376" spans="1:2" x14ac:dyDescent="0.25">
      <c r="A376" t="s">
        <v>18</v>
      </c>
      <c r="B376">
        <v>103</v>
      </c>
    </row>
    <row r="377" spans="1:2" x14ac:dyDescent="0.25">
      <c r="A377" t="s">
        <v>18</v>
      </c>
      <c r="B377">
        <v>147</v>
      </c>
    </row>
    <row r="378" spans="1:2" x14ac:dyDescent="0.25">
      <c r="A378" t="s">
        <v>18</v>
      </c>
      <c r="B378">
        <v>110</v>
      </c>
    </row>
    <row r="379" spans="1:2" x14ac:dyDescent="0.25">
      <c r="A379" t="s">
        <v>18</v>
      </c>
      <c r="B379">
        <v>134</v>
      </c>
    </row>
    <row r="380" spans="1:2" x14ac:dyDescent="0.25">
      <c r="A380" t="s">
        <v>18</v>
      </c>
      <c r="B380">
        <v>269</v>
      </c>
    </row>
    <row r="381" spans="1:2" x14ac:dyDescent="0.25">
      <c r="A381" t="s">
        <v>18</v>
      </c>
      <c r="B381">
        <v>175</v>
      </c>
    </row>
    <row r="382" spans="1:2" x14ac:dyDescent="0.25">
      <c r="A382" t="s">
        <v>18</v>
      </c>
      <c r="B382">
        <v>69</v>
      </c>
    </row>
    <row r="383" spans="1:2" x14ac:dyDescent="0.25">
      <c r="A383" t="s">
        <v>18</v>
      </c>
      <c r="B383">
        <v>190</v>
      </c>
    </row>
    <row r="384" spans="1:2" x14ac:dyDescent="0.25">
      <c r="A384" t="s">
        <v>18</v>
      </c>
      <c r="B384">
        <v>237</v>
      </c>
    </row>
    <row r="385" spans="1:2" x14ac:dyDescent="0.25">
      <c r="A385" t="s">
        <v>18</v>
      </c>
      <c r="B385">
        <v>196</v>
      </c>
    </row>
    <row r="386" spans="1:2" x14ac:dyDescent="0.25">
      <c r="A386" t="s">
        <v>18</v>
      </c>
      <c r="B386">
        <v>7295</v>
      </c>
    </row>
    <row r="387" spans="1:2" x14ac:dyDescent="0.25">
      <c r="A387" t="s">
        <v>18</v>
      </c>
      <c r="B387">
        <v>2893</v>
      </c>
    </row>
    <row r="388" spans="1:2" x14ac:dyDescent="0.25">
      <c r="A388" t="s">
        <v>18</v>
      </c>
      <c r="B388">
        <v>820</v>
      </c>
    </row>
    <row r="389" spans="1:2" x14ac:dyDescent="0.25">
      <c r="A389" t="s">
        <v>18</v>
      </c>
      <c r="B389">
        <v>2038</v>
      </c>
    </row>
    <row r="390" spans="1:2" x14ac:dyDescent="0.25">
      <c r="A390" t="s">
        <v>18</v>
      </c>
      <c r="B390">
        <v>116</v>
      </c>
    </row>
    <row r="391" spans="1:2" x14ac:dyDescent="0.25">
      <c r="A391" t="s">
        <v>18</v>
      </c>
      <c r="B391">
        <v>1345</v>
      </c>
    </row>
    <row r="392" spans="1:2" x14ac:dyDescent="0.25">
      <c r="A392" t="s">
        <v>18</v>
      </c>
      <c r="B392">
        <v>168</v>
      </c>
    </row>
    <row r="393" spans="1:2" x14ac:dyDescent="0.25">
      <c r="A393" t="s">
        <v>18</v>
      </c>
      <c r="B393">
        <v>137</v>
      </c>
    </row>
    <row r="394" spans="1:2" x14ac:dyDescent="0.25">
      <c r="A394" t="s">
        <v>18</v>
      </c>
      <c r="B394">
        <v>186</v>
      </c>
    </row>
    <row r="395" spans="1:2" x14ac:dyDescent="0.25">
      <c r="A395" t="s">
        <v>18</v>
      </c>
      <c r="B395">
        <v>125</v>
      </c>
    </row>
    <row r="396" spans="1:2" x14ac:dyDescent="0.25">
      <c r="A396" t="s">
        <v>18</v>
      </c>
      <c r="B396">
        <v>202</v>
      </c>
    </row>
    <row r="397" spans="1:2" x14ac:dyDescent="0.25">
      <c r="A397" t="s">
        <v>18</v>
      </c>
      <c r="B397">
        <v>103</v>
      </c>
    </row>
    <row r="398" spans="1:2" x14ac:dyDescent="0.25">
      <c r="A398" t="s">
        <v>18</v>
      </c>
      <c r="B398">
        <v>1785</v>
      </c>
    </row>
    <row r="399" spans="1:2" x14ac:dyDescent="0.25">
      <c r="A399" t="s">
        <v>18</v>
      </c>
      <c r="B399">
        <v>157</v>
      </c>
    </row>
    <row r="400" spans="1:2" x14ac:dyDescent="0.25">
      <c r="A400" t="s">
        <v>18</v>
      </c>
      <c r="B400">
        <v>555</v>
      </c>
    </row>
    <row r="401" spans="1:2" x14ac:dyDescent="0.25">
      <c r="A401" t="s">
        <v>18</v>
      </c>
      <c r="B401">
        <v>297</v>
      </c>
    </row>
    <row r="402" spans="1:2" x14ac:dyDescent="0.25">
      <c r="A402" t="s">
        <v>18</v>
      </c>
      <c r="B402">
        <v>123</v>
      </c>
    </row>
    <row r="403" spans="1:2" x14ac:dyDescent="0.25">
      <c r="A403" t="s">
        <v>18</v>
      </c>
      <c r="B403">
        <v>3036</v>
      </c>
    </row>
    <row r="404" spans="1:2" x14ac:dyDescent="0.25">
      <c r="A404" t="s">
        <v>18</v>
      </c>
      <c r="B404">
        <v>144</v>
      </c>
    </row>
    <row r="405" spans="1:2" x14ac:dyDescent="0.25">
      <c r="A405" t="s">
        <v>18</v>
      </c>
      <c r="B405">
        <v>121</v>
      </c>
    </row>
    <row r="406" spans="1:2" x14ac:dyDescent="0.25">
      <c r="A406" t="s">
        <v>18</v>
      </c>
      <c r="B406">
        <v>181</v>
      </c>
    </row>
    <row r="407" spans="1:2" x14ac:dyDescent="0.25">
      <c r="A407" t="s">
        <v>18</v>
      </c>
      <c r="B407">
        <v>122</v>
      </c>
    </row>
    <row r="408" spans="1:2" x14ac:dyDescent="0.25">
      <c r="A408" t="s">
        <v>18</v>
      </c>
      <c r="B408">
        <v>1071</v>
      </c>
    </row>
    <row r="409" spans="1:2" x14ac:dyDescent="0.25">
      <c r="A409" t="s">
        <v>18</v>
      </c>
      <c r="B409">
        <v>980</v>
      </c>
    </row>
    <row r="410" spans="1:2" x14ac:dyDescent="0.25">
      <c r="A410" t="s">
        <v>18</v>
      </c>
      <c r="B410">
        <v>536</v>
      </c>
    </row>
    <row r="411" spans="1:2" x14ac:dyDescent="0.25">
      <c r="A411" t="s">
        <v>18</v>
      </c>
      <c r="B411">
        <v>1991</v>
      </c>
    </row>
    <row r="412" spans="1:2" x14ac:dyDescent="0.25">
      <c r="A412" t="s">
        <v>18</v>
      </c>
      <c r="B412">
        <v>180</v>
      </c>
    </row>
    <row r="413" spans="1:2" x14ac:dyDescent="0.25">
      <c r="A413" t="s">
        <v>18</v>
      </c>
      <c r="B413">
        <v>130</v>
      </c>
    </row>
    <row r="414" spans="1:2" x14ac:dyDescent="0.25">
      <c r="A414" t="s">
        <v>18</v>
      </c>
      <c r="B414">
        <v>122</v>
      </c>
    </row>
    <row r="415" spans="1:2" x14ac:dyDescent="0.25">
      <c r="A415" t="s">
        <v>18</v>
      </c>
      <c r="B415">
        <v>140</v>
      </c>
    </row>
    <row r="416" spans="1:2" x14ac:dyDescent="0.25">
      <c r="A416" t="s">
        <v>18</v>
      </c>
      <c r="B416">
        <v>3388</v>
      </c>
    </row>
    <row r="417" spans="1:2" x14ac:dyDescent="0.25">
      <c r="A417" t="s">
        <v>18</v>
      </c>
      <c r="B417">
        <v>280</v>
      </c>
    </row>
    <row r="418" spans="1:2" x14ac:dyDescent="0.25">
      <c r="A418" t="s">
        <v>18</v>
      </c>
      <c r="B418">
        <v>366</v>
      </c>
    </row>
    <row r="419" spans="1:2" x14ac:dyDescent="0.25">
      <c r="A419" t="s">
        <v>18</v>
      </c>
      <c r="B419">
        <v>270</v>
      </c>
    </row>
    <row r="420" spans="1:2" x14ac:dyDescent="0.25">
      <c r="A420" t="s">
        <v>18</v>
      </c>
      <c r="B420">
        <v>137</v>
      </c>
    </row>
    <row r="421" spans="1:2" x14ac:dyDescent="0.25">
      <c r="A421" t="s">
        <v>18</v>
      </c>
      <c r="B421">
        <v>3205</v>
      </c>
    </row>
    <row r="422" spans="1:2" x14ac:dyDescent="0.25">
      <c r="A422" t="s">
        <v>18</v>
      </c>
      <c r="B422">
        <v>288</v>
      </c>
    </row>
    <row r="423" spans="1:2" x14ac:dyDescent="0.25">
      <c r="A423" t="s">
        <v>18</v>
      </c>
      <c r="B423">
        <v>148</v>
      </c>
    </row>
    <row r="424" spans="1:2" x14ac:dyDescent="0.25">
      <c r="A424" t="s">
        <v>18</v>
      </c>
      <c r="B424">
        <v>114</v>
      </c>
    </row>
    <row r="425" spans="1:2" x14ac:dyDescent="0.25">
      <c r="A425" t="s">
        <v>18</v>
      </c>
      <c r="B425">
        <v>1518</v>
      </c>
    </row>
    <row r="426" spans="1:2" x14ac:dyDescent="0.25">
      <c r="A426" t="s">
        <v>18</v>
      </c>
      <c r="B426">
        <v>166</v>
      </c>
    </row>
    <row r="427" spans="1:2" x14ac:dyDescent="0.25">
      <c r="A427" t="s">
        <v>18</v>
      </c>
      <c r="B427">
        <v>100</v>
      </c>
    </row>
    <row r="428" spans="1:2" x14ac:dyDescent="0.25">
      <c r="A428" t="s">
        <v>18</v>
      </c>
      <c r="B428">
        <v>235</v>
      </c>
    </row>
    <row r="429" spans="1:2" x14ac:dyDescent="0.25">
      <c r="A429" t="s">
        <v>18</v>
      </c>
      <c r="B429">
        <v>148</v>
      </c>
    </row>
    <row r="430" spans="1:2" x14ac:dyDescent="0.25">
      <c r="A430" t="s">
        <v>18</v>
      </c>
      <c r="B430">
        <v>198</v>
      </c>
    </row>
    <row r="431" spans="1:2" x14ac:dyDescent="0.25">
      <c r="A431" t="s">
        <v>18</v>
      </c>
      <c r="B431">
        <v>150</v>
      </c>
    </row>
    <row r="432" spans="1:2" x14ac:dyDescent="0.25">
      <c r="A432" t="s">
        <v>18</v>
      </c>
      <c r="B432">
        <v>216</v>
      </c>
    </row>
    <row r="433" spans="1:2" x14ac:dyDescent="0.25">
      <c r="A433" t="s">
        <v>18</v>
      </c>
      <c r="B433">
        <v>5139</v>
      </c>
    </row>
    <row r="434" spans="1:2" x14ac:dyDescent="0.25">
      <c r="A434" t="s">
        <v>18</v>
      </c>
      <c r="B434">
        <v>2353</v>
      </c>
    </row>
    <row r="435" spans="1:2" x14ac:dyDescent="0.25">
      <c r="A435" t="s">
        <v>18</v>
      </c>
      <c r="B435">
        <v>78</v>
      </c>
    </row>
    <row r="436" spans="1:2" x14ac:dyDescent="0.25">
      <c r="A436" t="s">
        <v>18</v>
      </c>
      <c r="B436">
        <v>174</v>
      </c>
    </row>
    <row r="437" spans="1:2" x14ac:dyDescent="0.25">
      <c r="A437" t="s">
        <v>18</v>
      </c>
      <c r="B437">
        <v>164</v>
      </c>
    </row>
    <row r="438" spans="1:2" x14ac:dyDescent="0.25">
      <c r="A438" t="s">
        <v>18</v>
      </c>
      <c r="B438">
        <v>161</v>
      </c>
    </row>
    <row r="439" spans="1:2" x14ac:dyDescent="0.25">
      <c r="A439" t="s">
        <v>18</v>
      </c>
      <c r="B439">
        <v>138</v>
      </c>
    </row>
    <row r="440" spans="1:2" x14ac:dyDescent="0.25">
      <c r="A440" t="s">
        <v>18</v>
      </c>
      <c r="B440">
        <v>3308</v>
      </c>
    </row>
    <row r="441" spans="1:2" x14ac:dyDescent="0.25">
      <c r="A441" t="s">
        <v>18</v>
      </c>
      <c r="B441">
        <v>127</v>
      </c>
    </row>
    <row r="442" spans="1:2" x14ac:dyDescent="0.25">
      <c r="A442" t="s">
        <v>18</v>
      </c>
      <c r="B442">
        <v>207</v>
      </c>
    </row>
    <row r="443" spans="1:2" x14ac:dyDescent="0.25">
      <c r="A443" t="s">
        <v>18</v>
      </c>
      <c r="B443">
        <v>181</v>
      </c>
    </row>
    <row r="444" spans="1:2" x14ac:dyDescent="0.25">
      <c r="A444" t="s">
        <v>18</v>
      </c>
      <c r="B444">
        <v>110</v>
      </c>
    </row>
    <row r="445" spans="1:2" x14ac:dyDescent="0.25">
      <c r="A445" t="s">
        <v>18</v>
      </c>
      <c r="B445">
        <v>185</v>
      </c>
    </row>
    <row r="446" spans="1:2" x14ac:dyDescent="0.25">
      <c r="A446" t="s">
        <v>18</v>
      </c>
      <c r="B446">
        <v>121</v>
      </c>
    </row>
    <row r="447" spans="1:2" x14ac:dyDescent="0.25">
      <c r="A447" t="s">
        <v>18</v>
      </c>
      <c r="B447">
        <v>106</v>
      </c>
    </row>
    <row r="448" spans="1:2" x14ac:dyDescent="0.25">
      <c r="A448" t="s">
        <v>18</v>
      </c>
      <c r="B448">
        <v>142</v>
      </c>
    </row>
    <row r="449" spans="1:2" x14ac:dyDescent="0.25">
      <c r="A449" t="s">
        <v>18</v>
      </c>
      <c r="B449">
        <v>233</v>
      </c>
    </row>
    <row r="450" spans="1:2" x14ac:dyDescent="0.25">
      <c r="A450" t="s">
        <v>18</v>
      </c>
      <c r="B450">
        <v>218</v>
      </c>
    </row>
    <row r="451" spans="1:2" x14ac:dyDescent="0.25">
      <c r="A451" t="s">
        <v>18</v>
      </c>
      <c r="B451">
        <v>76</v>
      </c>
    </row>
    <row r="452" spans="1:2" x14ac:dyDescent="0.25">
      <c r="A452" t="s">
        <v>18</v>
      </c>
      <c r="B452">
        <v>43</v>
      </c>
    </row>
    <row r="453" spans="1:2" x14ac:dyDescent="0.25">
      <c r="A453" t="s">
        <v>18</v>
      </c>
      <c r="B453">
        <v>221</v>
      </c>
    </row>
    <row r="454" spans="1:2" x14ac:dyDescent="0.25">
      <c r="A454" t="s">
        <v>18</v>
      </c>
      <c r="B454">
        <v>2805</v>
      </c>
    </row>
    <row r="455" spans="1:2" x14ac:dyDescent="0.25">
      <c r="A455" t="s">
        <v>18</v>
      </c>
      <c r="B455">
        <v>68</v>
      </c>
    </row>
    <row r="456" spans="1:2" x14ac:dyDescent="0.25">
      <c r="A456" t="s">
        <v>18</v>
      </c>
      <c r="B456">
        <v>183</v>
      </c>
    </row>
    <row r="457" spans="1:2" x14ac:dyDescent="0.25">
      <c r="A457" t="s">
        <v>18</v>
      </c>
      <c r="B457">
        <v>133</v>
      </c>
    </row>
    <row r="458" spans="1:2" x14ac:dyDescent="0.25">
      <c r="A458" t="s">
        <v>18</v>
      </c>
      <c r="B458">
        <v>2489</v>
      </c>
    </row>
    <row r="459" spans="1:2" x14ac:dyDescent="0.25">
      <c r="A459" t="s">
        <v>18</v>
      </c>
      <c r="B459">
        <v>69</v>
      </c>
    </row>
    <row r="460" spans="1:2" x14ac:dyDescent="0.25">
      <c r="A460" t="s">
        <v>18</v>
      </c>
      <c r="B460">
        <v>279</v>
      </c>
    </row>
    <row r="461" spans="1:2" x14ac:dyDescent="0.25">
      <c r="A461" t="s">
        <v>18</v>
      </c>
      <c r="B461">
        <v>210</v>
      </c>
    </row>
    <row r="462" spans="1:2" x14ac:dyDescent="0.25">
      <c r="A462" t="s">
        <v>18</v>
      </c>
      <c r="B462">
        <v>2100</v>
      </c>
    </row>
    <row r="463" spans="1:2" x14ac:dyDescent="0.25">
      <c r="A463" t="s">
        <v>18</v>
      </c>
      <c r="B463">
        <v>252</v>
      </c>
    </row>
    <row r="464" spans="1:2" x14ac:dyDescent="0.25">
      <c r="A464" t="s">
        <v>18</v>
      </c>
      <c r="B464">
        <v>1280</v>
      </c>
    </row>
    <row r="465" spans="1:2" x14ac:dyDescent="0.25">
      <c r="A465" t="s">
        <v>18</v>
      </c>
      <c r="B465">
        <v>157</v>
      </c>
    </row>
    <row r="466" spans="1:2" x14ac:dyDescent="0.25">
      <c r="A466" t="s">
        <v>18</v>
      </c>
      <c r="B466">
        <v>194</v>
      </c>
    </row>
    <row r="467" spans="1:2" x14ac:dyDescent="0.25">
      <c r="A467" t="s">
        <v>18</v>
      </c>
      <c r="B467">
        <v>82</v>
      </c>
    </row>
    <row r="468" spans="1:2" x14ac:dyDescent="0.25">
      <c r="A468" t="s">
        <v>18</v>
      </c>
      <c r="B468">
        <v>4233</v>
      </c>
    </row>
    <row r="469" spans="1:2" x14ac:dyDescent="0.25">
      <c r="A469" t="s">
        <v>18</v>
      </c>
      <c r="B469">
        <v>1297</v>
      </c>
    </row>
    <row r="470" spans="1:2" x14ac:dyDescent="0.25">
      <c r="A470" t="s">
        <v>18</v>
      </c>
      <c r="B470">
        <v>165</v>
      </c>
    </row>
    <row r="471" spans="1:2" x14ac:dyDescent="0.25">
      <c r="A471" t="s">
        <v>18</v>
      </c>
      <c r="B471">
        <v>119</v>
      </c>
    </row>
    <row r="472" spans="1:2" x14ac:dyDescent="0.25">
      <c r="A472" t="s">
        <v>18</v>
      </c>
      <c r="B472">
        <v>1797</v>
      </c>
    </row>
    <row r="473" spans="1:2" x14ac:dyDescent="0.25">
      <c r="A473" t="s">
        <v>18</v>
      </c>
      <c r="B473">
        <v>261</v>
      </c>
    </row>
    <row r="474" spans="1:2" x14ac:dyDescent="0.25">
      <c r="A474" t="s">
        <v>18</v>
      </c>
      <c r="B474">
        <v>157</v>
      </c>
    </row>
    <row r="475" spans="1:2" x14ac:dyDescent="0.25">
      <c r="A475" t="s">
        <v>18</v>
      </c>
      <c r="B475">
        <v>3533</v>
      </c>
    </row>
    <row r="476" spans="1:2" x14ac:dyDescent="0.25">
      <c r="A476" t="s">
        <v>18</v>
      </c>
      <c r="B476">
        <v>155</v>
      </c>
    </row>
    <row r="477" spans="1:2" x14ac:dyDescent="0.25">
      <c r="A477" t="s">
        <v>18</v>
      </c>
      <c r="B477">
        <v>132</v>
      </c>
    </row>
    <row r="478" spans="1:2" x14ac:dyDescent="0.25">
      <c r="A478" t="s">
        <v>18</v>
      </c>
      <c r="B478">
        <v>1354</v>
      </c>
    </row>
    <row r="479" spans="1:2" x14ac:dyDescent="0.25">
      <c r="A479" t="s">
        <v>18</v>
      </c>
      <c r="B479">
        <v>48</v>
      </c>
    </row>
    <row r="480" spans="1:2" x14ac:dyDescent="0.25">
      <c r="A480" t="s">
        <v>18</v>
      </c>
      <c r="B480">
        <v>110</v>
      </c>
    </row>
    <row r="481" spans="1:2" x14ac:dyDescent="0.25">
      <c r="A481" t="s">
        <v>18</v>
      </c>
      <c r="B481">
        <v>172</v>
      </c>
    </row>
    <row r="482" spans="1:2" x14ac:dyDescent="0.25">
      <c r="A482" t="s">
        <v>18</v>
      </c>
      <c r="B482">
        <v>307</v>
      </c>
    </row>
    <row r="483" spans="1:2" x14ac:dyDescent="0.25">
      <c r="A483" t="s">
        <v>18</v>
      </c>
      <c r="B483">
        <v>160</v>
      </c>
    </row>
    <row r="484" spans="1:2" x14ac:dyDescent="0.25">
      <c r="A484" t="s">
        <v>18</v>
      </c>
      <c r="B484">
        <v>1467</v>
      </c>
    </row>
    <row r="485" spans="1:2" x14ac:dyDescent="0.25">
      <c r="A485" t="s">
        <v>18</v>
      </c>
      <c r="B485">
        <v>2662</v>
      </c>
    </row>
    <row r="486" spans="1:2" x14ac:dyDescent="0.25">
      <c r="A486" t="s">
        <v>18</v>
      </c>
      <c r="B486">
        <v>452</v>
      </c>
    </row>
    <row r="487" spans="1:2" x14ac:dyDescent="0.25">
      <c r="A487" t="s">
        <v>18</v>
      </c>
      <c r="B487">
        <v>158</v>
      </c>
    </row>
    <row r="488" spans="1:2" x14ac:dyDescent="0.25">
      <c r="A488" t="s">
        <v>18</v>
      </c>
      <c r="B488">
        <v>225</v>
      </c>
    </row>
    <row r="489" spans="1:2" x14ac:dyDescent="0.25">
      <c r="A489" t="s">
        <v>18</v>
      </c>
      <c r="B489">
        <v>65</v>
      </c>
    </row>
    <row r="490" spans="1:2" x14ac:dyDescent="0.25">
      <c r="A490" t="s">
        <v>18</v>
      </c>
      <c r="B490">
        <v>163</v>
      </c>
    </row>
    <row r="491" spans="1:2" x14ac:dyDescent="0.25">
      <c r="A491" t="s">
        <v>18</v>
      </c>
      <c r="B491">
        <v>85</v>
      </c>
    </row>
    <row r="492" spans="1:2" x14ac:dyDescent="0.25">
      <c r="A492" t="s">
        <v>18</v>
      </c>
      <c r="B492">
        <v>217</v>
      </c>
    </row>
    <row r="493" spans="1:2" x14ac:dyDescent="0.25">
      <c r="A493" t="s">
        <v>18</v>
      </c>
      <c r="B493">
        <v>150</v>
      </c>
    </row>
    <row r="494" spans="1:2" x14ac:dyDescent="0.25">
      <c r="A494" t="s">
        <v>18</v>
      </c>
      <c r="B494">
        <v>3272</v>
      </c>
    </row>
    <row r="495" spans="1:2" x14ac:dyDescent="0.25">
      <c r="A495" t="s">
        <v>18</v>
      </c>
      <c r="B495">
        <v>300</v>
      </c>
    </row>
    <row r="496" spans="1:2" x14ac:dyDescent="0.25">
      <c r="A496" t="s">
        <v>18</v>
      </c>
      <c r="B496">
        <v>126</v>
      </c>
    </row>
    <row r="497" spans="1:2" x14ac:dyDescent="0.25">
      <c r="A497" t="s">
        <v>18</v>
      </c>
      <c r="B497">
        <v>2320</v>
      </c>
    </row>
    <row r="498" spans="1:2" x14ac:dyDescent="0.25">
      <c r="A498" t="s">
        <v>18</v>
      </c>
      <c r="B498">
        <v>81</v>
      </c>
    </row>
    <row r="499" spans="1:2" x14ac:dyDescent="0.25">
      <c r="A499" t="s">
        <v>18</v>
      </c>
      <c r="B499">
        <v>1887</v>
      </c>
    </row>
    <row r="500" spans="1:2" x14ac:dyDescent="0.25">
      <c r="A500" t="s">
        <v>18</v>
      </c>
      <c r="B500">
        <v>4358</v>
      </c>
    </row>
    <row r="501" spans="1:2" x14ac:dyDescent="0.25">
      <c r="A501" t="s">
        <v>18</v>
      </c>
      <c r="B501">
        <v>53</v>
      </c>
    </row>
    <row r="502" spans="1:2" x14ac:dyDescent="0.25">
      <c r="A502" t="s">
        <v>18</v>
      </c>
      <c r="B502">
        <v>2414</v>
      </c>
    </row>
    <row r="503" spans="1:2" x14ac:dyDescent="0.25">
      <c r="A503" t="s">
        <v>18</v>
      </c>
      <c r="B503">
        <v>80</v>
      </c>
    </row>
    <row r="504" spans="1:2" x14ac:dyDescent="0.25">
      <c r="A504" t="s">
        <v>18</v>
      </c>
      <c r="B504">
        <v>193</v>
      </c>
    </row>
    <row r="505" spans="1:2" x14ac:dyDescent="0.25">
      <c r="A505" t="s">
        <v>18</v>
      </c>
      <c r="B505">
        <v>52</v>
      </c>
    </row>
    <row r="506" spans="1:2" x14ac:dyDescent="0.25">
      <c r="A506" t="s">
        <v>18</v>
      </c>
      <c r="B506">
        <v>290</v>
      </c>
    </row>
    <row r="507" spans="1:2" x14ac:dyDescent="0.25">
      <c r="A507" t="s">
        <v>18</v>
      </c>
      <c r="B507">
        <v>122</v>
      </c>
    </row>
    <row r="508" spans="1:2" x14ac:dyDescent="0.25">
      <c r="A508" t="s">
        <v>18</v>
      </c>
      <c r="B508">
        <v>1470</v>
      </c>
    </row>
    <row r="509" spans="1:2" x14ac:dyDescent="0.25">
      <c r="A509" t="s">
        <v>18</v>
      </c>
      <c r="B509">
        <v>165</v>
      </c>
    </row>
    <row r="510" spans="1:2" x14ac:dyDescent="0.25">
      <c r="A510" t="s">
        <v>18</v>
      </c>
      <c r="B510">
        <v>182</v>
      </c>
    </row>
    <row r="511" spans="1:2" x14ac:dyDescent="0.25">
      <c r="A511" t="s">
        <v>18</v>
      </c>
      <c r="B511">
        <v>199</v>
      </c>
    </row>
    <row r="512" spans="1:2" x14ac:dyDescent="0.25">
      <c r="A512" t="s">
        <v>18</v>
      </c>
      <c r="B512">
        <v>56</v>
      </c>
    </row>
    <row r="513" spans="1:2" x14ac:dyDescent="0.25">
      <c r="A513" t="s">
        <v>18</v>
      </c>
      <c r="B513">
        <v>1460</v>
      </c>
    </row>
    <row r="514" spans="1:2" x14ac:dyDescent="0.25">
      <c r="A514" t="s">
        <v>18</v>
      </c>
      <c r="B514">
        <v>123</v>
      </c>
    </row>
    <row r="515" spans="1:2" x14ac:dyDescent="0.25">
      <c r="A515" t="s">
        <v>18</v>
      </c>
      <c r="B515">
        <v>159</v>
      </c>
    </row>
    <row r="516" spans="1:2" x14ac:dyDescent="0.25">
      <c r="A516" t="s">
        <v>18</v>
      </c>
      <c r="B516">
        <v>110</v>
      </c>
    </row>
    <row r="517" spans="1:2" x14ac:dyDescent="0.25">
      <c r="A517" t="s">
        <v>18</v>
      </c>
      <c r="B517">
        <v>236</v>
      </c>
    </row>
    <row r="518" spans="1:2" x14ac:dyDescent="0.25">
      <c r="A518" t="s">
        <v>18</v>
      </c>
      <c r="B518">
        <v>191</v>
      </c>
    </row>
    <row r="519" spans="1:2" x14ac:dyDescent="0.25">
      <c r="A519" t="s">
        <v>18</v>
      </c>
      <c r="B519">
        <v>3934</v>
      </c>
    </row>
    <row r="520" spans="1:2" x14ac:dyDescent="0.25">
      <c r="A520" t="s">
        <v>18</v>
      </c>
      <c r="B520">
        <v>80</v>
      </c>
    </row>
    <row r="521" spans="1:2" x14ac:dyDescent="0.25">
      <c r="A521" t="s">
        <v>18</v>
      </c>
      <c r="B521">
        <v>462</v>
      </c>
    </row>
    <row r="522" spans="1:2" x14ac:dyDescent="0.25">
      <c r="A522" t="s">
        <v>18</v>
      </c>
      <c r="B522">
        <v>179</v>
      </c>
    </row>
    <row r="523" spans="1:2" x14ac:dyDescent="0.25">
      <c r="A523" t="s">
        <v>18</v>
      </c>
      <c r="B523">
        <v>1866</v>
      </c>
    </row>
    <row r="524" spans="1:2" x14ac:dyDescent="0.25">
      <c r="A524" t="s">
        <v>18</v>
      </c>
      <c r="B524">
        <v>156</v>
      </c>
    </row>
    <row r="525" spans="1:2" x14ac:dyDescent="0.25">
      <c r="A525" t="s">
        <v>18</v>
      </c>
      <c r="B525">
        <v>255</v>
      </c>
    </row>
    <row r="526" spans="1:2" x14ac:dyDescent="0.25">
      <c r="A526" t="s">
        <v>18</v>
      </c>
      <c r="B526">
        <v>2261</v>
      </c>
    </row>
    <row r="527" spans="1:2" x14ac:dyDescent="0.25">
      <c r="A527" t="s">
        <v>18</v>
      </c>
      <c r="B527">
        <v>40</v>
      </c>
    </row>
    <row r="528" spans="1:2" x14ac:dyDescent="0.25">
      <c r="A528" t="s">
        <v>18</v>
      </c>
      <c r="B528">
        <v>2289</v>
      </c>
    </row>
    <row r="529" spans="1:2" x14ac:dyDescent="0.25">
      <c r="A529" t="s">
        <v>18</v>
      </c>
      <c r="B529">
        <v>65</v>
      </c>
    </row>
    <row r="530" spans="1:2" x14ac:dyDescent="0.25">
      <c r="A530" t="s">
        <v>18</v>
      </c>
      <c r="B530">
        <v>3777</v>
      </c>
    </row>
    <row r="531" spans="1:2" x14ac:dyDescent="0.25">
      <c r="A531" t="s">
        <v>18</v>
      </c>
      <c r="B531">
        <v>184</v>
      </c>
    </row>
    <row r="532" spans="1:2" x14ac:dyDescent="0.25">
      <c r="A532" t="s">
        <v>18</v>
      </c>
      <c r="B532">
        <v>85</v>
      </c>
    </row>
    <row r="533" spans="1:2" x14ac:dyDescent="0.25">
      <c r="A533" t="s">
        <v>18</v>
      </c>
      <c r="B533">
        <v>144</v>
      </c>
    </row>
    <row r="534" spans="1:2" x14ac:dyDescent="0.25">
      <c r="A534" t="s">
        <v>18</v>
      </c>
      <c r="B534">
        <v>1902</v>
      </c>
    </row>
    <row r="535" spans="1:2" x14ac:dyDescent="0.25">
      <c r="A535" t="s">
        <v>18</v>
      </c>
      <c r="B535">
        <v>105</v>
      </c>
    </row>
    <row r="536" spans="1:2" x14ac:dyDescent="0.25">
      <c r="A536" t="s">
        <v>18</v>
      </c>
      <c r="B536">
        <v>132</v>
      </c>
    </row>
    <row r="537" spans="1:2" x14ac:dyDescent="0.25">
      <c r="A537" t="s">
        <v>18</v>
      </c>
      <c r="B537">
        <v>96</v>
      </c>
    </row>
    <row r="538" spans="1:2" x14ac:dyDescent="0.25">
      <c r="A538" t="s">
        <v>18</v>
      </c>
      <c r="B538">
        <v>114</v>
      </c>
    </row>
    <row r="539" spans="1:2" x14ac:dyDescent="0.25">
      <c r="A539" t="s">
        <v>18</v>
      </c>
      <c r="B539">
        <v>203</v>
      </c>
    </row>
    <row r="540" spans="1:2" x14ac:dyDescent="0.25">
      <c r="A540" t="s">
        <v>18</v>
      </c>
      <c r="B540">
        <v>1559</v>
      </c>
    </row>
    <row r="541" spans="1:2" x14ac:dyDescent="0.25">
      <c r="A541" t="s">
        <v>18</v>
      </c>
      <c r="B541">
        <v>1548</v>
      </c>
    </row>
    <row r="542" spans="1:2" x14ac:dyDescent="0.25">
      <c r="A542" t="s">
        <v>18</v>
      </c>
      <c r="B542">
        <v>80</v>
      </c>
    </row>
    <row r="543" spans="1:2" x14ac:dyDescent="0.25">
      <c r="A543" t="s">
        <v>18</v>
      </c>
      <c r="B543">
        <v>131</v>
      </c>
    </row>
    <row r="544" spans="1:2" x14ac:dyDescent="0.25">
      <c r="A544" t="s">
        <v>18</v>
      </c>
      <c r="B544">
        <v>112</v>
      </c>
    </row>
    <row r="545" spans="1:2" x14ac:dyDescent="0.25">
      <c r="A545" t="s">
        <v>18</v>
      </c>
      <c r="B545">
        <v>155</v>
      </c>
    </row>
    <row r="546" spans="1:2" x14ac:dyDescent="0.25">
      <c r="A546" t="s">
        <v>18</v>
      </c>
      <c r="B546">
        <v>266</v>
      </c>
    </row>
    <row r="547" spans="1:2" x14ac:dyDescent="0.25">
      <c r="A547" t="s">
        <v>18</v>
      </c>
      <c r="B547">
        <v>155</v>
      </c>
    </row>
    <row r="548" spans="1:2" x14ac:dyDescent="0.25">
      <c r="A548" t="s">
        <v>18</v>
      </c>
      <c r="B548">
        <v>207</v>
      </c>
    </row>
    <row r="549" spans="1:2" x14ac:dyDescent="0.25">
      <c r="A549" t="s">
        <v>18</v>
      </c>
      <c r="B549">
        <v>245</v>
      </c>
    </row>
    <row r="550" spans="1:2" x14ac:dyDescent="0.25">
      <c r="A550" t="s">
        <v>18</v>
      </c>
      <c r="B550">
        <v>1573</v>
      </c>
    </row>
    <row r="551" spans="1:2" x14ac:dyDescent="0.25">
      <c r="A551" t="s">
        <v>18</v>
      </c>
      <c r="B551">
        <v>114</v>
      </c>
    </row>
    <row r="552" spans="1:2" x14ac:dyDescent="0.25">
      <c r="A552" t="s">
        <v>18</v>
      </c>
      <c r="B552">
        <v>93</v>
      </c>
    </row>
    <row r="553" spans="1:2" x14ac:dyDescent="0.25">
      <c r="A553" t="s">
        <v>18</v>
      </c>
      <c r="B553">
        <v>1681</v>
      </c>
    </row>
    <row r="554" spans="1:2" x14ac:dyDescent="0.25">
      <c r="A554" t="s">
        <v>18</v>
      </c>
      <c r="B554">
        <v>32</v>
      </c>
    </row>
    <row r="555" spans="1:2" x14ac:dyDescent="0.25">
      <c r="A555" t="s">
        <v>18</v>
      </c>
      <c r="B555">
        <v>135</v>
      </c>
    </row>
    <row r="556" spans="1:2" x14ac:dyDescent="0.25">
      <c r="A556" t="s">
        <v>18</v>
      </c>
      <c r="B556">
        <v>140</v>
      </c>
    </row>
    <row r="557" spans="1:2" x14ac:dyDescent="0.25">
      <c r="A557" t="s">
        <v>18</v>
      </c>
      <c r="B557">
        <v>92</v>
      </c>
    </row>
    <row r="558" spans="1:2" x14ac:dyDescent="0.25">
      <c r="A558" t="s">
        <v>18</v>
      </c>
      <c r="B558">
        <v>1015</v>
      </c>
    </row>
    <row r="559" spans="1:2" x14ac:dyDescent="0.25">
      <c r="A559" t="s">
        <v>18</v>
      </c>
      <c r="B559">
        <v>323</v>
      </c>
    </row>
    <row r="560" spans="1:2" x14ac:dyDescent="0.25">
      <c r="A560" t="s">
        <v>18</v>
      </c>
      <c r="B560">
        <v>2326</v>
      </c>
    </row>
    <row r="561" spans="1:2" x14ac:dyDescent="0.25">
      <c r="A561" t="s">
        <v>18</v>
      </c>
      <c r="B561">
        <v>381</v>
      </c>
    </row>
    <row r="562" spans="1:2" x14ac:dyDescent="0.25">
      <c r="A562" t="s">
        <v>18</v>
      </c>
      <c r="B562">
        <v>480</v>
      </c>
    </row>
    <row r="563" spans="1:2" x14ac:dyDescent="0.25">
      <c r="A563" t="s">
        <v>18</v>
      </c>
      <c r="B563">
        <v>226</v>
      </c>
    </row>
    <row r="564" spans="1:2" x14ac:dyDescent="0.25">
      <c r="A564" t="s">
        <v>18</v>
      </c>
      <c r="B564">
        <v>241</v>
      </c>
    </row>
    <row r="565" spans="1:2" x14ac:dyDescent="0.25">
      <c r="A565" t="s">
        <v>18</v>
      </c>
      <c r="B565">
        <v>132</v>
      </c>
    </row>
    <row r="566" spans="1:2" x14ac:dyDescent="0.25">
      <c r="A566" t="s">
        <v>18</v>
      </c>
      <c r="B566">
        <v>2043</v>
      </c>
    </row>
  </sheetData>
  <conditionalFormatting sqref="C1:C365">
    <cfRule type="expression" dxfId="1" priority="2">
      <formula>$G$2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.75" x14ac:dyDescent="0.25"/>
  <cols>
    <col min="1" max="1" width="12.375" bestFit="1" customWidth="1"/>
  </cols>
  <sheetData>
    <row r="1" spans="1:1" x14ac:dyDescent="0.25">
      <c r="A1" s="5" t="s">
        <v>2065</v>
      </c>
    </row>
    <row r="2" spans="1:1" x14ac:dyDescent="0.25">
      <c r="A2" s="6" t="s">
        <v>72</v>
      </c>
    </row>
    <row r="3" spans="1:1" x14ac:dyDescent="0.25">
      <c r="A3" s="6" t="s">
        <v>12</v>
      </c>
    </row>
    <row r="4" spans="1:1" x14ac:dyDescent="0.25">
      <c r="A4" s="6" t="s">
        <v>45</v>
      </c>
    </row>
    <row r="5" spans="1:1" x14ac:dyDescent="0.25">
      <c r="A5" s="6" t="s">
        <v>18</v>
      </c>
    </row>
    <row r="6" spans="1:1" x14ac:dyDescent="0.25">
      <c r="A6" s="6" t="s">
        <v>2066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F14"/>
  <sheetViews>
    <sheetView workbookViewId="0">
      <selection activeCell="A3" sqref="A3"/>
    </sheetView>
  </sheetViews>
  <sheetFormatPr defaultRowHeight="15.75" x14ac:dyDescent="0.25"/>
  <cols>
    <col min="1" max="1" width="15.625" customWidth="1"/>
    <col min="2" max="2" width="15.25" customWidth="1"/>
    <col min="3" max="3" width="5.625" customWidth="1"/>
    <col min="4" max="4" width="3.875" customWidth="1"/>
    <col min="5" max="5" width="9.25" bestFit="1" customWidth="1"/>
    <col min="6" max="6" width="11" bestFit="1" customWidth="1"/>
  </cols>
  <sheetData>
    <row r="3" spans="1:6" x14ac:dyDescent="0.25">
      <c r="A3" s="5" t="s">
        <v>2069</v>
      </c>
      <c r="B3" s="5" t="s">
        <v>2067</v>
      </c>
    </row>
    <row r="4" spans="1:6" x14ac:dyDescent="0.25">
      <c r="A4" s="5" t="s">
        <v>2065</v>
      </c>
      <c r="B4" t="s">
        <v>72</v>
      </c>
      <c r="C4" t="s">
        <v>12</v>
      </c>
      <c r="D4" t="s">
        <v>45</v>
      </c>
      <c r="E4" t="s">
        <v>18</v>
      </c>
      <c r="F4" t="s">
        <v>2066</v>
      </c>
    </row>
    <row r="5" spans="1:6" x14ac:dyDescent="0.25">
      <c r="A5" s="6" t="s">
        <v>2039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5">
      <c r="A6" s="6" t="s">
        <v>2031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5">
      <c r="A7" s="6" t="s">
        <v>2048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5">
      <c r="A8" s="6" t="s">
        <v>2062</v>
      </c>
      <c r="B8" s="7"/>
      <c r="C8" s="7"/>
      <c r="D8" s="7"/>
      <c r="E8" s="7">
        <v>4</v>
      </c>
      <c r="F8" s="7">
        <v>4</v>
      </c>
    </row>
    <row r="9" spans="1:6" x14ac:dyDescent="0.25">
      <c r="A9" s="6" t="s">
        <v>2033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5">
      <c r="A10" s="6" t="s">
        <v>2052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5">
      <c r="A11" s="6" t="s">
        <v>2045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5">
      <c r="A12" s="6" t="s">
        <v>2035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5">
      <c r="A13" s="6" t="s">
        <v>2037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5">
      <c r="A14" s="6" t="s">
        <v>2066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F30"/>
  <sheetViews>
    <sheetView topLeftCell="A2" workbookViewId="0">
      <selection activeCell="B27" sqref="B27"/>
    </sheetView>
  </sheetViews>
  <sheetFormatPr defaultRowHeight="15.75" x14ac:dyDescent="0.25"/>
  <cols>
    <col min="1" max="1" width="16.375" bestFit="1" customWidth="1"/>
    <col min="2" max="2" width="15.25" customWidth="1"/>
    <col min="3" max="3" width="5.625" customWidth="1"/>
    <col min="4" max="4" width="3.875" customWidth="1"/>
    <col min="5" max="5" width="9.25" customWidth="1"/>
    <col min="6" max="6" width="11" bestFit="1" customWidth="1"/>
  </cols>
  <sheetData>
    <row r="2" spans="1:6" x14ac:dyDescent="0.25">
      <c r="A2" s="5" t="s">
        <v>2029</v>
      </c>
      <c r="B2" t="s">
        <v>2068</v>
      </c>
    </row>
    <row r="4" spans="1:6" x14ac:dyDescent="0.25">
      <c r="A4" s="5" t="s">
        <v>2069</v>
      </c>
      <c r="B4" s="5" t="s">
        <v>2067</v>
      </c>
    </row>
    <row r="5" spans="1:6" x14ac:dyDescent="0.25">
      <c r="A5" s="5" t="s">
        <v>2065</v>
      </c>
      <c r="B5" t="s">
        <v>72</v>
      </c>
      <c r="C5" t="s">
        <v>12</v>
      </c>
      <c r="D5" t="s">
        <v>45</v>
      </c>
      <c r="E5" t="s">
        <v>18</v>
      </c>
      <c r="F5" t="s">
        <v>2066</v>
      </c>
    </row>
    <row r="6" spans="1:6" x14ac:dyDescent="0.25">
      <c r="A6" s="6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6" t="s">
        <v>2063</v>
      </c>
      <c r="B7" s="7"/>
      <c r="C7" s="7"/>
      <c r="D7" s="7"/>
      <c r="E7" s="7">
        <v>4</v>
      </c>
      <c r="F7" s="7">
        <v>4</v>
      </c>
    </row>
    <row r="8" spans="1:6" x14ac:dyDescent="0.25">
      <c r="A8" s="6" t="s">
        <v>2040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6" t="s">
        <v>2042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6" t="s">
        <v>2041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6" t="s">
        <v>2051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6" t="s">
        <v>2032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6" t="s">
        <v>2043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6" t="s">
        <v>2056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6" t="s">
        <v>2055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6" t="s">
        <v>2059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6" t="s">
        <v>2046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6" t="s">
        <v>2053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6" t="s">
        <v>2038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6" t="s">
        <v>2054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6" t="s">
        <v>2034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6" t="s">
        <v>2061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6" t="s">
        <v>2050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6" t="s">
        <v>2058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6" t="s">
        <v>2057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6" t="s">
        <v>2049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6" t="s">
        <v>2044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6" t="s">
        <v>2036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6" t="s">
        <v>2060</v>
      </c>
      <c r="B29" s="7"/>
      <c r="C29" s="7"/>
      <c r="D29" s="7"/>
      <c r="E29" s="7">
        <v>3</v>
      </c>
      <c r="F29" s="7">
        <v>3</v>
      </c>
    </row>
    <row r="30" spans="1:6" x14ac:dyDescent="0.25">
      <c r="A30" s="6" t="s">
        <v>2066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Sheet6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Admin</cp:lastModifiedBy>
  <dcterms:created xsi:type="dcterms:W3CDTF">2021-09-29T18:52:28Z</dcterms:created>
  <dcterms:modified xsi:type="dcterms:W3CDTF">2023-01-01T04:07:57Z</dcterms:modified>
</cp:coreProperties>
</file>